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meron\Downloads\"/>
    </mc:Choice>
  </mc:AlternateContent>
  <bookViews>
    <workbookView xWindow="0" yWindow="0" windowWidth="18870" windowHeight="8925" firstSheet="1" activeTab="4"/>
  </bookViews>
  <sheets>
    <sheet name="BurndownChartTemplate" sheetId="3" r:id="rId1"/>
    <sheet name="ProductBacklog" sheetId="4" r:id="rId2"/>
    <sheet name="Sprint1" sheetId="5" r:id="rId3"/>
    <sheet name="Sprint2" sheetId="8" r:id="rId4"/>
    <sheet name="Sprint3" sheetId="10" r:id="rId5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5" l="1"/>
  <c r="K31" i="5"/>
  <c r="J31" i="5"/>
  <c r="I31" i="5"/>
  <c r="H30" i="5"/>
  <c r="K30" i="5"/>
  <c r="J30" i="5"/>
  <c r="I30" i="5"/>
  <c r="G36" i="10"/>
  <c r="J36" i="10"/>
  <c r="I36" i="10"/>
  <c r="H36" i="10"/>
  <c r="G35" i="10"/>
  <c r="J35" i="10"/>
  <c r="I35" i="10"/>
  <c r="H35" i="10"/>
  <c r="C9" i="10"/>
  <c r="D9" i="10"/>
  <c r="E9" i="10"/>
  <c r="C10" i="10"/>
  <c r="F8" i="10"/>
  <c r="F7" i="10"/>
  <c r="F6" i="10"/>
  <c r="F5" i="10"/>
  <c r="G33" i="8"/>
  <c r="J33" i="8"/>
  <c r="I33" i="8"/>
  <c r="H33" i="8"/>
  <c r="G32" i="8"/>
  <c r="J32" i="8"/>
  <c r="I32" i="8"/>
  <c r="H32" i="8"/>
  <c r="C9" i="8"/>
  <c r="D9" i="8"/>
  <c r="E9" i="8"/>
  <c r="C10" i="8"/>
  <c r="F8" i="8"/>
  <c r="F7" i="8"/>
  <c r="F6" i="8"/>
  <c r="F5" i="8"/>
  <c r="F27" i="3"/>
  <c r="T31" i="3"/>
  <c r="E28" i="3"/>
  <c r="E27" i="3"/>
  <c r="C9" i="5"/>
  <c r="D9" i="5"/>
  <c r="E9" i="5"/>
  <c r="C10" i="5"/>
  <c r="F8" i="5"/>
  <c r="F7" i="5"/>
  <c r="F6" i="5"/>
  <c r="F5" i="5"/>
  <c r="F6" i="3"/>
  <c r="F5" i="3"/>
  <c r="F4" i="3"/>
  <c r="F3" i="3"/>
  <c r="F28" i="3"/>
  <c r="G27" i="3"/>
  <c r="H27" i="3"/>
  <c r="H28" i="3"/>
  <c r="G28" i="3"/>
  <c r="C7" i="3"/>
  <c r="D7" i="3"/>
  <c r="E7" i="3"/>
  <c r="C8" i="3"/>
</calcChain>
</file>

<file path=xl/comments1.xml><?xml version="1.0" encoding="utf-8"?>
<comments xmlns="http://schemas.openxmlformats.org/spreadsheetml/2006/main">
  <authors>
    <author>mkg</author>
  </authors>
  <commentList>
    <comment ref="F13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</commentList>
</comments>
</file>

<file path=xl/sharedStrings.xml><?xml version="1.0" encoding="utf-8"?>
<sst xmlns="http://schemas.openxmlformats.org/spreadsheetml/2006/main" count="174" uniqueCount="101">
  <si>
    <t>Task</t>
  </si>
  <si>
    <t>Start</t>
  </si>
  <si>
    <t>Story 1</t>
  </si>
  <si>
    <t>Story 2</t>
  </si>
  <si>
    <t>Story 3</t>
  </si>
  <si>
    <t>Story 4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</si>
  <si>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</si>
  <si>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</si>
  <si>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</si>
  <si>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</si>
  <si>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</si>
  <si>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</si>
  <si>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</si>
  <si>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</si>
  <si>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</si>
  <si>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</si>
  <si>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</si>
  <si>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Task 4.3</t>
  </si>
  <si>
    <t>Task 4.4</t>
  </si>
  <si>
    <t>Ideal - Remaining efforts in uninterrupted working hours</t>
  </si>
  <si>
    <t>Actual - Remaining efforts in uninterrupted working hours</t>
  </si>
  <si>
    <t>Burn down chart</t>
  </si>
  <si>
    <t>w1</t>
  </si>
  <si>
    <t>w2</t>
  </si>
  <si>
    <t>w3</t>
  </si>
  <si>
    <t xml:space="preserve"> </t>
  </si>
  <si>
    <t>Name of team member</t>
  </si>
  <si>
    <t>Jon Snow</t>
  </si>
  <si>
    <t xml:space="preserve">Man hours </t>
  </si>
  <si>
    <t>Fela</t>
  </si>
  <si>
    <t>Auri</t>
  </si>
  <si>
    <t>Total man hours per sprint</t>
  </si>
  <si>
    <t>Total man hours per week</t>
  </si>
  <si>
    <t>no.of weeks</t>
  </si>
  <si>
    <t>end of w1</t>
  </si>
  <si>
    <t>end of w2</t>
  </si>
  <si>
    <t>end of w3</t>
  </si>
  <si>
    <t xml:space="preserve">User Story </t>
  </si>
  <si>
    <t>User Story</t>
  </si>
  <si>
    <t>Priority</t>
  </si>
  <si>
    <t>Optional/ Mandatory</t>
  </si>
  <si>
    <t>I want to keep a record of my Internet speeds at different date times.</t>
  </si>
  <si>
    <t>Mandatory</t>
  </si>
  <si>
    <t>I want to keep a record of my Internet speeds across varying geographical locations</t>
  </si>
  <si>
    <t>I want to compare my Wi-Fi speeds with 3G/4G/LTE speeds</t>
  </si>
  <si>
    <t>I want to compare different Wi-Fi network speeds</t>
  </si>
  <si>
    <t>I want to be able to add comments to my saved observations</t>
  </si>
  <si>
    <t>I want to be able to add photos to my saved observations</t>
  </si>
  <si>
    <t>I want to see a statistical summary of all my observations</t>
  </si>
  <si>
    <t>I want to share my observations with another via Bluetooth</t>
  </si>
  <si>
    <t>I want to visualise my Internet speeds on a map</t>
  </si>
  <si>
    <t>I want to know the hotspots with the top five speeds</t>
  </si>
  <si>
    <t>I want to track my Internet usage across different activities (on foot, in a vehicle, in a bicycle, still etc)</t>
  </si>
  <si>
    <t>Optional</t>
  </si>
  <si>
    <t>I want to see a statistical summary of all users observations</t>
  </si>
  <si>
    <t>I want to compare my speeds with a selected user</t>
  </si>
  <si>
    <t>I want to share my observations with others on my social network</t>
  </si>
  <si>
    <t>Hodor</t>
  </si>
  <si>
    <t>Ideal</t>
  </si>
  <si>
    <t>Actual</t>
  </si>
  <si>
    <t>BurnDown Sprint 1</t>
  </si>
  <si>
    <t>Tasks</t>
  </si>
  <si>
    <t>User Storys</t>
  </si>
  <si>
    <t xml:space="preserve">Week 1 </t>
  </si>
  <si>
    <t>Week 2</t>
  </si>
  <si>
    <t>Week 3</t>
  </si>
  <si>
    <t>Personas</t>
  </si>
  <si>
    <t>Wireframe</t>
  </si>
  <si>
    <t>Sprint 1 - Burndown</t>
  </si>
  <si>
    <t>Sprint 1 - Backlog</t>
  </si>
  <si>
    <t>Weeks</t>
  </si>
  <si>
    <t>Cameron</t>
  </si>
  <si>
    <t>Hassan</t>
  </si>
  <si>
    <t>James</t>
  </si>
  <si>
    <t>Tim</t>
  </si>
  <si>
    <t>Sprint 2 - Backlog</t>
  </si>
  <si>
    <t>Sprint 3 - Backlog</t>
  </si>
  <si>
    <t>Class Demo</t>
  </si>
  <si>
    <t>Priority Task 1</t>
  </si>
  <si>
    <t>Priority Task 2</t>
  </si>
  <si>
    <t>Priority Task 3</t>
  </si>
  <si>
    <t>Priority Task 4</t>
  </si>
  <si>
    <t>Sprint 2 - BurnDown</t>
  </si>
  <si>
    <t>Sprint 3 - BurnDown</t>
  </si>
  <si>
    <t>App Demo</t>
  </si>
  <si>
    <t>Justification</t>
  </si>
  <si>
    <t>Retrospection</t>
  </si>
  <si>
    <t>Priority Task 5</t>
  </si>
  <si>
    <t>Priority Task 6</t>
  </si>
  <si>
    <t>Priority Task 7</t>
  </si>
  <si>
    <t>Priority Task 8</t>
  </si>
  <si>
    <t>Priority Task 9</t>
  </si>
  <si>
    <t>Priority Task 10</t>
  </si>
  <si>
    <t>Story 1: Major Tasks</t>
  </si>
  <si>
    <t>Story 2: Burndown/Backlog</t>
  </si>
  <si>
    <t>Story 3: Optional Tasks</t>
  </si>
  <si>
    <t>Story 1: Priority Tasks</t>
  </si>
  <si>
    <t>Story 2: BurnDown/Backlog</t>
  </si>
  <si>
    <t>Story 3: Report</t>
  </si>
  <si>
    <t>Fuad</t>
  </si>
  <si>
    <t>BurnDown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</si>
</sst>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1"/>
      <name val="Calibri"/>
      <family val="2"/>
      <scheme val="minor"/>
    </font>
    <font>
      <b/>
      <sz val="13.2"/>
      <color theme="1"/>
      <name val="Arial"/>
    </font>
    <font>
      <sz val="13"/>
      <color theme="1"/>
      <name val="Arial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0"/>
      <color rgb="FFC00000"/>
      <name val="Calibri"/>
      <family val="2"/>
      <scheme val="minor"/>
    </font>
    <font>
      <b/>
      <u/>
      <sz val="16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5" borderId="1" xfId="0" applyFont="1" applyFill="1" applyBorder="1" applyAlignment="1" applyProtection="1">
      <alignment wrapText="1"/>
      <protection locked="0"/>
    </xf>
    <xf numFmtId="0" fontId="2" fillId="5" borderId="1" xfId="0" applyFont="1" applyFill="1" applyBorder="1" applyProtection="1">
      <protection locked="0"/>
    </xf>
    <xf numFmtId="49" fontId="2" fillId="0" borderId="2" xfId="0" applyNumberFormat="1" applyFont="1" applyBorder="1" applyAlignment="1" applyProtection="1">
      <alignment wrapText="1"/>
      <protection locked="0"/>
    </xf>
    <xf numFmtId="0" fontId="2" fillId="0" borderId="0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7" borderId="10" xfId="0" applyFont="1" applyFill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7" borderId="11" xfId="0" applyFont="1" applyFill="1" applyBorder="1" applyProtection="1">
      <protection locked="0"/>
    </xf>
    <xf numFmtId="0" fontId="2" fillId="7" borderId="12" xfId="0" applyFont="1" applyFill="1" applyBorder="1" applyProtection="1"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6" borderId="7" xfId="0" applyFont="1" applyFill="1" applyBorder="1" applyAlignment="1" applyProtection="1">
      <alignment wrapText="1"/>
      <protection locked="0"/>
    </xf>
    <xf numFmtId="0" fontId="2" fillId="6" borderId="8" xfId="0" applyFont="1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8" fillId="9" borderId="1" xfId="0" applyFont="1" applyFill="1" applyBorder="1"/>
    <xf numFmtId="0" fontId="8" fillId="10" borderId="1" xfId="0" applyFont="1" applyFill="1" applyBorder="1"/>
    <xf numFmtId="0" fontId="7" fillId="8" borderId="13" xfId="0" applyFont="1" applyFill="1" applyBorder="1"/>
    <xf numFmtId="0" fontId="7" fillId="8" borderId="14" xfId="0" applyFont="1" applyFill="1" applyBorder="1"/>
    <xf numFmtId="0" fontId="7" fillId="8" borderId="15" xfId="0" applyFont="1" applyFill="1" applyBorder="1"/>
    <xf numFmtId="49" fontId="8" fillId="9" borderId="16" xfId="0" applyNumberFormat="1" applyFont="1" applyFill="1" applyBorder="1" applyAlignment="1">
      <alignment wrapText="1"/>
    </xf>
    <xf numFmtId="0" fontId="8" fillId="9" borderId="17" xfId="0" applyFont="1" applyFill="1" applyBorder="1"/>
    <xf numFmtId="49" fontId="8" fillId="10" borderId="16" xfId="0" applyNumberFormat="1" applyFont="1" applyFill="1" applyBorder="1" applyAlignment="1">
      <alignment wrapText="1"/>
    </xf>
    <xf numFmtId="0" fontId="8" fillId="10" borderId="17" xfId="0" applyFont="1" applyFill="1" applyBorder="1"/>
    <xf numFmtId="49" fontId="8" fillId="10" borderId="18" xfId="0" applyNumberFormat="1" applyFont="1" applyFill="1" applyBorder="1" applyAlignment="1">
      <alignment wrapText="1"/>
    </xf>
    <xf numFmtId="0" fontId="8" fillId="10" borderId="19" xfId="0" applyFont="1" applyFill="1" applyBorder="1"/>
    <xf numFmtId="0" fontId="8" fillId="10" borderId="20" xfId="0" applyFont="1" applyFill="1" applyBorder="1"/>
    <xf numFmtId="0" fontId="1" fillId="0" borderId="2" xfId="0" applyFont="1" applyBorder="1" applyProtection="1">
      <protection locked="0"/>
    </xf>
    <xf numFmtId="0" fontId="1" fillId="0" borderId="12" xfId="0" applyFont="1" applyBorder="1"/>
    <xf numFmtId="0" fontId="1" fillId="0" borderId="29" xfId="0" applyFont="1" applyBorder="1"/>
    <xf numFmtId="0" fontId="1" fillId="0" borderId="1" xfId="0" applyFont="1" applyBorder="1"/>
    <xf numFmtId="0" fontId="1" fillId="0" borderId="17" xfId="0" applyFont="1" applyBorder="1"/>
    <xf numFmtId="0" fontId="1" fillId="0" borderId="1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10" fillId="14" borderId="14" xfId="0" applyFont="1" applyFill="1" applyBorder="1"/>
    <xf numFmtId="0" fontId="10" fillId="14" borderId="15" xfId="0" applyFont="1" applyFill="1" applyBorder="1"/>
    <xf numFmtId="49" fontId="1" fillId="0" borderId="2" xfId="0" applyNumberFormat="1" applyFont="1" applyBorder="1" applyAlignment="1" applyProtection="1">
      <alignment wrapText="1"/>
      <protection locked="0"/>
    </xf>
    <xf numFmtId="0" fontId="1" fillId="12" borderId="30" xfId="0" applyFont="1" applyFill="1" applyBorder="1"/>
    <xf numFmtId="0" fontId="1" fillId="12" borderId="8" xfId="0" applyFont="1" applyFill="1" applyBorder="1"/>
    <xf numFmtId="0" fontId="1" fillId="12" borderId="1" xfId="0" applyFont="1" applyFill="1" applyBorder="1"/>
    <xf numFmtId="0" fontId="10" fillId="14" borderId="42" xfId="0" applyFont="1" applyFill="1" applyBorder="1"/>
    <xf numFmtId="0" fontId="10" fillId="14" borderId="43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2" fillId="3" borderId="7" xfId="0" applyFont="1" applyFill="1" applyBorder="1" applyAlignment="1" applyProtection="1">
      <alignment horizontal="center"/>
      <protection locked="0"/>
    </xf>
    <xf numFmtId="0" fontId="2" fillId="3" borderId="8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center" wrapText="1"/>
      <protection locked="0"/>
    </xf>
    <xf numFmtId="0" fontId="2" fillId="4" borderId="1" xfId="0" applyFont="1" applyFill="1" applyBorder="1" applyAlignment="1" applyProtection="1">
      <alignment horizontal="center" wrapText="1"/>
      <protection locked="0"/>
    </xf>
    <xf numFmtId="0" fontId="2" fillId="5" borderId="7" xfId="0" applyFont="1" applyFill="1" applyBorder="1" applyAlignment="1" applyProtection="1">
      <protection locked="0"/>
    </xf>
    <xf numFmtId="0" fontId="2" fillId="5" borderId="9" xfId="0" applyFont="1" applyFill="1" applyBorder="1" applyAlignment="1"/>
    <xf numFmtId="0" fontId="2" fillId="5" borderId="8" xfId="0" applyFont="1" applyFill="1" applyBorder="1" applyAlignment="1"/>
    <xf numFmtId="0" fontId="2" fillId="2" borderId="7" xfId="0" applyFont="1" applyFill="1" applyBorder="1" applyAlignment="1" applyProtection="1">
      <protection locked="0"/>
    </xf>
    <xf numFmtId="0" fontId="2" fillId="0" borderId="8" xfId="0" applyFont="1" applyBorder="1" applyAlignment="1"/>
    <xf numFmtId="0" fontId="1" fillId="12" borderId="1" xfId="0" applyFont="1" applyFill="1" applyBorder="1"/>
    <xf numFmtId="0" fontId="10" fillId="14" borderId="41" xfId="0" applyFont="1" applyFill="1" applyBorder="1" applyAlignment="1">
      <alignment horizontal="center"/>
    </xf>
    <xf numFmtId="0" fontId="10" fillId="14" borderId="42" xfId="0" applyFont="1" applyFill="1" applyBorder="1" applyAlignment="1">
      <alignment horizontal="center"/>
    </xf>
    <xf numFmtId="0" fontId="10" fillId="14" borderId="43" xfId="0" applyFont="1" applyFill="1" applyBorder="1" applyAlignment="1">
      <alignment horizontal="center"/>
    </xf>
    <xf numFmtId="0" fontId="10" fillId="14" borderId="21" xfId="0" applyFont="1" applyFill="1" applyBorder="1"/>
    <xf numFmtId="0" fontId="10" fillId="14" borderId="27" xfId="0" applyFont="1" applyFill="1" applyBorder="1"/>
    <xf numFmtId="0" fontId="1" fillId="12" borderId="21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1" fillId="12" borderId="27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14" xfId="0" applyFont="1" applyFill="1" applyBorder="1"/>
    <xf numFmtId="0" fontId="1" fillId="13" borderId="18" xfId="0" applyFont="1" applyFill="1" applyBorder="1" applyAlignment="1">
      <alignment horizontal="left" vertical="center"/>
    </xf>
    <xf numFmtId="0" fontId="1" fillId="13" borderId="19" xfId="0" applyFont="1" applyFill="1" applyBorder="1" applyAlignment="1">
      <alignment horizontal="left" vertical="center"/>
    </xf>
    <xf numFmtId="0" fontId="11" fillId="11" borderId="2" xfId="0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1" fillId="12" borderId="34" xfId="0" applyFont="1" applyFill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/>
    </xf>
    <xf numFmtId="0" fontId="1" fillId="12" borderId="25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6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/>
    </xf>
    <xf numFmtId="0" fontId="1" fillId="12" borderId="30" xfId="0" applyFont="1" applyFill="1" applyBorder="1"/>
    <xf numFmtId="0" fontId="1" fillId="12" borderId="8" xfId="0" applyFont="1" applyFill="1" applyBorder="1"/>
    <xf numFmtId="0" fontId="11" fillId="11" borderId="23" xfId="0" applyFont="1" applyFill="1" applyBorder="1" applyAlignment="1">
      <alignment horizontal="center" vertical="center"/>
    </xf>
    <xf numFmtId="0" fontId="12" fillId="11" borderId="24" xfId="0" applyFont="1" applyFill="1" applyBorder="1" applyAlignment="1">
      <alignment horizontal="center" vertical="center"/>
    </xf>
    <xf numFmtId="0" fontId="12" fillId="11" borderId="25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0" fillId="14" borderId="13" xfId="0" applyFont="1" applyFill="1" applyBorder="1" applyAlignment="1">
      <alignment horizontal="center"/>
    </xf>
    <xf numFmtId="0" fontId="10" fillId="14" borderId="14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4" borderId="40" xfId="0" applyFont="1" applyFill="1" applyBorder="1"/>
    <xf numFmtId="0" fontId="10" fillId="14" borderId="26" xfId="0" applyFont="1" applyFill="1" applyBorder="1"/>
    <xf numFmtId="0" fontId="1" fillId="13" borderId="30" xfId="0" applyFont="1" applyFill="1" applyBorder="1" applyAlignment="1">
      <alignment horizontal="left" vertical="center"/>
    </xf>
    <xf numFmtId="0" fontId="1" fillId="13" borderId="9" xfId="0" applyFont="1" applyFill="1" applyBorder="1" applyAlignment="1">
      <alignment horizontal="left" vertical="center"/>
    </xf>
    <xf numFmtId="0" fontId="1" fillId="13" borderId="8" xfId="0" applyFont="1" applyFill="1" applyBorder="1" applyAlignment="1">
      <alignment horizontal="left" vertical="center"/>
    </xf>
    <xf numFmtId="0" fontId="1" fillId="13" borderId="31" xfId="0" applyFont="1" applyFill="1" applyBorder="1" applyAlignment="1">
      <alignment horizontal="left" vertical="center"/>
    </xf>
    <xf numFmtId="0" fontId="1" fillId="13" borderId="32" xfId="0" applyFont="1" applyFill="1" applyBorder="1" applyAlignment="1">
      <alignment horizontal="left" vertical="center"/>
    </xf>
    <xf numFmtId="0" fontId="1" fillId="13" borderId="33" xfId="0" applyFont="1" applyFill="1" applyBorder="1" applyAlignment="1">
      <alignment horizontal="left" vertical="center"/>
    </xf>
    <xf numFmtId="0" fontId="1" fillId="12" borderId="37" xfId="0" applyFont="1" applyFill="1" applyBorder="1" applyAlignment="1">
      <alignment horizontal="center" vertical="center"/>
    </xf>
    <xf numFmtId="0" fontId="1" fillId="12" borderId="38" xfId="0" applyFont="1" applyFill="1" applyBorder="1" applyAlignment="1">
      <alignment horizontal="center" vertical="center"/>
    </xf>
    <xf numFmtId="0" fontId="1" fillId="12" borderId="39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36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</cellXfs>
  <cellStyles count="1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work remaining</c:v>
          </c:tx>
          <c:marker>
            <c:symbol val="none"/>
          </c:marker>
          <c:dLbls>
            <c:dLbl>
              <c:idx val="0"/>
              <c:layout>
                <c:manualLayout>
                  <c:x val="-5.18693284936479E-2"/>
                  <c:y val="1.8018018018018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D4-45F8-A5AF-887FC1BC7845}"/>
                </c:ext>
              </c:extLst>
            </c:dLbl>
            <c:dLbl>
              <c:idx val="1"/>
              <c:layout>
                <c:manualLayout>
                  <c:x val="-1.1801306143447101E-2"/>
                  <c:y val="-2.0592020592020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D4-45F8-A5AF-887FC1BC7845}"/>
                </c:ext>
              </c:extLst>
            </c:dLbl>
            <c:dLbl>
              <c:idx val="2"/>
              <c:layout>
                <c:manualLayout>
                  <c:x val="-4.5417780127756302E-3"/>
                  <c:y val="-3.8610038610038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D4-45F8-A5AF-887FC1BC7845}"/>
                </c:ext>
              </c:extLst>
            </c:dLbl>
            <c:dLbl>
              <c:idx val="3"/>
              <c:layout>
                <c:manualLayout>
                  <c:x val="-1.9128856624319401E-2"/>
                  <c:y val="-3.8610038610038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D4-45F8-A5AF-887FC1BC78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BurndownChartTemplate!$E$13:$H$13</c:f>
              <c:strCache>
                <c:ptCount val="4"/>
                <c:pt idx="0">
                  <c:v>Start</c:v>
                </c:pt>
                <c:pt idx="1">
                  <c:v>end of w1</c:v>
                </c:pt>
                <c:pt idx="2">
                  <c:v>end of w2</c:v>
                </c:pt>
                <c:pt idx="3">
                  <c:v>end of w3</c:v>
                </c:pt>
              </c:strCache>
            </c:strRef>
          </c:cat>
          <c:val>
            <c:numRef>
              <c:f>BurndownChartTemplate!$E$27:$H$27</c:f>
              <c:numCache>
                <c:formatCode>General</c:formatCode>
                <c:ptCount val="4"/>
                <c:pt idx="0">
                  <c:v>40</c:v>
                </c:pt>
                <c:pt idx="1">
                  <c:v>26.666666666666664</c:v>
                </c:pt>
                <c:pt idx="2">
                  <c:v>13.33333333333333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4-45F8-A5AF-887FC1BC7845}"/>
            </c:ext>
          </c:extLst>
        </c:ser>
        <c:ser>
          <c:idx val="1"/>
          <c:order val="1"/>
          <c:tx>
            <c:v>Actual work remaining</c:v>
          </c:tx>
          <c:marker>
            <c:symbol val="none"/>
          </c:marker>
          <c:dLbls>
            <c:dLbl>
              <c:idx val="0"/>
              <c:layout>
                <c:manualLayout>
                  <c:x val="-2.8303156751504001E-2"/>
                  <c:y val="-2.57400257400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D4-45F8-A5AF-887FC1BC7845}"/>
                </c:ext>
              </c:extLst>
            </c:dLbl>
            <c:dLbl>
              <c:idx val="1"/>
              <c:layout>
                <c:manualLayout>
                  <c:x val="-3.0118038784172001E-2"/>
                  <c:y val="-3.0888030888030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D4-45F8-A5AF-887FC1BC7845}"/>
                </c:ext>
              </c:extLst>
            </c:dLbl>
            <c:dLbl>
              <c:idx val="2"/>
              <c:layout>
                <c:manualLayout>
                  <c:x val="-2.8303156751504101E-2"/>
                  <c:y val="-2.57400257400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D4-45F8-A5AF-887FC1BC7845}"/>
                </c:ext>
              </c:extLst>
            </c:dLbl>
            <c:dLbl>
              <c:idx val="3"/>
              <c:layout>
                <c:manualLayout>
                  <c:x val="-3.0118038784172099E-2"/>
                  <c:y val="-2.8314028314028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D4-45F8-A5AF-887FC1BC78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BurndownChartTemplate!$E$13:$H$13</c:f>
              <c:strCache>
                <c:ptCount val="4"/>
                <c:pt idx="0">
                  <c:v>Start</c:v>
                </c:pt>
                <c:pt idx="1">
                  <c:v>end of w1</c:v>
                </c:pt>
                <c:pt idx="2">
                  <c:v>end of w2</c:v>
                </c:pt>
                <c:pt idx="3">
                  <c:v>end of w3</c:v>
                </c:pt>
              </c:strCache>
            </c:strRef>
          </c:cat>
          <c:val>
            <c:numRef>
              <c:f>BurndownChartTemplate!$E$28:$H$28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D4-45F8-A5AF-887FC1BC78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23651968"/>
        <c:axId val="2123630320"/>
      </c:lineChart>
      <c:catAx>
        <c:axId val="2123651968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123630320"/>
        <c:crosses val="autoZero"/>
        <c:auto val="1"/>
        <c:lblAlgn val="ctr"/>
        <c:lblOffset val="100"/>
        <c:noMultiLvlLbl val="0"/>
      </c:catAx>
      <c:valAx>
        <c:axId val="212363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6519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Remaining Efforts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Sprint1!$H$30:$K$30</c:f>
              <c:numCache>
                <c:formatCode>General</c:formatCode>
                <c:ptCount val="4"/>
                <c:pt idx="0">
                  <c:v>11</c:v>
                </c:pt>
                <c:pt idx="1">
                  <c:v>7.3333333333333339</c:v>
                </c:pt>
                <c:pt idx="2">
                  <c:v>3.666666666666667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7-4E24-AAB8-A57463B22A5A}"/>
            </c:ext>
          </c:extLst>
        </c:ser>
        <c:ser>
          <c:idx val="1"/>
          <c:order val="1"/>
          <c:tx>
            <c:v>Actual Remaining Efforts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Sprint1!$H$31:$K$31</c:f>
              <c:numCache>
                <c:formatCode>General</c:formatCode>
                <c:ptCount val="4"/>
                <c:pt idx="0">
                  <c:v>11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7-4E24-AAB8-A57463B22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371152"/>
        <c:axId val="464366560"/>
      </c:lineChart>
      <c:catAx>
        <c:axId val="46437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560"/>
        <c:crosses val="autoZero"/>
        <c:auto val="1"/>
        <c:lblAlgn val="ctr"/>
        <c:lblOffset val="100"/>
        <c:noMultiLvlLbl val="0"/>
      </c:catAx>
      <c:valAx>
        <c:axId val="4643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7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>
                <a:solidFill>
                  <a:schemeClr val="tx1"/>
                </a:solidFill>
              </a:rPr>
              <a:t>BurnDown</a:t>
            </a:r>
            <a:r>
              <a:rPr lang="en-AU" sz="1800" baseline="0">
                <a:solidFill>
                  <a:schemeClr val="tx1"/>
                </a:solidFill>
              </a:rPr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Work Remaining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Sprint2!$G$18:$J$18</c:f>
              <c:strCache>
                <c:ptCount val="4"/>
                <c:pt idx="0">
                  <c:v>Start</c:v>
                </c:pt>
                <c:pt idx="1">
                  <c:v>Week 1 </c:v>
                </c:pt>
                <c:pt idx="2">
                  <c:v>Week 2</c:v>
                </c:pt>
                <c:pt idx="3">
                  <c:v>Week 3</c:v>
                </c:pt>
              </c:strCache>
            </c:strRef>
          </c:cat>
          <c:val>
            <c:numRef>
              <c:f>Sprint2!$G$32:$J$32</c:f>
              <c:numCache>
                <c:formatCode>General</c:formatCode>
                <c:ptCount val="4"/>
                <c:pt idx="0">
                  <c:v>38</c:v>
                </c:pt>
                <c:pt idx="1">
                  <c:v>25.333333333333336</c:v>
                </c:pt>
                <c:pt idx="2">
                  <c:v>12.666666666666668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6-4AF4-B783-A18D6837BE85}"/>
            </c:ext>
          </c:extLst>
        </c:ser>
        <c:ser>
          <c:idx val="1"/>
          <c:order val="1"/>
          <c:tx>
            <c:v>Actual Work Remaining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Sprint2!$G$18:$J$18</c:f>
              <c:strCache>
                <c:ptCount val="4"/>
                <c:pt idx="0">
                  <c:v>Start</c:v>
                </c:pt>
                <c:pt idx="1">
                  <c:v>Week 1 </c:v>
                </c:pt>
                <c:pt idx="2">
                  <c:v>Week 2</c:v>
                </c:pt>
                <c:pt idx="3">
                  <c:v>Week 3</c:v>
                </c:pt>
              </c:strCache>
            </c:strRef>
          </c:cat>
          <c:val>
            <c:numRef>
              <c:f>Sprint2!$G$33:$J$33</c:f>
              <c:numCache>
                <c:formatCode>General</c:formatCode>
                <c:ptCount val="4"/>
                <c:pt idx="0">
                  <c:v>38</c:v>
                </c:pt>
                <c:pt idx="1">
                  <c:v>36</c:v>
                </c:pt>
                <c:pt idx="2">
                  <c:v>29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6-4AF4-B783-A18D6837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068224"/>
        <c:axId val="512067240"/>
      </c:lineChart>
      <c:catAx>
        <c:axId val="5120682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67240"/>
        <c:crosses val="autoZero"/>
        <c:auto val="1"/>
        <c:lblAlgn val="ctr"/>
        <c:lblOffset val="100"/>
        <c:noMultiLvlLbl val="0"/>
      </c:catAx>
      <c:valAx>
        <c:axId val="5120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>
                <a:solidFill>
                  <a:schemeClr val="tx1"/>
                </a:solidFill>
              </a:rPr>
              <a:t>BurnDown</a:t>
            </a:r>
            <a:r>
              <a:rPr lang="en-AU" sz="1800" baseline="0">
                <a:solidFill>
                  <a:schemeClr val="tx1"/>
                </a:solidFill>
              </a:rPr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Work Remaining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Sprint3!$G$18:$J$18</c:f>
              <c:strCache>
                <c:ptCount val="4"/>
                <c:pt idx="0">
                  <c:v>Start</c:v>
                </c:pt>
                <c:pt idx="1">
                  <c:v>Week 1 </c:v>
                </c:pt>
                <c:pt idx="2">
                  <c:v>Week 2</c:v>
                </c:pt>
                <c:pt idx="3">
                  <c:v>Week 3</c:v>
                </c:pt>
              </c:strCache>
            </c:strRef>
          </c:cat>
          <c:val>
            <c:numRef>
              <c:f>Sprint3!$G$35:$J$35</c:f>
              <c:numCache>
                <c:formatCode>General</c:formatCode>
                <c:ptCount val="4"/>
                <c:pt idx="0">
                  <c:v>64</c:v>
                </c:pt>
                <c:pt idx="1">
                  <c:v>42.666666666666671</c:v>
                </c:pt>
                <c:pt idx="2">
                  <c:v>21.333333333333336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F-4F77-B663-39511B07C9FD}"/>
            </c:ext>
          </c:extLst>
        </c:ser>
        <c:ser>
          <c:idx val="1"/>
          <c:order val="1"/>
          <c:tx>
            <c:v>Actual Work Remaining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Sprint3!$G$18:$J$18</c:f>
              <c:strCache>
                <c:ptCount val="4"/>
                <c:pt idx="0">
                  <c:v>Start</c:v>
                </c:pt>
                <c:pt idx="1">
                  <c:v>Week 1 </c:v>
                </c:pt>
                <c:pt idx="2">
                  <c:v>Week 2</c:v>
                </c:pt>
                <c:pt idx="3">
                  <c:v>Week 3</c:v>
                </c:pt>
              </c:strCache>
            </c:strRef>
          </c:cat>
          <c:val>
            <c:numRef>
              <c:f>Sprint3!$G$36:$J$36</c:f>
              <c:numCache>
                <c:formatCode>General</c:formatCode>
                <c:ptCount val="4"/>
                <c:pt idx="0">
                  <c:v>64</c:v>
                </c:pt>
                <c:pt idx="1">
                  <c:v>55</c:v>
                </c:pt>
                <c:pt idx="2">
                  <c:v>46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F-4F77-B663-39511B07C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068224"/>
        <c:axId val="512067240"/>
      </c:lineChart>
      <c:catAx>
        <c:axId val="5120682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67240"/>
        <c:crosses val="autoZero"/>
        <c:auto val="1"/>
        <c:lblAlgn val="ctr"/>
        <c:lblOffset val="100"/>
        <c:noMultiLvlLbl val="0"/>
      </c:catAx>
      <c:valAx>
        <c:axId val="5120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32</xdr:row>
      <xdr:rowOff>120650</xdr:rowOff>
    </xdr:from>
    <xdr:to>
      <xdr:col>14</xdr:col>
      <xdr:colOff>190500</xdr:colOff>
      <xdr:row>58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27215</xdr:colOff>
      <xdr:row>32</xdr:row>
      <xdr:rowOff>2722</xdr:rowOff>
    </xdr:from>
    <xdr:to>
      <xdr:col>7</xdr:col>
      <xdr:colOff>598715</xdr:colOff>
      <xdr:row>46</xdr:row>
      <xdr:rowOff>78922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60030</xdr:colOff>
      <xdr:row>33</xdr:row>
      <xdr:rowOff>176891</xdr:rowOff>
    </xdr:from>
    <xdr:to>
      <xdr:col>8</xdr:col>
      <xdr:colOff>10886</xdr:colOff>
      <xdr:row>54</xdr:row>
      <xdr:rowOff>95248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19208</xdr:colOff>
      <xdr:row>36</xdr:row>
      <xdr:rowOff>190499</xdr:rowOff>
    </xdr:from>
    <xdr:to>
      <xdr:col>7</xdr:col>
      <xdr:colOff>650421</xdr:colOff>
      <xdr:row>57</xdr:row>
      <xdr:rowOff>149677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1"/>
  <sheetViews>
    <sheetView topLeftCell="A19" zoomScale="70" zoomScaleNormal="70" workbookViewId="0">
      <selection activeCell="F28" sqref="F28"/>
    </sheetView>
  </sheetViews>
  <sheetFormatPr defaultColWidth="8.875" defaultRowHeight="15" x14ac:dyDescent="0.25"/>
  <cols>
    <col min="2" max="2" width="16.375" customWidth="1"/>
  </cols>
  <sheetData>
    <row r="1" spans="1:16" ht="15.75" x14ac:dyDescent="0.25">
      <c r="A1" s="1"/>
      <c r="B1" s="2"/>
      <c r="C1" s="57" t="s">
        <v>28</v>
      </c>
      <c r="D1" s="58"/>
      <c r="E1" s="59"/>
      <c r="F1" s="2"/>
      <c r="G1" s="2"/>
      <c r="H1" s="1"/>
      <c r="I1" s="1"/>
      <c r="J1" s="1"/>
      <c r="K1" s="1"/>
      <c r="L1" s="1"/>
      <c r="M1" s="1"/>
      <c r="N1" s="1"/>
      <c r="O1" s="1"/>
      <c r="P1" s="1"/>
    </row>
    <row r="2" spans="1:16" ht="31.5" x14ac:dyDescent="0.25">
      <c r="A2" s="1"/>
      <c r="B2" s="3" t="s">
        <v>26</v>
      </c>
      <c r="C2" s="4" t="s">
        <v>22</v>
      </c>
      <c r="D2" s="4" t="s">
        <v>23</v>
      </c>
      <c r="E2" s="4" t="s">
        <v>24</v>
      </c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27</v>
      </c>
      <c r="C3" s="6">
        <v>4</v>
      </c>
      <c r="D3" s="6">
        <v>2</v>
      </c>
      <c r="E3" s="7">
        <v>4</v>
      </c>
      <c r="F3" s="8">
        <f>SUM(C3:E3)</f>
        <v>10</v>
      </c>
      <c r="G3" s="2"/>
      <c r="H3" s="1"/>
      <c r="I3" s="1"/>
      <c r="J3" s="1"/>
      <c r="K3" s="1"/>
      <c r="L3" s="1"/>
      <c r="M3" s="1"/>
      <c r="N3" s="1"/>
      <c r="O3" s="1"/>
      <c r="P3" s="1"/>
    </row>
    <row r="4" spans="1:16" ht="15.75" x14ac:dyDescent="0.25">
      <c r="A4" s="1"/>
      <c r="B4" s="9" t="s">
        <v>30</v>
      </c>
      <c r="C4" s="6">
        <v>2</v>
      </c>
      <c r="D4" s="6">
        <v>3</v>
      </c>
      <c r="E4" s="7">
        <v>4</v>
      </c>
      <c r="F4" s="10">
        <f>SUM(C4:E4)</f>
        <v>9</v>
      </c>
      <c r="G4" s="2"/>
      <c r="H4" s="1"/>
      <c r="I4" s="1"/>
      <c r="J4" s="1"/>
      <c r="K4" s="1"/>
      <c r="L4" s="1"/>
      <c r="M4" s="1"/>
      <c r="N4" s="1"/>
      <c r="O4" s="1"/>
      <c r="P4" s="1"/>
    </row>
    <row r="5" spans="1:16" ht="15.75" x14ac:dyDescent="0.25">
      <c r="A5" s="1"/>
      <c r="B5" s="9" t="s">
        <v>29</v>
      </c>
      <c r="C5" s="6">
        <v>5</v>
      </c>
      <c r="D5" s="6">
        <v>4</v>
      </c>
      <c r="E5" s="7">
        <v>3</v>
      </c>
      <c r="F5" s="10">
        <f>SUM(C5:E5)</f>
        <v>12</v>
      </c>
      <c r="G5" s="2"/>
      <c r="H5" s="1"/>
      <c r="I5" s="1"/>
      <c r="J5" s="1"/>
      <c r="K5" s="1"/>
      <c r="L5" s="1"/>
      <c r="M5" s="1"/>
      <c r="N5" s="1"/>
      <c r="O5" s="1"/>
      <c r="P5" s="1"/>
    </row>
    <row r="6" spans="1:16" ht="15.75" x14ac:dyDescent="0.25">
      <c r="A6" s="1"/>
      <c r="B6" s="33" t="s">
        <v>57</v>
      </c>
      <c r="C6" s="6">
        <v>3</v>
      </c>
      <c r="D6" s="6">
        <v>4</v>
      </c>
      <c r="E6" s="7">
        <v>2</v>
      </c>
      <c r="F6" s="11">
        <f>SUM(C6:E6)</f>
        <v>9</v>
      </c>
      <c r="G6" s="2"/>
      <c r="H6" s="1"/>
      <c r="I6" s="1"/>
      <c r="J6" s="1"/>
      <c r="K6" s="1"/>
      <c r="L6" s="1"/>
      <c r="M6" s="1"/>
      <c r="N6" s="1"/>
      <c r="O6" s="1"/>
      <c r="P6" s="1"/>
    </row>
    <row r="7" spans="1:16" ht="31.5" x14ac:dyDescent="0.25">
      <c r="A7" s="1"/>
      <c r="B7" s="12" t="s">
        <v>32</v>
      </c>
      <c r="C7" s="13">
        <f>SUM(C3:C6)</f>
        <v>14</v>
      </c>
      <c r="D7" s="13">
        <f>SUM(D3:D6)</f>
        <v>13</v>
      </c>
      <c r="E7" s="14">
        <f>SUM(E3:E6)</f>
        <v>13</v>
      </c>
      <c r="F7" s="2"/>
      <c r="G7" s="2"/>
      <c r="H7" s="1"/>
      <c r="I7" s="1"/>
      <c r="J7" s="1"/>
      <c r="K7" s="1"/>
      <c r="L7" s="1"/>
      <c r="M7" s="1"/>
      <c r="N7" s="1"/>
      <c r="O7" s="1"/>
      <c r="P7" s="1"/>
    </row>
    <row r="8" spans="1:16" ht="60" customHeight="1" x14ac:dyDescent="0.25">
      <c r="A8" s="1"/>
      <c r="B8" s="15" t="s">
        <v>31</v>
      </c>
      <c r="C8" s="16">
        <f>SUM(C7+D7+E7)</f>
        <v>40</v>
      </c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33" x14ac:dyDescent="0.35">
      <c r="A11" s="1"/>
      <c r="B11" s="1"/>
      <c r="C11" s="1"/>
      <c r="D11" s="54" t="s">
        <v>21</v>
      </c>
      <c r="E11" s="54"/>
      <c r="F11" s="54"/>
      <c r="G11" s="54"/>
      <c r="H11" s="54"/>
      <c r="I11" s="54"/>
      <c r="J11" s="1"/>
      <c r="K11" s="20" t="s">
        <v>33</v>
      </c>
      <c r="L11" s="2">
        <v>3</v>
      </c>
      <c r="M11" s="1" t="s">
        <v>25</v>
      </c>
      <c r="N11" s="1"/>
      <c r="O11" s="1"/>
      <c r="P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 x14ac:dyDescent="0.25">
      <c r="A13" s="2"/>
      <c r="B13" s="60" t="s">
        <v>37</v>
      </c>
      <c r="C13" s="61"/>
      <c r="D13" s="17" t="s">
        <v>0</v>
      </c>
      <c r="E13" s="17" t="s">
        <v>1</v>
      </c>
      <c r="F13" s="17" t="s">
        <v>34</v>
      </c>
      <c r="G13" s="17" t="s">
        <v>35</v>
      </c>
      <c r="H13" s="17" t="s">
        <v>36</v>
      </c>
      <c r="I13" s="17"/>
      <c r="J13" s="17"/>
      <c r="K13" s="17"/>
      <c r="L13" s="17"/>
      <c r="M13" s="17"/>
      <c r="N13" s="17"/>
      <c r="O13" s="17"/>
      <c r="P13" s="1"/>
    </row>
    <row r="14" spans="1:16" ht="15.75" x14ac:dyDescent="0.25">
      <c r="A14" s="2"/>
      <c r="B14" s="52" t="s">
        <v>2</v>
      </c>
      <c r="C14" s="53"/>
      <c r="D14" s="18" t="s">
        <v>6</v>
      </c>
      <c r="E14" s="19">
        <v>5</v>
      </c>
      <c r="F14" s="19">
        <v>5</v>
      </c>
      <c r="G14" s="19">
        <v>5</v>
      </c>
      <c r="H14" s="19">
        <v>5</v>
      </c>
      <c r="I14" s="19"/>
      <c r="J14" s="19"/>
      <c r="K14" s="19"/>
      <c r="L14" s="19"/>
      <c r="M14" s="19"/>
      <c r="N14" s="19"/>
      <c r="O14" s="19"/>
      <c r="P14" s="1"/>
    </row>
    <row r="15" spans="1:16" ht="15.75" x14ac:dyDescent="0.25">
      <c r="A15" s="2"/>
      <c r="B15" s="52" t="s">
        <v>2</v>
      </c>
      <c r="C15" s="53"/>
      <c r="D15" s="18" t="s">
        <v>7</v>
      </c>
      <c r="E15" s="19">
        <v>2</v>
      </c>
      <c r="F15" s="19">
        <v>2</v>
      </c>
      <c r="G15" s="19">
        <v>2</v>
      </c>
      <c r="H15" s="19">
        <v>2</v>
      </c>
      <c r="I15" s="19"/>
      <c r="J15" s="19"/>
      <c r="K15" s="19"/>
      <c r="L15" s="19"/>
      <c r="M15" s="19"/>
      <c r="N15" s="19"/>
      <c r="O15" s="19"/>
      <c r="P15" s="1"/>
    </row>
    <row r="16" spans="1:16" ht="15.75" x14ac:dyDescent="0.25">
      <c r="A16" s="2"/>
      <c r="B16" s="52" t="s">
        <v>2</v>
      </c>
      <c r="C16" s="53"/>
      <c r="D16" s="18" t="s">
        <v>8</v>
      </c>
      <c r="E16" s="19">
        <v>3</v>
      </c>
      <c r="F16" s="19">
        <v>3</v>
      </c>
      <c r="G16" s="19">
        <v>3</v>
      </c>
      <c r="H16" s="19">
        <v>3</v>
      </c>
      <c r="I16" s="19"/>
      <c r="J16" s="19"/>
      <c r="K16" s="19"/>
      <c r="L16" s="19"/>
      <c r="M16" s="19"/>
      <c r="N16" s="19"/>
      <c r="O16" s="19"/>
      <c r="P16" s="1"/>
    </row>
    <row r="17" spans="1:20" ht="15.75" x14ac:dyDescent="0.25">
      <c r="A17" s="2"/>
      <c r="B17" s="52" t="s">
        <v>3</v>
      </c>
      <c r="C17" s="53"/>
      <c r="D17" s="18" t="s">
        <v>9</v>
      </c>
      <c r="E17" s="19">
        <v>5</v>
      </c>
      <c r="F17" s="19">
        <v>5</v>
      </c>
      <c r="G17" s="19">
        <v>5</v>
      </c>
      <c r="H17" s="19">
        <v>5</v>
      </c>
      <c r="I17" s="19"/>
      <c r="J17" s="19"/>
      <c r="K17" s="19"/>
      <c r="L17" s="19"/>
      <c r="M17" s="19"/>
      <c r="N17" s="19"/>
      <c r="O17" s="19"/>
      <c r="P17" s="1"/>
    </row>
    <row r="18" spans="1:20" ht="15.75" x14ac:dyDescent="0.25">
      <c r="A18" s="2"/>
      <c r="B18" s="52" t="s">
        <v>3</v>
      </c>
      <c r="C18" s="53"/>
      <c r="D18" s="18" t="s">
        <v>10</v>
      </c>
      <c r="E18" s="19">
        <v>3</v>
      </c>
      <c r="F18" s="19">
        <v>3</v>
      </c>
      <c r="G18" s="19">
        <v>3</v>
      </c>
      <c r="H18" s="19">
        <v>3</v>
      </c>
      <c r="I18" s="19"/>
      <c r="J18" s="19"/>
      <c r="K18" s="19"/>
      <c r="L18" s="19"/>
      <c r="M18" s="19"/>
      <c r="N18" s="19"/>
      <c r="O18" s="19"/>
      <c r="P18" s="1"/>
    </row>
    <row r="19" spans="1:20" ht="15.75" x14ac:dyDescent="0.25">
      <c r="A19" s="2"/>
      <c r="B19" s="52" t="s">
        <v>4</v>
      </c>
      <c r="C19" s="53"/>
      <c r="D19" s="18" t="s">
        <v>11</v>
      </c>
      <c r="E19" s="19">
        <v>2</v>
      </c>
      <c r="F19" s="19">
        <v>2</v>
      </c>
      <c r="G19" s="19">
        <v>2</v>
      </c>
      <c r="H19" s="19">
        <v>2</v>
      </c>
      <c r="I19" s="19"/>
      <c r="J19" s="19"/>
      <c r="K19" s="19"/>
      <c r="L19" s="19"/>
      <c r="M19" s="19"/>
      <c r="N19" s="19"/>
      <c r="O19" s="19"/>
      <c r="P19" s="1"/>
    </row>
    <row r="20" spans="1:20" ht="15.75" x14ac:dyDescent="0.25">
      <c r="A20" s="2"/>
      <c r="B20" s="52" t="s">
        <v>4</v>
      </c>
      <c r="C20" s="53"/>
      <c r="D20" s="18" t="s">
        <v>12</v>
      </c>
      <c r="E20" s="19">
        <v>3</v>
      </c>
      <c r="F20" s="19">
        <v>3</v>
      </c>
      <c r="G20" s="19">
        <v>3</v>
      </c>
      <c r="H20" s="19">
        <v>3</v>
      </c>
      <c r="I20" s="19"/>
      <c r="J20" s="19"/>
      <c r="K20" s="19"/>
      <c r="L20" s="19"/>
      <c r="M20" s="19"/>
      <c r="N20" s="19"/>
      <c r="O20" s="19"/>
      <c r="P20" s="1"/>
    </row>
    <row r="21" spans="1:20" ht="15.75" x14ac:dyDescent="0.25">
      <c r="A21" s="2"/>
      <c r="B21" s="52" t="s">
        <v>4</v>
      </c>
      <c r="C21" s="53"/>
      <c r="D21" s="18" t="s">
        <v>13</v>
      </c>
      <c r="E21" s="19">
        <v>4</v>
      </c>
      <c r="F21" s="19">
        <v>4</v>
      </c>
      <c r="G21" s="19">
        <v>4</v>
      </c>
      <c r="H21" s="19">
        <v>4</v>
      </c>
      <c r="I21" s="19"/>
      <c r="J21" s="19"/>
      <c r="K21" s="19"/>
      <c r="L21" s="19"/>
      <c r="M21" s="19"/>
      <c r="N21" s="19"/>
      <c r="O21" s="19"/>
      <c r="P21" s="1"/>
    </row>
    <row r="22" spans="1:20" ht="15.75" x14ac:dyDescent="0.25">
      <c r="A22" s="2"/>
      <c r="B22" s="52" t="s">
        <v>4</v>
      </c>
      <c r="C22" s="53"/>
      <c r="D22" s="18" t="s">
        <v>14</v>
      </c>
      <c r="E22" s="19">
        <v>2</v>
      </c>
      <c r="F22" s="19">
        <v>2</v>
      </c>
      <c r="G22" s="19">
        <v>2</v>
      </c>
      <c r="H22" s="19">
        <v>2</v>
      </c>
      <c r="I22" s="19"/>
      <c r="J22" s="19"/>
      <c r="K22" s="19"/>
      <c r="L22" s="19"/>
      <c r="M22" s="19"/>
      <c r="N22" s="19"/>
      <c r="O22" s="19"/>
      <c r="P22" s="1"/>
    </row>
    <row r="23" spans="1:20" ht="15.75" x14ac:dyDescent="0.25">
      <c r="A23" s="2"/>
      <c r="B23" s="52" t="s">
        <v>5</v>
      </c>
      <c r="C23" s="53"/>
      <c r="D23" s="18" t="s">
        <v>15</v>
      </c>
      <c r="E23" s="19">
        <v>3</v>
      </c>
      <c r="F23" s="19">
        <v>3</v>
      </c>
      <c r="G23" s="19">
        <v>3</v>
      </c>
      <c r="H23" s="19">
        <v>3</v>
      </c>
      <c r="I23" s="19"/>
      <c r="J23" s="19"/>
      <c r="K23" s="19"/>
      <c r="L23" s="19"/>
      <c r="M23" s="19"/>
      <c r="N23" s="19"/>
      <c r="O23" s="19"/>
      <c r="P23" s="1"/>
    </row>
    <row r="24" spans="1:20" ht="15.75" x14ac:dyDescent="0.25">
      <c r="A24" s="2"/>
      <c r="B24" s="52" t="s">
        <v>5</v>
      </c>
      <c r="C24" s="53"/>
      <c r="D24" s="18" t="s">
        <v>16</v>
      </c>
      <c r="E24" s="19">
        <v>2</v>
      </c>
      <c r="F24" s="19">
        <v>2</v>
      </c>
      <c r="G24" s="19">
        <v>2</v>
      </c>
      <c r="H24" s="19">
        <v>2</v>
      </c>
      <c r="I24" s="19"/>
      <c r="J24" s="19"/>
      <c r="K24" s="19"/>
      <c r="L24" s="19"/>
      <c r="M24" s="19"/>
      <c r="N24" s="19"/>
      <c r="O24" s="19"/>
      <c r="P24" s="1"/>
    </row>
    <row r="25" spans="1:20" ht="15.75" x14ac:dyDescent="0.25">
      <c r="A25" s="2"/>
      <c r="B25" s="52" t="s">
        <v>5</v>
      </c>
      <c r="C25" s="53"/>
      <c r="D25" s="18" t="s">
        <v>17</v>
      </c>
      <c r="E25" s="19">
        <v>4</v>
      </c>
      <c r="F25" s="19">
        <v>4</v>
      </c>
      <c r="G25" s="19">
        <v>4</v>
      </c>
      <c r="H25" s="19">
        <v>4</v>
      </c>
      <c r="I25" s="19"/>
      <c r="J25" s="19"/>
      <c r="K25" s="19"/>
      <c r="L25" s="19"/>
      <c r="M25" s="19"/>
      <c r="N25" s="19"/>
      <c r="O25" s="19"/>
      <c r="P25" s="1"/>
    </row>
    <row r="26" spans="1:20" ht="15.75" x14ac:dyDescent="0.25">
      <c r="A26" s="2"/>
      <c r="B26" s="52" t="s">
        <v>5</v>
      </c>
      <c r="C26" s="53"/>
      <c r="D26" s="18" t="s">
        <v>18</v>
      </c>
      <c r="E26" s="19">
        <v>2</v>
      </c>
      <c r="F26" s="19">
        <v>2</v>
      </c>
      <c r="G26" s="19">
        <v>2</v>
      </c>
      <c r="H26" s="19">
        <v>2</v>
      </c>
      <c r="I26" s="19"/>
      <c r="J26" s="19"/>
      <c r="K26" s="19"/>
      <c r="L26" s="19"/>
      <c r="M26" s="19"/>
      <c r="N26" s="19"/>
      <c r="O26" s="19"/>
      <c r="P26" s="1"/>
    </row>
    <row r="27" spans="1:20" ht="29.1" customHeight="1" x14ac:dyDescent="0.25">
      <c r="A27" s="2"/>
      <c r="B27" s="55" t="s">
        <v>19</v>
      </c>
      <c r="C27" s="56"/>
      <c r="D27" s="56"/>
      <c r="E27" s="19">
        <f>SUM(E14:E26)</f>
        <v>40</v>
      </c>
      <c r="F27" s="19">
        <f>E28-(E27/L11)</f>
        <v>26.666666666666664</v>
      </c>
      <c r="G27" s="19">
        <f>F27-$E$28/L11</f>
        <v>13.33333333333333</v>
      </c>
      <c r="H27" s="19">
        <f>G27-$E$28/L11</f>
        <v>0</v>
      </c>
      <c r="I27" s="19"/>
      <c r="J27" s="19"/>
      <c r="K27" s="19"/>
      <c r="L27" s="19"/>
      <c r="M27" s="19"/>
      <c r="N27" s="19"/>
      <c r="O27" s="19"/>
      <c r="P27" s="1" t="s">
        <v>58</v>
      </c>
    </row>
    <row r="28" spans="1:20" ht="27.95" customHeight="1" x14ac:dyDescent="0.25">
      <c r="A28" s="2"/>
      <c r="B28" s="55" t="s">
        <v>20</v>
      </c>
      <c r="C28" s="56"/>
      <c r="D28" s="56"/>
      <c r="E28" s="19">
        <f>SUM(E14:E26)</f>
        <v>40</v>
      </c>
      <c r="F28" s="19">
        <f>SUM(F14:F26)</f>
        <v>40</v>
      </c>
      <c r="G28" s="19">
        <f t="shared" ref="G28:H28" si="0">SUM(G14:G26)</f>
        <v>40</v>
      </c>
      <c r="H28" s="19">
        <f t="shared" si="0"/>
        <v>40</v>
      </c>
      <c r="I28" s="19"/>
      <c r="J28" s="19"/>
      <c r="K28" s="19"/>
      <c r="L28" s="19"/>
      <c r="M28" s="19"/>
      <c r="N28" s="19"/>
      <c r="O28" s="19"/>
      <c r="P28" s="1" t="s">
        <v>59</v>
      </c>
    </row>
    <row r="29" spans="1:20" ht="15.7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</row>
    <row r="30" spans="1:20" ht="15.7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  <c r="T30">
        <v>26.666666666666664</v>
      </c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T31">
        <f>35-T30</f>
        <v>8.3333333333333357</v>
      </c>
    </row>
  </sheetData>
  <mergeCells count="18">
    <mergeCell ref="C1:E1"/>
    <mergeCell ref="B13:C13"/>
    <mergeCell ref="B14:C14"/>
    <mergeCell ref="B15:C15"/>
    <mergeCell ref="B16:C16"/>
    <mergeCell ref="B23:C23"/>
    <mergeCell ref="B24:C24"/>
    <mergeCell ref="D11:I11"/>
    <mergeCell ref="B27:D27"/>
    <mergeCell ref="B28:D28"/>
    <mergeCell ref="B17:C17"/>
    <mergeCell ref="B18:C18"/>
    <mergeCell ref="B25:C25"/>
    <mergeCell ref="B26:C26"/>
    <mergeCell ref="B19:C19"/>
    <mergeCell ref="B20:C20"/>
    <mergeCell ref="B21:C21"/>
    <mergeCell ref="B22:C22"/>
  </mergeCells>
  <pageMargins left="0.7" right="0.7" top="0.75" bottom="0.75" header="0.3" footer="0.3"/>
  <pageSetup paperSize="9" orientation="portrait" horizontalDpi="4294967292" verticalDpi="429496729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85" zoomScaleNormal="85" workbookViewId="0">
      <selection activeCell="A6" sqref="A6"/>
    </sheetView>
  </sheetViews>
  <sheetFormatPr defaultColWidth="11.375" defaultRowHeight="15" x14ac:dyDescent="0.25"/>
  <cols>
    <col min="1" max="1" width="80" customWidth="1"/>
    <col min="3" max="3" width="26.125" customWidth="1"/>
  </cols>
  <sheetData>
    <row r="1" spans="1:3" ht="17.25" x14ac:dyDescent="0.25">
      <c r="A1" s="23" t="s">
        <v>38</v>
      </c>
      <c r="B1" s="24" t="s">
        <v>39</v>
      </c>
      <c r="C1" s="25" t="s">
        <v>40</v>
      </c>
    </row>
    <row r="2" spans="1:3" ht="16.5" x14ac:dyDescent="0.25">
      <c r="A2" s="26" t="s">
        <v>41</v>
      </c>
      <c r="B2" s="21">
        <v>1</v>
      </c>
      <c r="C2" s="27" t="s">
        <v>42</v>
      </c>
    </row>
    <row r="3" spans="1:3" ht="33" x14ac:dyDescent="0.25">
      <c r="A3" s="26" t="s">
        <v>43</v>
      </c>
      <c r="B3" s="21">
        <v>2</v>
      </c>
      <c r="C3" s="27" t="s">
        <v>42</v>
      </c>
    </row>
    <row r="4" spans="1:3" ht="16.5" x14ac:dyDescent="0.25">
      <c r="A4" s="26" t="s">
        <v>44</v>
      </c>
      <c r="B4" s="21">
        <v>3</v>
      </c>
      <c r="C4" s="27" t="s">
        <v>42</v>
      </c>
    </row>
    <row r="5" spans="1:3" ht="16.5" x14ac:dyDescent="0.25">
      <c r="A5" s="26" t="s">
        <v>45</v>
      </c>
      <c r="B5" s="21">
        <v>4</v>
      </c>
      <c r="C5" s="27" t="s">
        <v>42</v>
      </c>
    </row>
    <row r="6" spans="1:3" ht="16.5" x14ac:dyDescent="0.25">
      <c r="A6" s="26" t="s">
        <v>46</v>
      </c>
      <c r="B6" s="21">
        <v>5</v>
      </c>
      <c r="C6" s="27" t="s">
        <v>42</v>
      </c>
    </row>
    <row r="7" spans="1:3" ht="16.5" x14ac:dyDescent="0.25">
      <c r="A7" s="26" t="s">
        <v>47</v>
      </c>
      <c r="B7" s="21">
        <v>6</v>
      </c>
      <c r="C7" s="27" t="s">
        <v>42</v>
      </c>
    </row>
    <row r="8" spans="1:3" ht="16.5" x14ac:dyDescent="0.25">
      <c r="A8" s="26" t="s">
        <v>48</v>
      </c>
      <c r="B8" s="21">
        <v>7</v>
      </c>
      <c r="C8" s="27" t="s">
        <v>42</v>
      </c>
    </row>
    <row r="9" spans="1:3" ht="16.5" x14ac:dyDescent="0.25">
      <c r="A9" s="26" t="s">
        <v>49</v>
      </c>
      <c r="B9" s="21">
        <v>8</v>
      </c>
      <c r="C9" s="27" t="s">
        <v>42</v>
      </c>
    </row>
    <row r="10" spans="1:3" ht="16.5" x14ac:dyDescent="0.25">
      <c r="A10" s="26" t="s">
        <v>50</v>
      </c>
      <c r="B10" s="21">
        <v>9</v>
      </c>
      <c r="C10" s="27" t="s">
        <v>42</v>
      </c>
    </row>
    <row r="11" spans="1:3" ht="16.5" x14ac:dyDescent="0.25">
      <c r="A11" s="26" t="s">
        <v>51</v>
      </c>
      <c r="B11" s="21">
        <v>10</v>
      </c>
      <c r="C11" s="27" t="s">
        <v>42</v>
      </c>
    </row>
    <row r="12" spans="1:3" ht="33" x14ac:dyDescent="0.25">
      <c r="A12" s="28" t="s">
        <v>52</v>
      </c>
      <c r="B12" s="22">
        <v>11</v>
      </c>
      <c r="C12" s="29" t="s">
        <v>53</v>
      </c>
    </row>
    <row r="13" spans="1:3" ht="16.5" x14ac:dyDescent="0.25">
      <c r="A13" s="28" t="s">
        <v>54</v>
      </c>
      <c r="B13" s="22">
        <v>12</v>
      </c>
      <c r="C13" s="29" t="s">
        <v>53</v>
      </c>
    </row>
    <row r="14" spans="1:3" ht="16.5" x14ac:dyDescent="0.25">
      <c r="A14" s="28" t="s">
        <v>55</v>
      </c>
      <c r="B14" s="22">
        <v>13</v>
      </c>
      <c r="C14" s="29" t="s">
        <v>53</v>
      </c>
    </row>
    <row r="15" spans="1:3" ht="17.25" thickBot="1" x14ac:dyDescent="0.3">
      <c r="A15" s="30" t="s">
        <v>56</v>
      </c>
      <c r="B15" s="31">
        <v>14</v>
      </c>
      <c r="C15" s="3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opLeftCell="A7" zoomScale="70" zoomScaleNormal="70" workbookViewId="0">
      <selection activeCell="K22" sqref="K22"/>
    </sheetView>
  </sheetViews>
  <sheetFormatPr defaultColWidth="11.375" defaultRowHeight="15" x14ac:dyDescent="0.25"/>
  <cols>
    <col min="4" max="4" width="15.375" customWidth="1"/>
    <col min="6" max="6" width="13.875" customWidth="1"/>
    <col min="7" max="7" width="7.75" bestFit="1" customWidth="1"/>
    <col min="8" max="8" width="10.125" customWidth="1"/>
    <col min="9" max="10" width="9.625" customWidth="1"/>
  </cols>
  <sheetData>
    <row r="1" spans="2:9" ht="54.95" customHeight="1" x14ac:dyDescent="0.25"/>
    <row r="3" spans="2:9" ht="15.75" x14ac:dyDescent="0.25">
      <c r="B3" s="2"/>
      <c r="C3" s="57" t="s">
        <v>28</v>
      </c>
      <c r="D3" s="58"/>
      <c r="E3" s="59"/>
      <c r="F3" s="2"/>
      <c r="G3" s="2"/>
    </row>
    <row r="4" spans="2:9" ht="47.25" x14ac:dyDescent="0.25">
      <c r="B4" s="3" t="s">
        <v>26</v>
      </c>
      <c r="C4" s="4" t="s">
        <v>22</v>
      </c>
      <c r="D4" s="4" t="s">
        <v>23</v>
      </c>
      <c r="E4" s="4" t="s">
        <v>24</v>
      </c>
      <c r="F4" s="2"/>
      <c r="G4" s="2"/>
    </row>
    <row r="5" spans="2:9" ht="15.75" x14ac:dyDescent="0.25">
      <c r="B5" s="44" t="s">
        <v>71</v>
      </c>
      <c r="C5" s="6">
        <v>2</v>
      </c>
      <c r="D5" s="6">
        <v>0</v>
      </c>
      <c r="E5" s="7">
        <v>6</v>
      </c>
      <c r="F5" s="8">
        <f>SUM(C5:E5)</f>
        <v>8</v>
      </c>
      <c r="G5" s="2"/>
    </row>
    <row r="6" spans="2:9" ht="15.75" x14ac:dyDescent="0.25">
      <c r="B6" s="33" t="s">
        <v>72</v>
      </c>
      <c r="C6" s="6">
        <v>0</v>
      </c>
      <c r="D6" s="6">
        <v>0</v>
      </c>
      <c r="E6" s="7">
        <v>0</v>
      </c>
      <c r="F6" s="10">
        <f>SUM(C6:E6)</f>
        <v>0</v>
      </c>
      <c r="G6" s="2"/>
    </row>
    <row r="7" spans="2:9" ht="15.75" x14ac:dyDescent="0.25">
      <c r="B7" s="33" t="s">
        <v>73</v>
      </c>
      <c r="C7" s="6">
        <v>0</v>
      </c>
      <c r="D7" s="6">
        <v>0</v>
      </c>
      <c r="E7" s="7">
        <v>0</v>
      </c>
      <c r="F7" s="10">
        <f>SUM(C7:E7)</f>
        <v>0</v>
      </c>
      <c r="G7" s="2"/>
    </row>
    <row r="8" spans="2:9" ht="15.75" x14ac:dyDescent="0.25">
      <c r="B8" s="33" t="s">
        <v>74</v>
      </c>
      <c r="C8" s="6">
        <v>0</v>
      </c>
      <c r="D8" s="6">
        <v>0</v>
      </c>
      <c r="E8" s="7">
        <v>6</v>
      </c>
      <c r="F8" s="11">
        <f>SUM(C8:E8)</f>
        <v>6</v>
      </c>
      <c r="G8" s="2"/>
    </row>
    <row r="9" spans="2:9" ht="47.25" x14ac:dyDescent="0.25">
      <c r="B9" s="12" t="s">
        <v>32</v>
      </c>
      <c r="C9" s="13">
        <f>SUM(C5:C8)</f>
        <v>2</v>
      </c>
      <c r="D9" s="13">
        <f>SUM(D5:D8)</f>
        <v>0</v>
      </c>
      <c r="E9" s="14">
        <f>SUM(E5:E8)</f>
        <v>12</v>
      </c>
      <c r="F9" s="2"/>
      <c r="G9" s="2"/>
    </row>
    <row r="10" spans="2:9" ht="47.25" x14ac:dyDescent="0.25">
      <c r="B10" s="15" t="s">
        <v>31</v>
      </c>
      <c r="C10" s="16">
        <f>SUM(C9+D9+E9)</f>
        <v>14</v>
      </c>
      <c r="D10" s="2"/>
      <c r="E10" s="2"/>
      <c r="F10" s="2"/>
      <c r="G10" s="2"/>
    </row>
    <row r="15" spans="2:9" ht="15" customHeight="1" x14ac:dyDescent="0.25">
      <c r="D15" s="77" t="s">
        <v>60</v>
      </c>
      <c r="E15" s="78"/>
      <c r="F15" s="78"/>
      <c r="G15" s="78"/>
    </row>
    <row r="16" spans="2:9" ht="15" customHeight="1" x14ac:dyDescent="0.25">
      <c r="D16" s="77"/>
      <c r="E16" s="78"/>
      <c r="F16" s="78"/>
      <c r="G16" s="78"/>
      <c r="H16" t="s">
        <v>70</v>
      </c>
      <c r="I16">
        <v>3</v>
      </c>
    </row>
    <row r="17" spans="3:11" ht="15.75" thickBot="1" x14ac:dyDescent="0.3"/>
    <row r="18" spans="3:11" ht="19.5" thickBot="1" x14ac:dyDescent="0.35">
      <c r="C18" s="63" t="s">
        <v>62</v>
      </c>
      <c r="D18" s="64"/>
      <c r="E18" s="65"/>
      <c r="F18" s="66" t="s">
        <v>61</v>
      </c>
      <c r="G18" s="67"/>
      <c r="H18" s="48" t="s">
        <v>1</v>
      </c>
      <c r="I18" s="48" t="s">
        <v>63</v>
      </c>
      <c r="J18" s="48" t="s">
        <v>64</v>
      </c>
      <c r="K18" s="49" t="s">
        <v>65</v>
      </c>
    </row>
    <row r="19" spans="3:11" ht="15.75" x14ac:dyDescent="0.25">
      <c r="C19" s="68" t="s">
        <v>93</v>
      </c>
      <c r="D19" s="69"/>
      <c r="E19" s="70"/>
      <c r="F19" s="74" t="s">
        <v>66</v>
      </c>
      <c r="G19" s="74"/>
      <c r="H19" s="50">
        <v>2</v>
      </c>
      <c r="I19" s="50">
        <v>0</v>
      </c>
      <c r="J19" s="50">
        <v>0</v>
      </c>
      <c r="K19" s="51">
        <v>2</v>
      </c>
    </row>
    <row r="20" spans="3:11" ht="15.75" x14ac:dyDescent="0.25">
      <c r="C20" s="71"/>
      <c r="D20" s="72"/>
      <c r="E20" s="73"/>
      <c r="F20" s="62" t="s">
        <v>67</v>
      </c>
      <c r="G20" s="62"/>
      <c r="H20" s="36">
        <v>4</v>
      </c>
      <c r="I20" s="36">
        <v>0</v>
      </c>
      <c r="J20" s="36">
        <v>0</v>
      </c>
      <c r="K20" s="37">
        <v>4</v>
      </c>
    </row>
    <row r="21" spans="3:11" ht="15.75" x14ac:dyDescent="0.25">
      <c r="C21" s="85" t="s">
        <v>94</v>
      </c>
      <c r="D21" s="86"/>
      <c r="E21" s="86"/>
      <c r="F21" s="62" t="s">
        <v>69</v>
      </c>
      <c r="G21" s="62"/>
      <c r="H21" s="36">
        <v>1</v>
      </c>
      <c r="I21" s="36">
        <v>1</v>
      </c>
      <c r="J21" s="36">
        <v>0</v>
      </c>
      <c r="K21" s="37">
        <v>0</v>
      </c>
    </row>
    <row r="22" spans="3:11" ht="15.75" x14ac:dyDescent="0.25">
      <c r="C22" s="85"/>
      <c r="D22" s="86"/>
      <c r="E22" s="86"/>
      <c r="F22" s="62" t="s">
        <v>68</v>
      </c>
      <c r="G22" s="62"/>
      <c r="H22" s="36">
        <v>2</v>
      </c>
      <c r="I22" s="36">
        <v>2</v>
      </c>
      <c r="J22" s="36">
        <v>0</v>
      </c>
      <c r="K22" s="37">
        <v>0</v>
      </c>
    </row>
    <row r="23" spans="3:11" ht="15.75" x14ac:dyDescent="0.25">
      <c r="C23" s="85"/>
      <c r="D23" s="86"/>
      <c r="E23" s="86"/>
      <c r="F23" s="47" t="s">
        <v>75</v>
      </c>
      <c r="G23" s="47"/>
      <c r="H23" s="36">
        <v>2</v>
      </c>
      <c r="I23" s="36">
        <v>0</v>
      </c>
      <c r="J23" s="36">
        <v>0</v>
      </c>
      <c r="K23" s="37">
        <v>0</v>
      </c>
    </row>
    <row r="24" spans="3:11" ht="15.75" x14ac:dyDescent="0.25">
      <c r="C24" s="79" t="s">
        <v>95</v>
      </c>
      <c r="D24" s="80"/>
      <c r="E24" s="81"/>
      <c r="F24" s="62"/>
      <c r="G24" s="62"/>
      <c r="H24" s="36"/>
      <c r="I24" s="36"/>
      <c r="J24" s="36"/>
      <c r="K24" s="37"/>
    </row>
    <row r="25" spans="3:11" ht="15.75" x14ac:dyDescent="0.25">
      <c r="C25" s="71"/>
      <c r="D25" s="72"/>
      <c r="E25" s="73"/>
      <c r="F25" s="62"/>
      <c r="G25" s="62"/>
      <c r="H25" s="36"/>
      <c r="I25" s="36"/>
      <c r="J25" s="36"/>
      <c r="K25" s="37"/>
    </row>
    <row r="26" spans="3:11" ht="15.75" x14ac:dyDescent="0.25">
      <c r="C26" s="82"/>
      <c r="D26" s="83"/>
      <c r="E26" s="84"/>
      <c r="F26" s="62"/>
      <c r="G26" s="62"/>
      <c r="H26" s="36"/>
      <c r="I26" s="36"/>
      <c r="J26" s="36"/>
      <c r="K26" s="37"/>
    </row>
    <row r="27" spans="3:11" ht="15.75" x14ac:dyDescent="0.25">
      <c r="C27" s="85"/>
      <c r="D27" s="86"/>
      <c r="E27" s="86"/>
      <c r="F27" s="62"/>
      <c r="G27" s="62"/>
      <c r="H27" s="36"/>
      <c r="I27" s="36"/>
      <c r="J27" s="36"/>
      <c r="K27" s="37"/>
    </row>
    <row r="28" spans="3:11" ht="15.75" x14ac:dyDescent="0.25">
      <c r="C28" s="85"/>
      <c r="D28" s="86"/>
      <c r="E28" s="86"/>
      <c r="F28" s="62"/>
      <c r="G28" s="62"/>
      <c r="H28" s="36"/>
      <c r="I28" s="36"/>
      <c r="J28" s="36"/>
      <c r="K28" s="37"/>
    </row>
    <row r="29" spans="3:11" ht="15.75" x14ac:dyDescent="0.25">
      <c r="C29" s="85"/>
      <c r="D29" s="86"/>
      <c r="E29" s="86"/>
      <c r="F29" s="62"/>
      <c r="G29" s="62"/>
      <c r="H29" s="36"/>
      <c r="I29" s="36"/>
      <c r="J29" s="36"/>
      <c r="K29" s="37"/>
    </row>
    <row r="30" spans="3:11" ht="15.75" x14ac:dyDescent="0.25">
      <c r="C30" s="87" t="s">
        <v>19</v>
      </c>
      <c r="D30" s="88"/>
      <c r="E30" s="88"/>
      <c r="F30" s="88"/>
      <c r="G30" s="88"/>
      <c r="H30" s="38">
        <f>SUM(H19:H29)</f>
        <v>11</v>
      </c>
      <c r="I30" s="38">
        <f>H30-(H30/I16)</f>
        <v>7.3333333333333339</v>
      </c>
      <c r="J30" s="38">
        <f>H30-2*(H30/I16)</f>
        <v>3.666666666666667</v>
      </c>
      <c r="K30" s="39">
        <f>H30-3*(H30/I16)</f>
        <v>0</v>
      </c>
    </row>
    <row r="31" spans="3:11" ht="16.5" thickBot="1" x14ac:dyDescent="0.3">
      <c r="C31" s="75" t="s">
        <v>20</v>
      </c>
      <c r="D31" s="76"/>
      <c r="E31" s="76"/>
      <c r="F31" s="76"/>
      <c r="G31" s="76"/>
      <c r="H31" s="40">
        <f>SUM(H19:H29)</f>
        <v>11</v>
      </c>
      <c r="I31" s="40">
        <f>H31-SUM(I19:I29)</f>
        <v>8</v>
      </c>
      <c r="J31" s="40">
        <f>H31-SUM(I19:J29)</f>
        <v>8</v>
      </c>
      <c r="K31" s="41">
        <f>H31-SUM(I19:K29)</f>
        <v>2</v>
      </c>
    </row>
  </sheetData>
  <mergeCells count="22">
    <mergeCell ref="C31:G31"/>
    <mergeCell ref="D15:G16"/>
    <mergeCell ref="C24:E26"/>
    <mergeCell ref="C28:E28"/>
    <mergeCell ref="F28:G28"/>
    <mergeCell ref="C29:E29"/>
    <mergeCell ref="F29:G29"/>
    <mergeCell ref="C30:G30"/>
    <mergeCell ref="F25:G25"/>
    <mergeCell ref="F26:G26"/>
    <mergeCell ref="C27:E27"/>
    <mergeCell ref="F27:G27"/>
    <mergeCell ref="C21:E23"/>
    <mergeCell ref="F21:G21"/>
    <mergeCell ref="C3:E3"/>
    <mergeCell ref="F22:G22"/>
    <mergeCell ref="F24:G24"/>
    <mergeCell ref="C18:E18"/>
    <mergeCell ref="F18:G18"/>
    <mergeCell ref="C19:E20"/>
    <mergeCell ref="F19:G19"/>
    <mergeCell ref="F20:G20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topLeftCell="A10" zoomScale="70" zoomScaleNormal="70" workbookViewId="0">
      <selection activeCell="J21" sqref="J21"/>
    </sheetView>
  </sheetViews>
  <sheetFormatPr defaultColWidth="11.375" defaultRowHeight="15" x14ac:dyDescent="0.25"/>
  <cols>
    <col min="4" max="4" width="15.375" customWidth="1"/>
    <col min="6" max="6" width="13.875" customWidth="1"/>
    <col min="7" max="7" width="7.75" bestFit="1" customWidth="1"/>
    <col min="8" max="8" width="10.125" customWidth="1"/>
    <col min="9" max="10" width="9.625" customWidth="1"/>
  </cols>
  <sheetData>
    <row r="1" spans="2:8" ht="54.95" customHeight="1" x14ac:dyDescent="0.25"/>
    <row r="3" spans="2:8" ht="15.75" x14ac:dyDescent="0.25">
      <c r="B3" s="2"/>
      <c r="C3" s="57" t="s">
        <v>28</v>
      </c>
      <c r="D3" s="58"/>
      <c r="E3" s="59"/>
      <c r="F3" s="2"/>
      <c r="G3" s="2"/>
    </row>
    <row r="4" spans="2:8" ht="47.25" x14ac:dyDescent="0.25">
      <c r="B4" s="3" t="s">
        <v>26</v>
      </c>
      <c r="C4" s="4" t="s">
        <v>22</v>
      </c>
      <c r="D4" s="4" t="s">
        <v>23</v>
      </c>
      <c r="E4" s="4" t="s">
        <v>24</v>
      </c>
      <c r="F4" s="2"/>
      <c r="G4" s="2"/>
    </row>
    <row r="5" spans="2:8" ht="15.75" x14ac:dyDescent="0.25">
      <c r="B5" s="44" t="s">
        <v>71</v>
      </c>
      <c r="C5" s="6">
        <v>8</v>
      </c>
      <c r="D5" s="6">
        <v>8</v>
      </c>
      <c r="E5" s="7">
        <v>8</v>
      </c>
      <c r="F5" s="8">
        <f>SUM(C5:E5)</f>
        <v>24</v>
      </c>
      <c r="G5" s="2"/>
    </row>
    <row r="6" spans="2:8" ht="15.75" x14ac:dyDescent="0.25">
      <c r="B6" s="33" t="s">
        <v>72</v>
      </c>
      <c r="C6" s="6">
        <v>0</v>
      </c>
      <c r="D6" s="6">
        <v>8</v>
      </c>
      <c r="E6" s="7">
        <v>10</v>
      </c>
      <c r="F6" s="10">
        <f>SUM(C6:E6)</f>
        <v>18</v>
      </c>
      <c r="G6" s="2"/>
    </row>
    <row r="7" spans="2:8" ht="15.75" x14ac:dyDescent="0.25">
      <c r="B7" s="33" t="s">
        <v>99</v>
      </c>
      <c r="C7" s="6">
        <v>0</v>
      </c>
      <c r="D7" s="6">
        <v>0</v>
      </c>
      <c r="E7" s="7">
        <v>20</v>
      </c>
      <c r="F7" s="10">
        <f>SUM(C7:E7)</f>
        <v>20</v>
      </c>
      <c r="G7" s="2"/>
    </row>
    <row r="8" spans="2:8" ht="15.75" x14ac:dyDescent="0.25">
      <c r="B8" s="33" t="s">
        <v>74</v>
      </c>
      <c r="C8" s="6">
        <v>0</v>
      </c>
      <c r="D8" s="6">
        <v>6</v>
      </c>
      <c r="E8" s="7">
        <v>12</v>
      </c>
      <c r="F8" s="11">
        <f>SUM(C8:E8)</f>
        <v>18</v>
      </c>
      <c r="G8" s="2"/>
    </row>
    <row r="9" spans="2:8" ht="47.25" x14ac:dyDescent="0.25">
      <c r="B9" s="12" t="s">
        <v>32</v>
      </c>
      <c r="C9" s="13">
        <f>SUM(C5:C8)</f>
        <v>8</v>
      </c>
      <c r="D9" s="13">
        <f>SUM(D5:D8)</f>
        <v>22</v>
      </c>
      <c r="E9" s="14">
        <f>SUM(E5:E8)</f>
        <v>50</v>
      </c>
      <c r="F9" s="2"/>
      <c r="G9" s="2"/>
    </row>
    <row r="10" spans="2:8" ht="47.25" x14ac:dyDescent="0.25">
      <c r="B10" s="15" t="s">
        <v>31</v>
      </c>
      <c r="C10" s="16">
        <f>SUM(C9+D9+E9)</f>
        <v>80</v>
      </c>
      <c r="D10" s="2"/>
      <c r="E10" s="2"/>
      <c r="F10" s="2"/>
      <c r="G10" s="2"/>
    </row>
    <row r="15" spans="2:8" x14ac:dyDescent="0.25">
      <c r="C15" s="91" t="s">
        <v>100</v>
      </c>
      <c r="D15" s="92"/>
      <c r="E15" s="93"/>
    </row>
    <row r="16" spans="2:8" x14ac:dyDescent="0.25">
      <c r="C16" s="94"/>
      <c r="D16" s="95"/>
      <c r="E16" s="96"/>
      <c r="G16" t="s">
        <v>70</v>
      </c>
      <c r="H16">
        <v>3</v>
      </c>
    </row>
    <row r="17" spans="2:10" ht="15.75" thickBot="1" x14ac:dyDescent="0.3"/>
    <row r="18" spans="2:10" ht="18.75" x14ac:dyDescent="0.3">
      <c r="B18" s="97" t="s">
        <v>62</v>
      </c>
      <c r="C18" s="98"/>
      <c r="D18" s="99"/>
      <c r="E18" s="100" t="s">
        <v>61</v>
      </c>
      <c r="F18" s="101"/>
      <c r="G18" s="42" t="s">
        <v>1</v>
      </c>
      <c r="H18" s="42" t="s">
        <v>63</v>
      </c>
      <c r="I18" s="42" t="s">
        <v>64</v>
      </c>
      <c r="J18" s="43" t="s">
        <v>65</v>
      </c>
    </row>
    <row r="19" spans="2:10" ht="15.75" x14ac:dyDescent="0.25">
      <c r="B19" s="79" t="s">
        <v>93</v>
      </c>
      <c r="C19" s="80"/>
      <c r="D19" s="108"/>
      <c r="E19" s="89" t="s">
        <v>77</v>
      </c>
      <c r="F19" s="90"/>
      <c r="G19" s="34"/>
      <c r="H19" s="34">
        <v>0</v>
      </c>
      <c r="I19" s="34">
        <v>0</v>
      </c>
      <c r="J19" s="35"/>
    </row>
    <row r="20" spans="2:10" ht="15.75" x14ac:dyDescent="0.25">
      <c r="B20" s="71"/>
      <c r="C20" s="72"/>
      <c r="D20" s="109"/>
      <c r="E20" s="89" t="s">
        <v>78</v>
      </c>
      <c r="F20" s="90"/>
      <c r="G20" s="34">
        <v>4</v>
      </c>
      <c r="H20" s="34">
        <v>0</v>
      </c>
      <c r="I20" s="34">
        <v>2</v>
      </c>
      <c r="J20" s="35">
        <v>4</v>
      </c>
    </row>
    <row r="21" spans="2:10" ht="15.75" x14ac:dyDescent="0.25">
      <c r="B21" s="71"/>
      <c r="C21" s="72"/>
      <c r="D21" s="109"/>
      <c r="E21" s="89" t="s">
        <v>79</v>
      </c>
      <c r="F21" s="90"/>
      <c r="G21" s="34">
        <v>8</v>
      </c>
      <c r="H21" s="34">
        <v>0</v>
      </c>
      <c r="I21" s="34">
        <v>3</v>
      </c>
      <c r="J21" s="35">
        <v>3</v>
      </c>
    </row>
    <row r="22" spans="2:10" ht="15.75" x14ac:dyDescent="0.25">
      <c r="B22" s="71"/>
      <c r="C22" s="72"/>
      <c r="D22" s="109"/>
      <c r="E22" s="89" t="s">
        <v>80</v>
      </c>
      <c r="F22" s="90"/>
      <c r="G22" s="34">
        <v>20</v>
      </c>
      <c r="H22" s="34">
        <v>0</v>
      </c>
      <c r="I22" s="34">
        <v>0</v>
      </c>
      <c r="J22" s="35">
        <v>20</v>
      </c>
    </row>
    <row r="23" spans="2:10" ht="15.75" x14ac:dyDescent="0.25">
      <c r="B23" s="82"/>
      <c r="C23" s="83"/>
      <c r="D23" s="110"/>
      <c r="E23" s="89" t="s">
        <v>81</v>
      </c>
      <c r="F23" s="90"/>
      <c r="G23" s="34"/>
      <c r="H23" s="34">
        <v>0</v>
      </c>
      <c r="I23" s="34">
        <v>0</v>
      </c>
      <c r="J23" s="35"/>
    </row>
    <row r="24" spans="2:10" ht="15.75" x14ac:dyDescent="0.25">
      <c r="B24" s="79" t="s">
        <v>94</v>
      </c>
      <c r="C24" s="80"/>
      <c r="D24" s="108"/>
      <c r="E24" s="45" t="s">
        <v>82</v>
      </c>
      <c r="F24" s="46"/>
      <c r="G24" s="34">
        <v>3</v>
      </c>
      <c r="H24" s="34">
        <v>1</v>
      </c>
      <c r="I24" s="34">
        <v>1</v>
      </c>
      <c r="J24" s="35">
        <v>1</v>
      </c>
    </row>
    <row r="25" spans="2:10" ht="15.75" x14ac:dyDescent="0.25">
      <c r="B25" s="82"/>
      <c r="C25" s="83"/>
      <c r="D25" s="110"/>
      <c r="E25" s="45" t="s">
        <v>76</v>
      </c>
      <c r="F25" s="46"/>
      <c r="G25" s="34">
        <v>3</v>
      </c>
      <c r="H25" s="34">
        <v>1</v>
      </c>
      <c r="I25" s="34">
        <v>1</v>
      </c>
      <c r="J25" s="35">
        <v>1</v>
      </c>
    </row>
    <row r="26" spans="2:10" ht="15.75" x14ac:dyDescent="0.25">
      <c r="B26" s="111"/>
      <c r="C26" s="112"/>
      <c r="D26" s="113"/>
      <c r="E26" s="89"/>
      <c r="F26" s="90"/>
      <c r="G26" s="34"/>
      <c r="H26" s="34"/>
      <c r="I26" s="34"/>
      <c r="J26" s="35"/>
    </row>
    <row r="27" spans="2:10" ht="15.75" x14ac:dyDescent="0.25">
      <c r="B27" s="111"/>
      <c r="C27" s="112"/>
      <c r="D27" s="113"/>
      <c r="E27" s="89"/>
      <c r="F27" s="90"/>
      <c r="G27" s="34"/>
      <c r="H27" s="34"/>
      <c r="I27" s="34"/>
      <c r="J27" s="35"/>
    </row>
    <row r="28" spans="2:10" ht="15.75" x14ac:dyDescent="0.25">
      <c r="B28" s="111"/>
      <c r="C28" s="112"/>
      <c r="D28" s="113"/>
      <c r="E28" s="89"/>
      <c r="F28" s="90"/>
      <c r="G28" s="34"/>
      <c r="H28" s="34"/>
      <c r="I28" s="34"/>
      <c r="J28" s="35"/>
    </row>
    <row r="29" spans="2:10" ht="15.75" x14ac:dyDescent="0.25">
      <c r="B29" s="111"/>
      <c r="C29" s="112"/>
      <c r="D29" s="113"/>
      <c r="E29" s="89"/>
      <c r="F29" s="90"/>
      <c r="G29" s="34"/>
      <c r="H29" s="34"/>
      <c r="I29" s="34"/>
      <c r="J29" s="35"/>
    </row>
    <row r="30" spans="2:10" ht="15.75" x14ac:dyDescent="0.25">
      <c r="B30" s="85"/>
      <c r="C30" s="86"/>
      <c r="D30" s="114"/>
      <c r="E30" s="89"/>
      <c r="F30" s="90"/>
      <c r="G30" s="34"/>
      <c r="H30" s="34"/>
      <c r="I30" s="34"/>
      <c r="J30" s="35"/>
    </row>
    <row r="31" spans="2:10" ht="15.75" x14ac:dyDescent="0.25">
      <c r="B31" s="85"/>
      <c r="C31" s="86"/>
      <c r="D31" s="114"/>
      <c r="E31" s="89"/>
      <c r="F31" s="90"/>
      <c r="G31" s="34"/>
      <c r="H31" s="34"/>
      <c r="I31" s="34"/>
      <c r="J31" s="35"/>
    </row>
    <row r="32" spans="2:10" ht="15.75" x14ac:dyDescent="0.25">
      <c r="B32" s="102" t="s">
        <v>19</v>
      </c>
      <c r="C32" s="103"/>
      <c r="D32" s="103"/>
      <c r="E32" s="103"/>
      <c r="F32" s="104"/>
      <c r="G32" s="38">
        <f>SUM(G19:G31)</f>
        <v>38</v>
      </c>
      <c r="H32" s="38">
        <f>G32-(G32/H16)</f>
        <v>25.333333333333336</v>
      </c>
      <c r="I32" s="38">
        <f>G32-2*(G32/H16)</f>
        <v>12.666666666666668</v>
      </c>
      <c r="J32" s="39">
        <f>G32-3*(G32/H16)</f>
        <v>0</v>
      </c>
    </row>
    <row r="33" spans="2:10" ht="16.5" thickBot="1" x14ac:dyDescent="0.3">
      <c r="B33" s="105" t="s">
        <v>20</v>
      </c>
      <c r="C33" s="106"/>
      <c r="D33" s="106"/>
      <c r="E33" s="106"/>
      <c r="F33" s="107"/>
      <c r="G33" s="40">
        <f>SUM(G19:G31)</f>
        <v>38</v>
      </c>
      <c r="H33" s="40">
        <f>G33-SUM(H19:H31)</f>
        <v>36</v>
      </c>
      <c r="I33" s="40">
        <f>G33-SUM(H19:I31)</f>
        <v>29</v>
      </c>
      <c r="J33" s="41">
        <f>G33-SUM(H19:J31)</f>
        <v>0</v>
      </c>
    </row>
  </sheetData>
  <mergeCells count="25">
    <mergeCell ref="B32:F32"/>
    <mergeCell ref="B33:F33"/>
    <mergeCell ref="B19:D23"/>
    <mergeCell ref="B24:D25"/>
    <mergeCell ref="B29:D29"/>
    <mergeCell ref="E29:F29"/>
    <mergeCell ref="B30:D30"/>
    <mergeCell ref="E30:F30"/>
    <mergeCell ref="B31:D31"/>
    <mergeCell ref="E31:F31"/>
    <mergeCell ref="B26:D26"/>
    <mergeCell ref="E26:F26"/>
    <mergeCell ref="B27:D27"/>
    <mergeCell ref="E27:F27"/>
    <mergeCell ref="B28:D28"/>
    <mergeCell ref="E28:F28"/>
    <mergeCell ref="E23:F23"/>
    <mergeCell ref="C3:E3"/>
    <mergeCell ref="C15:E16"/>
    <mergeCell ref="B18:D18"/>
    <mergeCell ref="E18:F18"/>
    <mergeCell ref="E19:F19"/>
    <mergeCell ref="E20:F20"/>
    <mergeCell ref="E21:F21"/>
    <mergeCell ref="E22:F2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tabSelected="1" zoomScale="70" zoomScaleNormal="70" workbookViewId="0">
      <selection activeCell="H33" sqref="H33"/>
    </sheetView>
  </sheetViews>
  <sheetFormatPr defaultColWidth="11.375" defaultRowHeight="15" x14ac:dyDescent="0.25"/>
  <cols>
    <col min="4" max="4" width="15.375" customWidth="1"/>
    <col min="6" max="6" width="13.875" customWidth="1"/>
    <col min="7" max="7" width="7.75" bestFit="1" customWidth="1"/>
    <col min="8" max="8" width="10.125" customWidth="1"/>
    <col min="9" max="10" width="9.625" customWidth="1"/>
  </cols>
  <sheetData>
    <row r="1" spans="2:8" ht="54.95" customHeight="1" x14ac:dyDescent="0.25"/>
    <row r="3" spans="2:8" ht="15.75" x14ac:dyDescent="0.25">
      <c r="B3" s="2"/>
      <c r="C3" s="57" t="s">
        <v>28</v>
      </c>
      <c r="D3" s="58"/>
      <c r="E3" s="59"/>
      <c r="F3" s="2"/>
      <c r="G3" s="2"/>
    </row>
    <row r="4" spans="2:8" ht="47.25" x14ac:dyDescent="0.25">
      <c r="B4" s="3" t="s">
        <v>26</v>
      </c>
      <c r="C4" s="4" t="s">
        <v>22</v>
      </c>
      <c r="D4" s="4" t="s">
        <v>23</v>
      </c>
      <c r="E4" s="4" t="s">
        <v>24</v>
      </c>
      <c r="F4" s="2"/>
      <c r="G4" s="2"/>
    </row>
    <row r="5" spans="2:8" ht="15.75" x14ac:dyDescent="0.25">
      <c r="B5" s="44" t="s">
        <v>71</v>
      </c>
      <c r="C5" s="6">
        <v>4</v>
      </c>
      <c r="D5" s="6">
        <v>6</v>
      </c>
      <c r="E5" s="7">
        <v>12</v>
      </c>
      <c r="F5" s="8">
        <f>SUM(C5:E5)</f>
        <v>22</v>
      </c>
      <c r="G5" s="2"/>
    </row>
    <row r="6" spans="2:8" ht="15.75" x14ac:dyDescent="0.25">
      <c r="B6" s="33" t="s">
        <v>72</v>
      </c>
      <c r="C6" s="6">
        <v>6</v>
      </c>
      <c r="D6" s="6">
        <v>6</v>
      </c>
      <c r="E6" s="7">
        <v>6</v>
      </c>
      <c r="F6" s="10">
        <f>SUM(C6:E6)</f>
        <v>18</v>
      </c>
      <c r="G6" s="2"/>
    </row>
    <row r="7" spans="2:8" ht="15.75" x14ac:dyDescent="0.25">
      <c r="B7" s="33" t="s">
        <v>73</v>
      </c>
      <c r="C7" s="6">
        <v>6</v>
      </c>
      <c r="D7" s="6">
        <v>6</v>
      </c>
      <c r="E7" s="7">
        <v>6</v>
      </c>
      <c r="F7" s="10">
        <f>SUM(C7:E7)</f>
        <v>18</v>
      </c>
      <c r="G7" s="2"/>
    </row>
    <row r="8" spans="2:8" ht="15.75" x14ac:dyDescent="0.25">
      <c r="B8" s="33" t="s">
        <v>74</v>
      </c>
      <c r="C8" s="6">
        <v>6</v>
      </c>
      <c r="D8" s="6">
        <v>6</v>
      </c>
      <c r="E8" s="7">
        <v>32</v>
      </c>
      <c r="F8" s="11">
        <f>SUM(C8:E8)</f>
        <v>44</v>
      </c>
      <c r="G8" s="2"/>
    </row>
    <row r="9" spans="2:8" ht="47.25" x14ac:dyDescent="0.25">
      <c r="B9" s="12" t="s">
        <v>32</v>
      </c>
      <c r="C9" s="13">
        <f>SUM(C5:C8)</f>
        <v>22</v>
      </c>
      <c r="D9" s="13">
        <f>SUM(D5:D8)</f>
        <v>24</v>
      </c>
      <c r="E9" s="14">
        <f>SUM(E5:E8)</f>
        <v>56</v>
      </c>
      <c r="F9" s="2"/>
      <c r="G9" s="2"/>
    </row>
    <row r="10" spans="2:8" ht="47.25" x14ac:dyDescent="0.25">
      <c r="B10" s="15" t="s">
        <v>31</v>
      </c>
      <c r="C10" s="16">
        <f>SUM(C9+D9+E9)</f>
        <v>102</v>
      </c>
      <c r="D10" s="2"/>
      <c r="E10" s="2"/>
      <c r="F10" s="2"/>
      <c r="G10" s="2"/>
    </row>
    <row r="15" spans="2:8" x14ac:dyDescent="0.25">
      <c r="C15" s="91" t="s">
        <v>60</v>
      </c>
      <c r="D15" s="92"/>
      <c r="E15" s="93"/>
    </row>
    <row r="16" spans="2:8" x14ac:dyDescent="0.25">
      <c r="C16" s="94"/>
      <c r="D16" s="95"/>
      <c r="E16" s="96"/>
      <c r="G16" t="s">
        <v>70</v>
      </c>
      <c r="H16">
        <v>3</v>
      </c>
    </row>
    <row r="17" spans="2:10" ht="15.75" thickBot="1" x14ac:dyDescent="0.3"/>
    <row r="18" spans="2:10" ht="18.75" x14ac:dyDescent="0.3">
      <c r="B18" s="97" t="s">
        <v>62</v>
      </c>
      <c r="C18" s="98"/>
      <c r="D18" s="99"/>
      <c r="E18" s="100" t="s">
        <v>61</v>
      </c>
      <c r="F18" s="101"/>
      <c r="G18" s="42" t="s">
        <v>1</v>
      </c>
      <c r="H18" s="42" t="s">
        <v>63</v>
      </c>
      <c r="I18" s="42" t="s">
        <v>64</v>
      </c>
      <c r="J18" s="43" t="s">
        <v>65</v>
      </c>
    </row>
    <row r="19" spans="2:10" ht="15.75" x14ac:dyDescent="0.25">
      <c r="B19" s="79" t="s">
        <v>96</v>
      </c>
      <c r="C19" s="80"/>
      <c r="D19" s="108"/>
      <c r="E19" s="89" t="s">
        <v>84</v>
      </c>
      <c r="F19" s="90"/>
      <c r="G19" s="34">
        <v>10</v>
      </c>
      <c r="H19" s="34">
        <v>0</v>
      </c>
      <c r="I19" s="34">
        <v>0</v>
      </c>
      <c r="J19" s="35">
        <v>10</v>
      </c>
    </row>
    <row r="20" spans="2:10" ht="15.75" x14ac:dyDescent="0.25">
      <c r="B20" s="71"/>
      <c r="C20" s="72"/>
      <c r="D20" s="109"/>
      <c r="E20" s="45" t="s">
        <v>87</v>
      </c>
      <c r="F20" s="46"/>
      <c r="G20" s="34">
        <v>3</v>
      </c>
      <c r="H20" s="34">
        <v>3</v>
      </c>
      <c r="I20" s="34">
        <v>0</v>
      </c>
      <c r="J20" s="35">
        <v>0</v>
      </c>
    </row>
    <row r="21" spans="2:10" ht="15.75" x14ac:dyDescent="0.25">
      <c r="B21" s="71"/>
      <c r="C21" s="72"/>
      <c r="D21" s="109"/>
      <c r="E21" s="45" t="s">
        <v>88</v>
      </c>
      <c r="F21" s="46"/>
      <c r="G21" s="34">
        <v>3</v>
      </c>
      <c r="H21" s="34">
        <v>3</v>
      </c>
      <c r="I21" s="34">
        <v>0</v>
      </c>
      <c r="J21" s="35">
        <v>0</v>
      </c>
    </row>
    <row r="22" spans="2:10" ht="15.75" x14ac:dyDescent="0.25">
      <c r="B22" s="71"/>
      <c r="C22" s="72"/>
      <c r="D22" s="109"/>
      <c r="E22" s="45" t="s">
        <v>89</v>
      </c>
      <c r="F22" s="46"/>
      <c r="G22" s="34">
        <v>8</v>
      </c>
      <c r="H22" s="34">
        <v>2</v>
      </c>
      <c r="I22" s="34">
        <v>2</v>
      </c>
      <c r="J22" s="35">
        <v>4</v>
      </c>
    </row>
    <row r="23" spans="2:10" ht="15.75" x14ac:dyDescent="0.25">
      <c r="B23" s="71"/>
      <c r="C23" s="72"/>
      <c r="D23" s="109"/>
      <c r="E23" s="45" t="s">
        <v>90</v>
      </c>
      <c r="F23" s="46"/>
      <c r="G23" s="34">
        <v>16</v>
      </c>
      <c r="H23" s="34">
        <v>0</v>
      </c>
      <c r="I23" s="34">
        <v>4</v>
      </c>
      <c r="J23" s="35">
        <v>12</v>
      </c>
    </row>
    <row r="24" spans="2:10" ht="15.75" x14ac:dyDescent="0.25">
      <c r="B24" s="71"/>
      <c r="C24" s="72"/>
      <c r="D24" s="109"/>
      <c r="E24" s="45" t="s">
        <v>91</v>
      </c>
      <c r="F24" s="46"/>
      <c r="G24" s="34">
        <v>10</v>
      </c>
      <c r="H24" s="34">
        <v>0</v>
      </c>
      <c r="I24" s="34">
        <v>0</v>
      </c>
      <c r="J24" s="35">
        <v>0</v>
      </c>
    </row>
    <row r="25" spans="2:10" ht="15.75" x14ac:dyDescent="0.25">
      <c r="B25" s="82"/>
      <c r="C25" s="83"/>
      <c r="D25" s="110"/>
      <c r="E25" s="45" t="s">
        <v>92</v>
      </c>
      <c r="F25" s="46"/>
      <c r="G25" s="34">
        <v>8</v>
      </c>
      <c r="H25" s="34">
        <v>0</v>
      </c>
      <c r="I25" s="34">
        <v>3</v>
      </c>
      <c r="J25" s="35">
        <v>5</v>
      </c>
    </row>
    <row r="26" spans="2:10" ht="15.75" x14ac:dyDescent="0.25">
      <c r="B26" s="111" t="s">
        <v>97</v>
      </c>
      <c r="C26" s="112"/>
      <c r="D26" s="113"/>
      <c r="E26" s="89" t="s">
        <v>83</v>
      </c>
      <c r="F26" s="90"/>
      <c r="G26" s="34">
        <v>2</v>
      </c>
      <c r="H26" s="34">
        <v>1</v>
      </c>
      <c r="I26" s="34">
        <v>0</v>
      </c>
      <c r="J26" s="35">
        <v>1</v>
      </c>
    </row>
    <row r="27" spans="2:10" ht="15.75" x14ac:dyDescent="0.25">
      <c r="B27" s="79" t="s">
        <v>98</v>
      </c>
      <c r="C27" s="80"/>
      <c r="D27" s="108"/>
      <c r="E27" s="89" t="s">
        <v>85</v>
      </c>
      <c r="F27" s="90"/>
      <c r="G27" s="34">
        <v>2</v>
      </c>
      <c r="H27" s="34">
        <v>0</v>
      </c>
      <c r="I27" s="34">
        <v>0</v>
      </c>
      <c r="J27" s="35">
        <v>2</v>
      </c>
    </row>
    <row r="28" spans="2:10" ht="15.75" x14ac:dyDescent="0.25">
      <c r="B28" s="82"/>
      <c r="C28" s="83"/>
      <c r="D28" s="110"/>
      <c r="E28" s="89" t="s">
        <v>86</v>
      </c>
      <c r="F28" s="90"/>
      <c r="G28" s="34">
        <v>2</v>
      </c>
      <c r="H28" s="34">
        <v>0</v>
      </c>
      <c r="I28" s="34">
        <v>0</v>
      </c>
      <c r="J28" s="35">
        <v>2</v>
      </c>
    </row>
    <row r="29" spans="2:10" ht="15.75" x14ac:dyDescent="0.25">
      <c r="B29" s="111"/>
      <c r="C29" s="112"/>
      <c r="D29" s="113"/>
      <c r="E29" s="89"/>
      <c r="F29" s="90"/>
      <c r="G29" s="34"/>
      <c r="H29" s="34"/>
      <c r="I29" s="34"/>
      <c r="J29" s="35"/>
    </row>
    <row r="30" spans="2:10" ht="15.75" x14ac:dyDescent="0.25">
      <c r="B30" s="111"/>
      <c r="C30" s="112"/>
      <c r="D30" s="113"/>
      <c r="E30" s="89"/>
      <c r="F30" s="90"/>
      <c r="G30" s="34"/>
      <c r="H30" s="34"/>
      <c r="I30" s="34"/>
      <c r="J30" s="35"/>
    </row>
    <row r="31" spans="2:10" ht="15.75" x14ac:dyDescent="0.25">
      <c r="B31" s="111"/>
      <c r="C31" s="112"/>
      <c r="D31" s="113"/>
      <c r="E31" s="89"/>
      <c r="F31" s="90"/>
      <c r="G31" s="34"/>
      <c r="H31" s="34"/>
      <c r="I31" s="34"/>
      <c r="J31" s="35"/>
    </row>
    <row r="32" spans="2:10" ht="15.75" x14ac:dyDescent="0.25">
      <c r="B32" s="111"/>
      <c r="C32" s="112"/>
      <c r="D32" s="113"/>
      <c r="E32" s="89"/>
      <c r="F32" s="90"/>
      <c r="G32" s="34"/>
      <c r="H32" s="34"/>
      <c r="I32" s="34"/>
      <c r="J32" s="35"/>
    </row>
    <row r="33" spans="2:10" ht="15.75" x14ac:dyDescent="0.25">
      <c r="B33" s="85"/>
      <c r="C33" s="86"/>
      <c r="D33" s="114"/>
      <c r="E33" s="89"/>
      <c r="F33" s="90"/>
      <c r="G33" s="34"/>
      <c r="H33" s="34"/>
      <c r="I33" s="34"/>
      <c r="J33" s="35"/>
    </row>
    <row r="34" spans="2:10" ht="15.75" x14ac:dyDescent="0.25">
      <c r="B34" s="85"/>
      <c r="C34" s="86"/>
      <c r="D34" s="114"/>
      <c r="E34" s="89"/>
      <c r="F34" s="90"/>
      <c r="G34" s="34"/>
      <c r="H34" s="34"/>
      <c r="I34" s="34"/>
      <c r="J34" s="35"/>
    </row>
    <row r="35" spans="2:10" ht="15.75" x14ac:dyDescent="0.25">
      <c r="B35" s="102" t="s">
        <v>19</v>
      </c>
      <c r="C35" s="103"/>
      <c r="D35" s="103"/>
      <c r="E35" s="103"/>
      <c r="F35" s="104"/>
      <c r="G35" s="38">
        <f>SUM(G19:G34)</f>
        <v>64</v>
      </c>
      <c r="H35" s="38">
        <f>G35-(G35/H16)</f>
        <v>42.666666666666671</v>
      </c>
      <c r="I35" s="38">
        <f>G35-2*(G35/H16)</f>
        <v>21.333333333333336</v>
      </c>
      <c r="J35" s="39">
        <f>G35-3*(G35/H16)</f>
        <v>0</v>
      </c>
    </row>
    <row r="36" spans="2:10" ht="16.5" thickBot="1" x14ac:dyDescent="0.3">
      <c r="B36" s="105" t="s">
        <v>20</v>
      </c>
      <c r="C36" s="106"/>
      <c r="D36" s="106"/>
      <c r="E36" s="106"/>
      <c r="F36" s="107"/>
      <c r="G36" s="40">
        <f>SUM(G19:G34)</f>
        <v>64</v>
      </c>
      <c r="H36" s="40">
        <f>G36-SUM(H19:H34)</f>
        <v>55</v>
      </c>
      <c r="I36" s="40">
        <f>G36-SUM(H19:I34)</f>
        <v>46</v>
      </c>
      <c r="J36" s="41">
        <f>G36-SUM(H19:J34)</f>
        <v>10</v>
      </c>
    </row>
  </sheetData>
  <mergeCells count="25">
    <mergeCell ref="B35:F35"/>
    <mergeCell ref="B36:F36"/>
    <mergeCell ref="B27:D28"/>
    <mergeCell ref="B19:D25"/>
    <mergeCell ref="B32:D32"/>
    <mergeCell ref="E32:F32"/>
    <mergeCell ref="B33:D33"/>
    <mergeCell ref="E33:F33"/>
    <mergeCell ref="B34:D34"/>
    <mergeCell ref="E34:F34"/>
    <mergeCell ref="B29:D29"/>
    <mergeCell ref="E29:F29"/>
    <mergeCell ref="B30:D30"/>
    <mergeCell ref="E30:F30"/>
    <mergeCell ref="B31:D31"/>
    <mergeCell ref="E31:F31"/>
    <mergeCell ref="B26:D26"/>
    <mergeCell ref="E26:F26"/>
    <mergeCell ref="E27:F27"/>
    <mergeCell ref="E28:F28"/>
    <mergeCell ref="C3:E3"/>
    <mergeCell ref="C15:E16"/>
    <mergeCell ref="B18:D18"/>
    <mergeCell ref="E18:F18"/>
    <mergeCell ref="E19:F19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BurndownChartTemplate</vt:lpstr>
      <vt:lpstr>ProductBacklog</vt:lpstr>
      <vt:lpstr>Sprint1</vt:lpstr>
      <vt:lpstr>Sprint2</vt:lpstr>
      <vt:lpstr>Sprint3</vt:lpstr>
    </vt:vector>
  </TitlesOfParts>
  <Company>Monsanto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Cameron James</cp:lastModifiedBy>
  <dcterms:created xsi:type="dcterms:W3CDTF">2013-04-05T04:48:10Z</dcterms:created>
  <dcterms:modified xsi:type="dcterms:W3CDTF">2016-10-19T00:14:56Z</dcterms:modified>
</cp:coreProperties>
</file>