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date1904="1" defaultThemeVersion="153222"/>
  <mc:AlternateContent xmlns:mc="http://schemas.openxmlformats.org/markup-compatibility/2006">
    <mc:Choice Requires="x15">
      <x15ac:absPath xmlns:x15ac="http://schemas.microsoft.com/office/spreadsheetml/2010/11/ac" url="C:\Users\Daniele\Documents\GitHub\playboy-stats\"/>
    </mc:Choice>
  </mc:AlternateContent>
  <bookViews>
    <workbookView xWindow="0" yWindow="0" windowWidth="15345" windowHeight="4650" tabRatio="500"/>
  </bookViews>
  <sheets>
    <sheet name="Playmates" sheetId="8" r:id="rId1"/>
    <sheet name="Stats" sheetId="10" r:id="rId2"/>
    <sheet name="Tables" sheetId="11" r:id="rId3"/>
    <sheet name="References" sheetId="9" r:id="rId4"/>
  </sheets>
  <definedNames>
    <definedName name="_xlnm._FilterDatabase" localSheetId="0" hidden="1">Playmates!$B$1:$W$749</definedName>
  </definedNames>
  <calcPr calcId="152511"/>
  <pivotCaches>
    <pivotCache cacheId="28" r:id="rId5"/>
  </pivotCaches>
</workbook>
</file>

<file path=xl/calcChain.xml><?xml version="1.0" encoding="utf-8"?>
<calcChain xmlns="http://schemas.openxmlformats.org/spreadsheetml/2006/main">
  <c r="L3" i="8" l="1"/>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34" i="8"/>
  <c r="L435" i="8"/>
  <c r="L436" i="8"/>
  <c r="L437" i="8"/>
  <c r="L438" i="8"/>
  <c r="L439" i="8"/>
  <c r="L440" i="8"/>
  <c r="L441" i="8"/>
  <c r="L442" i="8"/>
  <c r="L443" i="8"/>
  <c r="L444" i="8"/>
  <c r="L445" i="8"/>
  <c r="L446" i="8"/>
  <c r="L447" i="8"/>
  <c r="L448" i="8"/>
  <c r="L449" i="8"/>
  <c r="L450" i="8"/>
  <c r="L451" i="8"/>
  <c r="L452" i="8"/>
  <c r="L453" i="8"/>
  <c r="L454" i="8"/>
  <c r="L455" i="8"/>
  <c r="L456" i="8"/>
  <c r="L457" i="8"/>
  <c r="L458" i="8"/>
  <c r="L459" i="8"/>
  <c r="L460" i="8"/>
  <c r="L461" i="8"/>
  <c r="L462" i="8"/>
  <c r="L463" i="8"/>
  <c r="L464" i="8"/>
  <c r="L465" i="8"/>
  <c r="L466" i="8"/>
  <c r="L467" i="8"/>
  <c r="L468" i="8"/>
  <c r="L469" i="8"/>
  <c r="L470" i="8"/>
  <c r="L471" i="8"/>
  <c r="L472" i="8"/>
  <c r="L473" i="8"/>
  <c r="L474" i="8"/>
  <c r="L475" i="8"/>
  <c r="L476" i="8"/>
  <c r="L477" i="8"/>
  <c r="L478" i="8"/>
  <c r="L479" i="8"/>
  <c r="L480" i="8"/>
  <c r="L481" i="8"/>
  <c r="L482" i="8"/>
  <c r="L483" i="8"/>
  <c r="L484" i="8"/>
  <c r="L485" i="8"/>
  <c r="L486" i="8"/>
  <c r="L487" i="8"/>
  <c r="L488" i="8"/>
  <c r="L489" i="8"/>
  <c r="L490" i="8"/>
  <c r="L491" i="8"/>
  <c r="L492" i="8"/>
  <c r="L493" i="8"/>
  <c r="L494" i="8"/>
  <c r="L495" i="8"/>
  <c r="L496" i="8"/>
  <c r="L497" i="8"/>
  <c r="L498" i="8"/>
  <c r="L499" i="8"/>
  <c r="L500" i="8"/>
  <c r="L501" i="8"/>
  <c r="L502" i="8"/>
  <c r="L503" i="8"/>
  <c r="L504" i="8"/>
  <c r="L505" i="8"/>
  <c r="L506" i="8"/>
  <c r="L507" i="8"/>
  <c r="L508" i="8"/>
  <c r="L509" i="8"/>
  <c r="L510" i="8"/>
  <c r="L511" i="8"/>
  <c r="L512" i="8"/>
  <c r="L513" i="8"/>
  <c r="L514" i="8"/>
  <c r="L515" i="8"/>
  <c r="L516" i="8"/>
  <c r="L517" i="8"/>
  <c r="L518" i="8"/>
  <c r="L519" i="8"/>
  <c r="L520" i="8"/>
  <c r="L521" i="8"/>
  <c r="L522" i="8"/>
  <c r="L523" i="8"/>
  <c r="L524" i="8"/>
  <c r="L525" i="8"/>
  <c r="L526" i="8"/>
  <c r="L527" i="8"/>
  <c r="L528" i="8"/>
  <c r="L529" i="8"/>
  <c r="L530" i="8"/>
  <c r="L531" i="8"/>
  <c r="L532" i="8"/>
  <c r="L533" i="8"/>
  <c r="L534" i="8"/>
  <c r="L535" i="8"/>
  <c r="L536" i="8"/>
  <c r="L537" i="8"/>
  <c r="L538" i="8"/>
  <c r="L539" i="8"/>
  <c r="L540" i="8"/>
  <c r="L541" i="8"/>
  <c r="L542" i="8"/>
  <c r="L543" i="8"/>
  <c r="L544" i="8"/>
  <c r="L545" i="8"/>
  <c r="L546" i="8"/>
  <c r="L547" i="8"/>
  <c r="L548" i="8"/>
  <c r="L549" i="8"/>
  <c r="L550" i="8"/>
  <c r="L551" i="8"/>
  <c r="L552" i="8"/>
  <c r="L553" i="8"/>
  <c r="L554" i="8"/>
  <c r="L555" i="8"/>
  <c r="L556" i="8"/>
  <c r="L557" i="8"/>
  <c r="L558" i="8"/>
  <c r="L559" i="8"/>
  <c r="L560" i="8"/>
  <c r="L561" i="8"/>
  <c r="L562" i="8"/>
  <c r="L563" i="8"/>
  <c r="L564" i="8"/>
  <c r="L565" i="8"/>
  <c r="L566" i="8"/>
  <c r="L567" i="8"/>
  <c r="L568" i="8"/>
  <c r="L569" i="8"/>
  <c r="L570" i="8"/>
  <c r="L571" i="8"/>
  <c r="L572" i="8"/>
  <c r="L573" i="8"/>
  <c r="L574" i="8"/>
  <c r="L575" i="8"/>
  <c r="L576" i="8"/>
  <c r="L577" i="8"/>
  <c r="L578" i="8"/>
  <c r="L579" i="8"/>
  <c r="L580" i="8"/>
  <c r="L581" i="8"/>
  <c r="L582" i="8"/>
  <c r="L583" i="8"/>
  <c r="L584" i="8"/>
  <c r="L585" i="8"/>
  <c r="L586" i="8"/>
  <c r="L587" i="8"/>
  <c r="L588" i="8"/>
  <c r="L589" i="8"/>
  <c r="L590" i="8"/>
  <c r="L591" i="8"/>
  <c r="L592" i="8"/>
  <c r="L593" i="8"/>
  <c r="L594" i="8"/>
  <c r="L595" i="8"/>
  <c r="L596" i="8"/>
  <c r="L597" i="8"/>
  <c r="L598" i="8"/>
  <c r="L599" i="8"/>
  <c r="L600" i="8"/>
  <c r="L601" i="8"/>
  <c r="L602" i="8"/>
  <c r="L603" i="8"/>
  <c r="L604" i="8"/>
  <c r="L605" i="8"/>
  <c r="L606" i="8"/>
  <c r="L607" i="8"/>
  <c r="L608" i="8"/>
  <c r="L609" i="8"/>
  <c r="L610" i="8"/>
  <c r="L611" i="8"/>
  <c r="L612" i="8"/>
  <c r="L613" i="8"/>
  <c r="L614" i="8"/>
  <c r="L615" i="8"/>
  <c r="L616" i="8"/>
  <c r="L617" i="8"/>
  <c r="L618" i="8"/>
  <c r="L619" i="8"/>
  <c r="L620" i="8"/>
  <c r="L621" i="8"/>
  <c r="L622" i="8"/>
  <c r="L623" i="8"/>
  <c r="L624" i="8"/>
  <c r="L625" i="8"/>
  <c r="L626" i="8"/>
  <c r="L627" i="8"/>
  <c r="L628" i="8"/>
  <c r="L629" i="8"/>
  <c r="L630" i="8"/>
  <c r="L631" i="8"/>
  <c r="L632" i="8"/>
  <c r="L633" i="8"/>
  <c r="L634" i="8"/>
  <c r="L635" i="8"/>
  <c r="L636" i="8"/>
  <c r="L637" i="8"/>
  <c r="L638" i="8"/>
  <c r="L639" i="8"/>
  <c r="L640" i="8"/>
  <c r="L641" i="8"/>
  <c r="L642" i="8"/>
  <c r="L643" i="8"/>
  <c r="L644" i="8"/>
  <c r="L645" i="8"/>
  <c r="L646" i="8"/>
  <c r="L647" i="8"/>
  <c r="L648" i="8"/>
  <c r="L649" i="8"/>
  <c r="L650" i="8"/>
  <c r="L651" i="8"/>
  <c r="L652" i="8"/>
  <c r="L653" i="8"/>
  <c r="L654" i="8"/>
  <c r="L655" i="8"/>
  <c r="L656" i="8"/>
  <c r="L657" i="8"/>
  <c r="L658" i="8"/>
  <c r="L659" i="8"/>
  <c r="L660" i="8"/>
  <c r="L661" i="8"/>
  <c r="L662" i="8"/>
  <c r="L663" i="8"/>
  <c r="L664" i="8"/>
  <c r="L665" i="8"/>
  <c r="L666" i="8"/>
  <c r="L667" i="8"/>
  <c r="L668" i="8"/>
  <c r="L669" i="8"/>
  <c r="L670" i="8"/>
  <c r="L671" i="8"/>
  <c r="L672" i="8"/>
  <c r="L673" i="8"/>
  <c r="L674" i="8"/>
  <c r="L675" i="8"/>
  <c r="L676" i="8"/>
  <c r="L677" i="8"/>
  <c r="L678" i="8"/>
  <c r="L679" i="8"/>
  <c r="L680" i="8"/>
  <c r="L681" i="8"/>
  <c r="L682" i="8"/>
  <c r="L683" i="8"/>
  <c r="L684" i="8"/>
  <c r="L685" i="8"/>
  <c r="L686" i="8"/>
  <c r="L687" i="8"/>
  <c r="L688" i="8"/>
  <c r="L689" i="8"/>
  <c r="L690" i="8"/>
  <c r="L691" i="8"/>
  <c r="L692" i="8"/>
  <c r="L693" i="8"/>
  <c r="L694" i="8"/>
  <c r="L695" i="8"/>
  <c r="L696" i="8"/>
  <c r="L697" i="8"/>
  <c r="L698" i="8"/>
  <c r="L699" i="8"/>
  <c r="L700" i="8"/>
  <c r="L701" i="8"/>
  <c r="L702" i="8"/>
  <c r="L703" i="8"/>
  <c r="L704" i="8"/>
  <c r="L705" i="8"/>
  <c r="L706" i="8"/>
  <c r="L707" i="8"/>
  <c r="L708" i="8"/>
  <c r="L709" i="8"/>
  <c r="L710" i="8"/>
  <c r="L711" i="8"/>
  <c r="L712" i="8"/>
  <c r="L713" i="8"/>
  <c r="L714" i="8"/>
  <c r="L715" i="8"/>
  <c r="L716" i="8"/>
  <c r="L717" i="8"/>
  <c r="L718" i="8"/>
  <c r="L719" i="8"/>
  <c r="L720" i="8"/>
  <c r="L721" i="8"/>
  <c r="L722" i="8"/>
  <c r="L723" i="8"/>
  <c r="L724" i="8"/>
  <c r="L725" i="8"/>
  <c r="L726" i="8"/>
  <c r="L727" i="8"/>
  <c r="L728" i="8"/>
  <c r="L729" i="8"/>
  <c r="L730" i="8"/>
  <c r="L731" i="8"/>
  <c r="L732" i="8"/>
  <c r="L733" i="8"/>
  <c r="L734" i="8"/>
  <c r="L735" i="8"/>
  <c r="L736" i="8"/>
  <c r="L737" i="8"/>
  <c r="L738" i="8"/>
  <c r="L739" i="8"/>
  <c r="L740" i="8"/>
  <c r="L741" i="8"/>
  <c r="L742" i="8"/>
  <c r="L743" i="8"/>
  <c r="L744" i="8"/>
  <c r="L745" i="8"/>
  <c r="L746" i="8"/>
  <c r="L747" i="8"/>
  <c r="L748" i="8"/>
  <c r="L749" i="8"/>
  <c r="L2" i="8"/>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519" i="8"/>
  <c r="K520" i="8"/>
  <c r="K521" i="8"/>
  <c r="K522" i="8"/>
  <c r="K523" i="8"/>
  <c r="K524" i="8"/>
  <c r="K525" i="8"/>
  <c r="K526" i="8"/>
  <c r="K527" i="8"/>
  <c r="K528" i="8"/>
  <c r="K529" i="8"/>
  <c r="K530" i="8"/>
  <c r="K531" i="8"/>
  <c r="K53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58" i="8"/>
  <c r="K559" i="8"/>
  <c r="K560" i="8"/>
  <c r="K561" i="8"/>
  <c r="K562" i="8"/>
  <c r="K563" i="8"/>
  <c r="K564" i="8"/>
  <c r="K565" i="8"/>
  <c r="K566" i="8"/>
  <c r="K567" i="8"/>
  <c r="K568" i="8"/>
  <c r="K569" i="8"/>
  <c r="K570" i="8"/>
  <c r="K571" i="8"/>
  <c r="K572" i="8"/>
  <c r="K573" i="8"/>
  <c r="K574" i="8"/>
  <c r="K575" i="8"/>
  <c r="K576" i="8"/>
  <c r="K577" i="8"/>
  <c r="K578" i="8"/>
  <c r="K579" i="8"/>
  <c r="K580" i="8"/>
  <c r="K581" i="8"/>
  <c r="K582" i="8"/>
  <c r="K583" i="8"/>
  <c r="K584" i="8"/>
  <c r="K585" i="8"/>
  <c r="K586" i="8"/>
  <c r="K587" i="8"/>
  <c r="K588" i="8"/>
  <c r="K589" i="8"/>
  <c r="K590" i="8"/>
  <c r="K591" i="8"/>
  <c r="K592" i="8"/>
  <c r="K593" i="8"/>
  <c r="K594" i="8"/>
  <c r="K595" i="8"/>
  <c r="K596" i="8"/>
  <c r="K597" i="8"/>
  <c r="K598" i="8"/>
  <c r="K599" i="8"/>
  <c r="K600" i="8"/>
  <c r="K601" i="8"/>
  <c r="K602" i="8"/>
  <c r="K603" i="8"/>
  <c r="K604" i="8"/>
  <c r="K605" i="8"/>
  <c r="K606" i="8"/>
  <c r="K607" i="8"/>
  <c r="K608" i="8"/>
  <c r="K609" i="8"/>
  <c r="K610" i="8"/>
  <c r="K611" i="8"/>
  <c r="K612" i="8"/>
  <c r="K613" i="8"/>
  <c r="K614" i="8"/>
  <c r="K615" i="8"/>
  <c r="K616" i="8"/>
  <c r="K617" i="8"/>
  <c r="K618" i="8"/>
  <c r="K619" i="8"/>
  <c r="K620" i="8"/>
  <c r="K621" i="8"/>
  <c r="K622" i="8"/>
  <c r="K623" i="8"/>
  <c r="K624" i="8"/>
  <c r="K625" i="8"/>
  <c r="K626" i="8"/>
  <c r="K627" i="8"/>
  <c r="K628" i="8"/>
  <c r="K629" i="8"/>
  <c r="K630" i="8"/>
  <c r="K631" i="8"/>
  <c r="K632" i="8"/>
  <c r="K633" i="8"/>
  <c r="K634" i="8"/>
  <c r="K635" i="8"/>
  <c r="K636" i="8"/>
  <c r="K637" i="8"/>
  <c r="K638" i="8"/>
  <c r="K639" i="8"/>
  <c r="K640" i="8"/>
  <c r="K641" i="8"/>
  <c r="K642" i="8"/>
  <c r="K643" i="8"/>
  <c r="K644" i="8"/>
  <c r="K645" i="8"/>
  <c r="K646" i="8"/>
  <c r="K647" i="8"/>
  <c r="K648" i="8"/>
  <c r="K649" i="8"/>
  <c r="K650" i="8"/>
  <c r="K651" i="8"/>
  <c r="K652" i="8"/>
  <c r="K653" i="8"/>
  <c r="K654" i="8"/>
  <c r="K655" i="8"/>
  <c r="K656" i="8"/>
  <c r="K657" i="8"/>
  <c r="K658" i="8"/>
  <c r="K659" i="8"/>
  <c r="K660" i="8"/>
  <c r="K661" i="8"/>
  <c r="K662" i="8"/>
  <c r="K663" i="8"/>
  <c r="K664" i="8"/>
  <c r="K665" i="8"/>
  <c r="K666" i="8"/>
  <c r="K667" i="8"/>
  <c r="K668" i="8"/>
  <c r="K669" i="8"/>
  <c r="K670" i="8"/>
  <c r="K671" i="8"/>
  <c r="K672" i="8"/>
  <c r="K673" i="8"/>
  <c r="K674" i="8"/>
  <c r="K675" i="8"/>
  <c r="K676" i="8"/>
  <c r="K677" i="8"/>
  <c r="K678" i="8"/>
  <c r="K679" i="8"/>
  <c r="K680" i="8"/>
  <c r="K681" i="8"/>
  <c r="K682" i="8"/>
  <c r="K683" i="8"/>
  <c r="K684" i="8"/>
  <c r="K685" i="8"/>
  <c r="K686" i="8"/>
  <c r="K687" i="8"/>
  <c r="K688" i="8"/>
  <c r="K689" i="8"/>
  <c r="K690" i="8"/>
  <c r="K691" i="8"/>
  <c r="K692" i="8"/>
  <c r="K693" i="8"/>
  <c r="K694" i="8"/>
  <c r="K695" i="8"/>
  <c r="K696" i="8"/>
  <c r="K697" i="8"/>
  <c r="K698" i="8"/>
  <c r="K699" i="8"/>
  <c r="K700" i="8"/>
  <c r="K701" i="8"/>
  <c r="K702" i="8"/>
  <c r="K703" i="8"/>
  <c r="K704" i="8"/>
  <c r="K705" i="8"/>
  <c r="K706" i="8"/>
  <c r="K707" i="8"/>
  <c r="K708" i="8"/>
  <c r="K709" i="8"/>
  <c r="K710" i="8"/>
  <c r="K711" i="8"/>
  <c r="K712" i="8"/>
  <c r="K713" i="8"/>
  <c r="K714" i="8"/>
  <c r="K715" i="8"/>
  <c r="K716" i="8"/>
  <c r="K717" i="8"/>
  <c r="K718" i="8"/>
  <c r="K719" i="8"/>
  <c r="K720" i="8"/>
  <c r="K721" i="8"/>
  <c r="K722" i="8"/>
  <c r="K723" i="8"/>
  <c r="K724" i="8"/>
  <c r="K725" i="8"/>
  <c r="K726" i="8"/>
  <c r="K727" i="8"/>
  <c r="K728" i="8"/>
  <c r="K729" i="8"/>
  <c r="K730" i="8"/>
  <c r="K731" i="8"/>
  <c r="K732" i="8"/>
  <c r="K733" i="8"/>
  <c r="K734" i="8"/>
  <c r="K735" i="8"/>
  <c r="K736" i="8"/>
  <c r="K737" i="8"/>
  <c r="K738" i="8"/>
  <c r="K739" i="8"/>
  <c r="K740" i="8"/>
  <c r="K741" i="8"/>
  <c r="K742" i="8"/>
  <c r="K743" i="8"/>
  <c r="K744" i="8"/>
  <c r="K745" i="8"/>
  <c r="K746" i="8"/>
  <c r="K747" i="8"/>
  <c r="K748" i="8"/>
  <c r="K749" i="8"/>
  <c r="K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99" i="8"/>
  <c r="V100" i="8"/>
  <c r="V101" i="8"/>
  <c r="V102" i="8"/>
  <c r="V103" i="8"/>
  <c r="V104" i="8"/>
  <c r="V105" i="8"/>
  <c r="V106" i="8"/>
  <c r="V107" i="8"/>
  <c r="V108" i="8"/>
  <c r="V109" i="8"/>
  <c r="V110" i="8"/>
  <c r="V111" i="8"/>
  <c r="V112" i="8"/>
  <c r="V113" i="8"/>
  <c r="V114" i="8"/>
  <c r="V115" i="8"/>
  <c r="V116" i="8"/>
  <c r="V117" i="8"/>
  <c r="V118" i="8"/>
  <c r="V119" i="8"/>
  <c r="V120" i="8"/>
  <c r="V121" i="8"/>
  <c r="V122" i="8"/>
  <c r="V123" i="8"/>
  <c r="V124" i="8"/>
  <c r="V125" i="8"/>
  <c r="V126" i="8"/>
  <c r="V127" i="8"/>
  <c r="V128" i="8"/>
  <c r="V129" i="8"/>
  <c r="V130" i="8"/>
  <c r="V131" i="8"/>
  <c r="V132" i="8"/>
  <c r="V133" i="8"/>
  <c r="V134" i="8"/>
  <c r="V135" i="8"/>
  <c r="V136" i="8"/>
  <c r="V137" i="8"/>
  <c r="V138" i="8"/>
  <c r="V139" i="8"/>
  <c r="V140" i="8"/>
  <c r="V141" i="8"/>
  <c r="V142" i="8"/>
  <c r="V143" i="8"/>
  <c r="V144" i="8"/>
  <c r="V145" i="8"/>
  <c r="V146" i="8"/>
  <c r="V147" i="8"/>
  <c r="V148" i="8"/>
  <c r="V149" i="8"/>
  <c r="V150" i="8"/>
  <c r="V151" i="8"/>
  <c r="V152" i="8"/>
  <c r="V153" i="8"/>
  <c r="V154" i="8"/>
  <c r="V155" i="8"/>
  <c r="V156" i="8"/>
  <c r="V157" i="8"/>
  <c r="V158" i="8"/>
  <c r="V159" i="8"/>
  <c r="V160" i="8"/>
  <c r="V161" i="8"/>
  <c r="V162" i="8"/>
  <c r="V163" i="8"/>
  <c r="V164" i="8"/>
  <c r="V165" i="8"/>
  <c r="V166" i="8"/>
  <c r="V167" i="8"/>
  <c r="V168" i="8"/>
  <c r="V169" i="8"/>
  <c r="V170" i="8"/>
  <c r="V171" i="8"/>
  <c r="V172" i="8"/>
  <c r="V173" i="8"/>
  <c r="V174" i="8"/>
  <c r="V175" i="8"/>
  <c r="V176" i="8"/>
  <c r="V177" i="8"/>
  <c r="V178" i="8"/>
  <c r="V179" i="8"/>
  <c r="V180" i="8"/>
  <c r="V181" i="8"/>
  <c r="V182" i="8"/>
  <c r="V183" i="8"/>
  <c r="V184" i="8"/>
  <c r="V185" i="8"/>
  <c r="V186" i="8"/>
  <c r="V187" i="8"/>
  <c r="V188" i="8"/>
  <c r="V189" i="8"/>
  <c r="V190" i="8"/>
  <c r="V191" i="8"/>
  <c r="V192" i="8"/>
  <c r="V193" i="8"/>
  <c r="V194" i="8"/>
  <c r="V195" i="8"/>
  <c r="V196" i="8"/>
  <c r="V197" i="8"/>
  <c r="V198" i="8"/>
  <c r="V199" i="8"/>
  <c r="V200" i="8"/>
  <c r="V201" i="8"/>
  <c r="V202" i="8"/>
  <c r="V203" i="8"/>
  <c r="V204" i="8"/>
  <c r="V205" i="8"/>
  <c r="V206" i="8"/>
  <c r="V207" i="8"/>
  <c r="V208" i="8"/>
  <c r="V209" i="8"/>
  <c r="V210" i="8"/>
  <c r="V211" i="8"/>
  <c r="V212" i="8"/>
  <c r="V213" i="8"/>
  <c r="V214" i="8"/>
  <c r="V215" i="8"/>
  <c r="V216" i="8"/>
  <c r="V217" i="8"/>
  <c r="V218" i="8"/>
  <c r="V219" i="8"/>
  <c r="V220" i="8"/>
  <c r="V221" i="8"/>
  <c r="V222" i="8"/>
  <c r="V223" i="8"/>
  <c r="V224" i="8"/>
  <c r="V225" i="8"/>
  <c r="V226" i="8"/>
  <c r="V227" i="8"/>
  <c r="V228" i="8"/>
  <c r="V229" i="8"/>
  <c r="V230" i="8"/>
  <c r="V231" i="8"/>
  <c r="V232" i="8"/>
  <c r="V233" i="8"/>
  <c r="V234" i="8"/>
  <c r="V235" i="8"/>
  <c r="V236" i="8"/>
  <c r="V237" i="8"/>
  <c r="V238" i="8"/>
  <c r="V239" i="8"/>
  <c r="V240" i="8"/>
  <c r="V241" i="8"/>
  <c r="V242" i="8"/>
  <c r="V243" i="8"/>
  <c r="V244" i="8"/>
  <c r="V245" i="8"/>
  <c r="V246" i="8"/>
  <c r="V247" i="8"/>
  <c r="V248" i="8"/>
  <c r="V249" i="8"/>
  <c r="V250" i="8"/>
  <c r="V251" i="8"/>
  <c r="V252" i="8"/>
  <c r="V253" i="8"/>
  <c r="V254" i="8"/>
  <c r="V255" i="8"/>
  <c r="V256" i="8"/>
  <c r="V257" i="8"/>
  <c r="V258" i="8"/>
  <c r="V259" i="8"/>
  <c r="V260" i="8"/>
  <c r="V261" i="8"/>
  <c r="V262" i="8"/>
  <c r="V263" i="8"/>
  <c r="V264" i="8"/>
  <c r="V265" i="8"/>
  <c r="V266" i="8"/>
  <c r="V267" i="8"/>
  <c r="V268" i="8"/>
  <c r="V269" i="8"/>
  <c r="V270" i="8"/>
  <c r="V271" i="8"/>
  <c r="V272" i="8"/>
  <c r="V273" i="8"/>
  <c r="V274" i="8"/>
  <c r="V275" i="8"/>
  <c r="V276" i="8"/>
  <c r="V277" i="8"/>
  <c r="V278" i="8"/>
  <c r="V279" i="8"/>
  <c r="V280" i="8"/>
  <c r="V281" i="8"/>
  <c r="V282" i="8"/>
  <c r="V283" i="8"/>
  <c r="V284" i="8"/>
  <c r="V285" i="8"/>
  <c r="V286" i="8"/>
  <c r="V287" i="8"/>
  <c r="V288" i="8"/>
  <c r="V289" i="8"/>
  <c r="V290" i="8"/>
  <c r="V291" i="8"/>
  <c r="V292" i="8"/>
  <c r="V293" i="8"/>
  <c r="V294" i="8"/>
  <c r="V295" i="8"/>
  <c r="V296" i="8"/>
  <c r="V297" i="8"/>
  <c r="V298" i="8"/>
  <c r="V299" i="8"/>
  <c r="V300" i="8"/>
  <c r="V301" i="8"/>
  <c r="V302" i="8"/>
  <c r="V303" i="8"/>
  <c r="V304" i="8"/>
  <c r="V305" i="8"/>
  <c r="V306" i="8"/>
  <c r="V307" i="8"/>
  <c r="V308" i="8"/>
  <c r="V309" i="8"/>
  <c r="V310" i="8"/>
  <c r="V311" i="8"/>
  <c r="V312" i="8"/>
  <c r="V313" i="8"/>
  <c r="V314" i="8"/>
  <c r="V315" i="8"/>
  <c r="V316" i="8"/>
  <c r="V317" i="8"/>
  <c r="V318" i="8"/>
  <c r="V319" i="8"/>
  <c r="V320" i="8"/>
  <c r="V321" i="8"/>
  <c r="V322" i="8"/>
  <c r="V323" i="8"/>
  <c r="V324" i="8"/>
  <c r="V325" i="8"/>
  <c r="V326" i="8"/>
  <c r="V327" i="8"/>
  <c r="V328" i="8"/>
  <c r="V329" i="8"/>
  <c r="V330" i="8"/>
  <c r="V331" i="8"/>
  <c r="V332" i="8"/>
  <c r="V333" i="8"/>
  <c r="V334" i="8"/>
  <c r="V335" i="8"/>
  <c r="V336" i="8"/>
  <c r="V337" i="8"/>
  <c r="V338" i="8"/>
  <c r="V339" i="8"/>
  <c r="V340" i="8"/>
  <c r="V341" i="8"/>
  <c r="V342" i="8"/>
  <c r="V343" i="8"/>
  <c r="V344" i="8"/>
  <c r="V345" i="8"/>
  <c r="V346" i="8"/>
  <c r="V347" i="8"/>
  <c r="V348" i="8"/>
  <c r="V349" i="8"/>
  <c r="V350" i="8"/>
  <c r="V351" i="8"/>
  <c r="V352" i="8"/>
  <c r="V353" i="8"/>
  <c r="V354" i="8"/>
  <c r="V355" i="8"/>
  <c r="V356" i="8"/>
  <c r="V357" i="8"/>
  <c r="V358" i="8"/>
  <c r="V359" i="8"/>
  <c r="V360" i="8"/>
  <c r="V361" i="8"/>
  <c r="V362" i="8"/>
  <c r="V363" i="8"/>
  <c r="V364" i="8"/>
  <c r="V365" i="8"/>
  <c r="V366" i="8"/>
  <c r="V367" i="8"/>
  <c r="V368" i="8"/>
  <c r="V369" i="8"/>
  <c r="V370" i="8"/>
  <c r="V371" i="8"/>
  <c r="V372" i="8"/>
  <c r="V373" i="8"/>
  <c r="V374" i="8"/>
  <c r="V375" i="8"/>
  <c r="V376" i="8"/>
  <c r="V377" i="8"/>
  <c r="V378" i="8"/>
  <c r="V379" i="8"/>
  <c r="V380" i="8"/>
  <c r="V381" i="8"/>
  <c r="V382" i="8"/>
  <c r="V383" i="8"/>
  <c r="V384" i="8"/>
  <c r="V385" i="8"/>
  <c r="V386" i="8"/>
  <c r="V387" i="8"/>
  <c r="V388" i="8"/>
  <c r="V389" i="8"/>
  <c r="V390" i="8"/>
  <c r="V391" i="8"/>
  <c r="V392" i="8"/>
  <c r="V393" i="8"/>
  <c r="V394" i="8"/>
  <c r="V395" i="8"/>
  <c r="V396" i="8"/>
  <c r="V397" i="8"/>
  <c r="V398" i="8"/>
  <c r="V399" i="8"/>
  <c r="V400" i="8"/>
  <c r="V401" i="8"/>
  <c r="V402" i="8"/>
  <c r="V403" i="8"/>
  <c r="V404" i="8"/>
  <c r="V405" i="8"/>
  <c r="V406" i="8"/>
  <c r="V407" i="8"/>
  <c r="V408" i="8"/>
  <c r="V409" i="8"/>
  <c r="V410" i="8"/>
  <c r="V411" i="8"/>
  <c r="V412" i="8"/>
  <c r="V413" i="8"/>
  <c r="V414" i="8"/>
  <c r="V415" i="8"/>
  <c r="V416" i="8"/>
  <c r="V417" i="8"/>
  <c r="V418" i="8"/>
  <c r="V419" i="8"/>
  <c r="V420" i="8"/>
  <c r="V421" i="8"/>
  <c r="V422" i="8"/>
  <c r="V423" i="8"/>
  <c r="V424" i="8"/>
  <c r="V425" i="8"/>
  <c r="V426" i="8"/>
  <c r="V427" i="8"/>
  <c r="V428" i="8"/>
  <c r="V429" i="8"/>
  <c r="V430" i="8"/>
  <c r="V431" i="8"/>
  <c r="V432" i="8"/>
  <c r="V433" i="8"/>
  <c r="V434" i="8"/>
  <c r="V435" i="8"/>
  <c r="V436" i="8"/>
  <c r="V437" i="8"/>
  <c r="V438" i="8"/>
  <c r="V439" i="8"/>
  <c r="V440" i="8"/>
  <c r="V441" i="8"/>
  <c r="V442" i="8"/>
  <c r="V443" i="8"/>
  <c r="V444" i="8"/>
  <c r="V445" i="8"/>
  <c r="V446" i="8"/>
  <c r="V447" i="8"/>
  <c r="V448" i="8"/>
  <c r="V449" i="8"/>
  <c r="V450" i="8"/>
  <c r="V451" i="8"/>
  <c r="V452" i="8"/>
  <c r="V453" i="8"/>
  <c r="V454" i="8"/>
  <c r="V455" i="8"/>
  <c r="V456" i="8"/>
  <c r="V457" i="8"/>
  <c r="V458" i="8"/>
  <c r="V459" i="8"/>
  <c r="V460" i="8"/>
  <c r="V461" i="8"/>
  <c r="V462" i="8"/>
  <c r="V463" i="8"/>
  <c r="V464" i="8"/>
  <c r="V465" i="8"/>
  <c r="V466" i="8"/>
  <c r="V467" i="8"/>
  <c r="V468" i="8"/>
  <c r="V469" i="8"/>
  <c r="V470" i="8"/>
  <c r="V471" i="8"/>
  <c r="V472" i="8"/>
  <c r="V473" i="8"/>
  <c r="V474" i="8"/>
  <c r="V475" i="8"/>
  <c r="V476" i="8"/>
  <c r="V477" i="8"/>
  <c r="V478" i="8"/>
  <c r="V479" i="8"/>
  <c r="V480" i="8"/>
  <c r="V481" i="8"/>
  <c r="V482" i="8"/>
  <c r="V483" i="8"/>
  <c r="V484" i="8"/>
  <c r="V485" i="8"/>
  <c r="V486" i="8"/>
  <c r="V487" i="8"/>
  <c r="V488" i="8"/>
  <c r="V489" i="8"/>
  <c r="V490" i="8"/>
  <c r="V491" i="8"/>
  <c r="V492" i="8"/>
  <c r="V493" i="8"/>
  <c r="V494" i="8"/>
  <c r="V495" i="8"/>
  <c r="V496" i="8"/>
  <c r="V497" i="8"/>
  <c r="V498" i="8"/>
  <c r="V499" i="8"/>
  <c r="V500" i="8"/>
  <c r="V501" i="8"/>
  <c r="V502" i="8"/>
  <c r="V503" i="8"/>
  <c r="V504" i="8"/>
  <c r="V505" i="8"/>
  <c r="V506" i="8"/>
  <c r="V507" i="8"/>
  <c r="V508" i="8"/>
  <c r="V509" i="8"/>
  <c r="V510" i="8"/>
  <c r="V511" i="8"/>
  <c r="V512" i="8"/>
  <c r="V513" i="8"/>
  <c r="V514" i="8"/>
  <c r="V515" i="8"/>
  <c r="V516" i="8"/>
  <c r="V517" i="8"/>
  <c r="V518" i="8"/>
  <c r="V519" i="8"/>
  <c r="V520" i="8"/>
  <c r="V521" i="8"/>
  <c r="V522" i="8"/>
  <c r="V523" i="8"/>
  <c r="V524" i="8"/>
  <c r="V525" i="8"/>
  <c r="V526" i="8"/>
  <c r="V527" i="8"/>
  <c r="V528" i="8"/>
  <c r="V529" i="8"/>
  <c r="V530" i="8"/>
  <c r="V531" i="8"/>
  <c r="V532" i="8"/>
  <c r="V533" i="8"/>
  <c r="V534" i="8"/>
  <c r="V535" i="8"/>
  <c r="V536" i="8"/>
  <c r="V537" i="8"/>
  <c r="V538" i="8"/>
  <c r="V539" i="8"/>
  <c r="V540" i="8"/>
  <c r="V541" i="8"/>
  <c r="V542" i="8"/>
  <c r="V543" i="8"/>
  <c r="V544" i="8"/>
  <c r="V545" i="8"/>
  <c r="V546" i="8"/>
  <c r="V547" i="8"/>
  <c r="V548" i="8"/>
  <c r="V549" i="8"/>
  <c r="V550" i="8"/>
  <c r="V551" i="8"/>
  <c r="V552" i="8"/>
  <c r="V553" i="8"/>
  <c r="V554" i="8"/>
  <c r="V555" i="8"/>
  <c r="V556" i="8"/>
  <c r="V557" i="8"/>
  <c r="V558" i="8"/>
  <c r="V559" i="8"/>
  <c r="V560" i="8"/>
  <c r="V561" i="8"/>
  <c r="V562" i="8"/>
  <c r="V563" i="8"/>
  <c r="V564" i="8"/>
  <c r="V565" i="8"/>
  <c r="V566" i="8"/>
  <c r="V567" i="8"/>
  <c r="V568" i="8"/>
  <c r="V569" i="8"/>
  <c r="V570" i="8"/>
  <c r="V571" i="8"/>
  <c r="V572" i="8"/>
  <c r="V573" i="8"/>
  <c r="V574" i="8"/>
  <c r="V575" i="8"/>
  <c r="V576" i="8"/>
  <c r="V577" i="8"/>
  <c r="V578" i="8"/>
  <c r="V579" i="8"/>
  <c r="V580" i="8"/>
  <c r="V581" i="8"/>
  <c r="V582" i="8"/>
  <c r="V583" i="8"/>
  <c r="V584" i="8"/>
  <c r="V585" i="8"/>
  <c r="V586" i="8"/>
  <c r="V587" i="8"/>
  <c r="V588" i="8"/>
  <c r="V589" i="8"/>
  <c r="V590" i="8"/>
  <c r="V591" i="8"/>
  <c r="V592" i="8"/>
  <c r="V593" i="8"/>
  <c r="V594" i="8"/>
  <c r="V595" i="8"/>
  <c r="V596" i="8"/>
  <c r="V597" i="8"/>
  <c r="V598" i="8"/>
  <c r="V599" i="8"/>
  <c r="V600" i="8"/>
  <c r="V601" i="8"/>
  <c r="V602" i="8"/>
  <c r="V603" i="8"/>
  <c r="V604" i="8"/>
  <c r="V605" i="8"/>
  <c r="V606" i="8"/>
  <c r="V607" i="8"/>
  <c r="V608" i="8"/>
  <c r="V609" i="8"/>
  <c r="V610" i="8"/>
  <c r="V611" i="8"/>
  <c r="V612" i="8"/>
  <c r="V613" i="8"/>
  <c r="V614" i="8"/>
  <c r="V615" i="8"/>
  <c r="V616" i="8"/>
  <c r="V617" i="8"/>
  <c r="V618" i="8"/>
  <c r="V619" i="8"/>
  <c r="V620" i="8"/>
  <c r="V621" i="8"/>
  <c r="V622" i="8"/>
  <c r="V623" i="8"/>
  <c r="V624" i="8"/>
  <c r="V625" i="8"/>
  <c r="V626" i="8"/>
  <c r="V627" i="8"/>
  <c r="V628" i="8"/>
  <c r="V629" i="8"/>
  <c r="V630" i="8"/>
  <c r="V631" i="8"/>
  <c r="V632" i="8"/>
  <c r="V633" i="8"/>
  <c r="V634" i="8"/>
  <c r="V635" i="8"/>
  <c r="V636" i="8"/>
  <c r="V637" i="8"/>
  <c r="V638" i="8"/>
  <c r="V639" i="8"/>
  <c r="V640" i="8"/>
  <c r="V641" i="8"/>
  <c r="V642" i="8"/>
  <c r="V643" i="8"/>
  <c r="V644" i="8"/>
  <c r="V645" i="8"/>
  <c r="V646" i="8"/>
  <c r="V647" i="8"/>
  <c r="V648" i="8"/>
  <c r="V649" i="8"/>
  <c r="V650" i="8"/>
  <c r="V651" i="8"/>
  <c r="V652" i="8"/>
  <c r="V653" i="8"/>
  <c r="V654" i="8"/>
  <c r="V655" i="8"/>
  <c r="V656" i="8"/>
  <c r="V657" i="8"/>
  <c r="V658" i="8"/>
  <c r="V659" i="8"/>
  <c r="V660" i="8"/>
  <c r="V661" i="8"/>
  <c r="V662" i="8"/>
  <c r="V663" i="8"/>
  <c r="V664" i="8"/>
  <c r="V665" i="8"/>
  <c r="V666" i="8"/>
  <c r="V667" i="8"/>
  <c r="V668" i="8"/>
  <c r="V669" i="8"/>
  <c r="V670" i="8"/>
  <c r="V671" i="8"/>
  <c r="V672" i="8"/>
  <c r="V673" i="8"/>
  <c r="V674" i="8"/>
  <c r="V675" i="8"/>
  <c r="V676" i="8"/>
  <c r="V677" i="8"/>
  <c r="V678" i="8"/>
  <c r="V679" i="8"/>
  <c r="V680" i="8"/>
  <c r="V681" i="8"/>
  <c r="V682" i="8"/>
  <c r="V683" i="8"/>
  <c r="V684" i="8"/>
  <c r="V685" i="8"/>
  <c r="V686" i="8"/>
  <c r="V687" i="8"/>
  <c r="V688" i="8"/>
  <c r="V689" i="8"/>
  <c r="V690" i="8"/>
  <c r="V691" i="8"/>
  <c r="V692" i="8"/>
  <c r="V693" i="8"/>
  <c r="V694" i="8"/>
  <c r="V695" i="8"/>
  <c r="V696" i="8"/>
  <c r="V697" i="8"/>
  <c r="V698" i="8"/>
  <c r="V699" i="8"/>
  <c r="V700" i="8"/>
  <c r="V701" i="8"/>
  <c r="V702" i="8"/>
  <c r="V703" i="8"/>
  <c r="V704" i="8"/>
  <c r="V705" i="8"/>
  <c r="V706" i="8"/>
  <c r="V707" i="8"/>
  <c r="V708" i="8"/>
  <c r="V709" i="8"/>
  <c r="V710" i="8"/>
  <c r="V711" i="8"/>
  <c r="V712" i="8"/>
  <c r="V713" i="8"/>
  <c r="V714" i="8"/>
  <c r="V715" i="8"/>
  <c r="V716" i="8"/>
  <c r="V717" i="8"/>
  <c r="V718" i="8"/>
  <c r="V719" i="8"/>
  <c r="V720" i="8"/>
  <c r="V721" i="8"/>
  <c r="V722" i="8"/>
  <c r="V723" i="8"/>
  <c r="V724" i="8"/>
  <c r="V725" i="8"/>
  <c r="V726" i="8"/>
  <c r="V727" i="8"/>
  <c r="V728" i="8"/>
  <c r="V729" i="8"/>
  <c r="V730" i="8"/>
  <c r="V731" i="8"/>
  <c r="V732" i="8"/>
  <c r="V733" i="8"/>
  <c r="V734" i="8"/>
  <c r="V735" i="8"/>
  <c r="V736" i="8"/>
  <c r="V737" i="8"/>
  <c r="V738" i="8"/>
  <c r="V739" i="8"/>
  <c r="V740" i="8"/>
  <c r="V741" i="8"/>
  <c r="V742" i="8"/>
  <c r="V743" i="8"/>
  <c r="V744" i="8"/>
  <c r="V745" i="8"/>
  <c r="V746" i="8"/>
  <c r="V747" i="8"/>
  <c r="V748" i="8"/>
  <c r="V749" i="8"/>
  <c r="V2" i="8"/>
  <c r="T749" i="8"/>
  <c r="R749" i="8"/>
  <c r="B749" i="8"/>
  <c r="A749" i="8" s="1"/>
  <c r="B6" i="8"/>
  <c r="A6" i="8" s="1"/>
  <c r="B10" i="8"/>
  <c r="A10" i="8" s="1"/>
  <c r="B14" i="8"/>
  <c r="A14" i="8" s="1"/>
  <c r="B4" i="8"/>
  <c r="A4" i="8" s="1"/>
  <c r="B3" i="8"/>
  <c r="A3" i="8" s="1"/>
  <c r="B9" i="8"/>
  <c r="A9" i="8" s="1"/>
  <c r="B8" i="8"/>
  <c r="A8" i="8" s="1"/>
  <c r="B5" i="8"/>
  <c r="A5" i="8" s="1"/>
  <c r="B7" i="8"/>
  <c r="A7" i="8" s="1"/>
  <c r="B13" i="8"/>
  <c r="A13" i="8" s="1"/>
  <c r="B12" i="8"/>
  <c r="A12" i="8" s="1"/>
  <c r="B11" i="8"/>
  <c r="A11" i="8" s="1"/>
  <c r="B17" i="8"/>
  <c r="A17" i="8" s="1"/>
  <c r="B21" i="8"/>
  <c r="A21" i="8" s="1"/>
  <c r="B25" i="8"/>
  <c r="A25" i="8" s="1"/>
  <c r="B16" i="8"/>
  <c r="A16" i="8" s="1"/>
  <c r="B15" i="8"/>
  <c r="A15" i="8" s="1"/>
  <c r="B20" i="8"/>
  <c r="A20" i="8" s="1"/>
  <c r="B19" i="8"/>
  <c r="A19" i="8" s="1"/>
  <c r="B18" i="8"/>
  <c r="A18" i="8" s="1"/>
  <c r="B24" i="8"/>
  <c r="A24" i="8" s="1"/>
  <c r="B23" i="8"/>
  <c r="A23" i="8" s="1"/>
  <c r="B22" i="8"/>
  <c r="A22" i="8" s="1"/>
  <c r="B29" i="8"/>
  <c r="A29" i="8" s="1"/>
  <c r="B33" i="8"/>
  <c r="A33" i="8" s="1"/>
  <c r="B37" i="8"/>
  <c r="A37" i="8" s="1"/>
  <c r="B27" i="8"/>
  <c r="A27" i="8" s="1"/>
  <c r="B26" i="8"/>
  <c r="A26" i="8" s="1"/>
  <c r="B32" i="8"/>
  <c r="A32" i="8" s="1"/>
  <c r="B31" i="8"/>
  <c r="A31" i="8" s="1"/>
  <c r="B28" i="8"/>
  <c r="A28" i="8" s="1"/>
  <c r="B30" i="8"/>
  <c r="A30" i="8" s="1"/>
  <c r="B36" i="8"/>
  <c r="A36" i="8" s="1"/>
  <c r="B35" i="8"/>
  <c r="A35" i="8" s="1"/>
  <c r="B34" i="8"/>
  <c r="A34" i="8" s="1"/>
  <c r="B41" i="8"/>
  <c r="A41" i="8" s="1"/>
  <c r="B45" i="8"/>
  <c r="A45" i="8" s="1"/>
  <c r="B49" i="8"/>
  <c r="A49" i="8" s="1"/>
  <c r="B39" i="8"/>
  <c r="A39" i="8" s="1"/>
  <c r="B38" i="8"/>
  <c r="A38" i="8" s="1"/>
  <c r="B44" i="8"/>
  <c r="A44" i="8" s="1"/>
  <c r="B43" i="8"/>
  <c r="A43" i="8" s="1"/>
  <c r="B40" i="8"/>
  <c r="A40" i="8" s="1"/>
  <c r="B42" i="8"/>
  <c r="A42" i="8" s="1"/>
  <c r="B48" i="8"/>
  <c r="A48" i="8" s="1"/>
  <c r="B47" i="8"/>
  <c r="A47" i="8" s="1"/>
  <c r="B46" i="8"/>
  <c r="A46" i="8" s="1"/>
  <c r="B53" i="8"/>
  <c r="A53" i="8" s="1"/>
  <c r="B57" i="8"/>
  <c r="A57" i="8" s="1"/>
  <c r="B62" i="8"/>
  <c r="A62" i="8" s="1"/>
  <c r="B51" i="8"/>
  <c r="A51" i="8" s="1"/>
  <c r="B50" i="8"/>
  <c r="A50" i="8" s="1"/>
  <c r="B56" i="8"/>
  <c r="A56" i="8" s="1"/>
  <c r="B55" i="8"/>
  <c r="A55" i="8" s="1"/>
  <c r="B52" i="8"/>
  <c r="A52" i="8" s="1"/>
  <c r="B54" i="8"/>
  <c r="A54" i="8" s="1"/>
  <c r="B61" i="8"/>
  <c r="A61" i="8" s="1"/>
  <c r="B59" i="8"/>
  <c r="A59" i="8" s="1"/>
  <c r="B60" i="8"/>
  <c r="A60" i="8" s="1"/>
  <c r="B58" i="8"/>
  <c r="A58" i="8" s="1"/>
  <c r="B66" i="8"/>
  <c r="A66" i="8" s="1"/>
  <c r="B70" i="8"/>
  <c r="A70" i="8" s="1"/>
  <c r="B74" i="8"/>
  <c r="A74" i="8" s="1"/>
  <c r="B64" i="8"/>
  <c r="A64" i="8" s="1"/>
  <c r="B63" i="8"/>
  <c r="A63" i="8" s="1"/>
  <c r="B69" i="8"/>
  <c r="A69" i="8" s="1"/>
  <c r="B68" i="8"/>
  <c r="A68" i="8" s="1"/>
  <c r="B65" i="8"/>
  <c r="A65" i="8" s="1"/>
  <c r="B67" i="8"/>
  <c r="A67" i="8" s="1"/>
  <c r="B73" i="8"/>
  <c r="A73" i="8" s="1"/>
  <c r="B72" i="8"/>
  <c r="A72" i="8" s="1"/>
  <c r="B71" i="8"/>
  <c r="A71" i="8" s="1"/>
  <c r="B78" i="8"/>
  <c r="A78" i="8" s="1"/>
  <c r="B82" i="8"/>
  <c r="A82" i="8" s="1"/>
  <c r="B86" i="8"/>
  <c r="A86" i="8" s="1"/>
  <c r="B76" i="8"/>
  <c r="A76" i="8" s="1"/>
  <c r="B75" i="8"/>
  <c r="A75" i="8" s="1"/>
  <c r="B81" i="8"/>
  <c r="A81" i="8" s="1"/>
  <c r="B80" i="8"/>
  <c r="A80" i="8" s="1"/>
  <c r="B77" i="8"/>
  <c r="A77" i="8" s="1"/>
  <c r="B79" i="8"/>
  <c r="A79" i="8" s="1"/>
  <c r="B85" i="8"/>
  <c r="A85" i="8" s="1"/>
  <c r="B84" i="8"/>
  <c r="A84" i="8" s="1"/>
  <c r="B83" i="8"/>
  <c r="A83" i="8" s="1"/>
  <c r="B90" i="8"/>
  <c r="A90" i="8" s="1"/>
  <c r="B94" i="8"/>
  <c r="A94" i="8" s="1"/>
  <c r="B98" i="8"/>
  <c r="A98" i="8" s="1"/>
  <c r="B88" i="8"/>
  <c r="A88" i="8" s="1"/>
  <c r="B87" i="8"/>
  <c r="A87" i="8" s="1"/>
  <c r="B93" i="8"/>
  <c r="A93" i="8" s="1"/>
  <c r="B92" i="8"/>
  <c r="A92" i="8" s="1"/>
  <c r="B89" i="8"/>
  <c r="A89" i="8" s="1"/>
  <c r="B91" i="8"/>
  <c r="A91" i="8" s="1"/>
  <c r="B97" i="8"/>
  <c r="A97" i="8" s="1"/>
  <c r="B96" i="8"/>
  <c r="A96" i="8" s="1"/>
  <c r="B95" i="8"/>
  <c r="A95" i="8" s="1"/>
  <c r="B102" i="8"/>
  <c r="A102" i="8" s="1"/>
  <c r="B106" i="8"/>
  <c r="A106" i="8" s="1"/>
  <c r="B110" i="8"/>
  <c r="A110" i="8" s="1"/>
  <c r="B100" i="8"/>
  <c r="A100" i="8" s="1"/>
  <c r="B99" i="8"/>
  <c r="A99" i="8" s="1"/>
  <c r="B105" i="8"/>
  <c r="A105" i="8" s="1"/>
  <c r="B104" i="8"/>
  <c r="A104" i="8" s="1"/>
  <c r="B101" i="8"/>
  <c r="A101" i="8" s="1"/>
  <c r="B103" i="8"/>
  <c r="A103" i="8" s="1"/>
  <c r="B109" i="8"/>
  <c r="A109" i="8" s="1"/>
  <c r="B108" i="8"/>
  <c r="A108" i="8" s="1"/>
  <c r="B107" i="8"/>
  <c r="A107" i="8" s="1"/>
  <c r="B114" i="8"/>
  <c r="A114" i="8" s="1"/>
  <c r="B118" i="8"/>
  <c r="A118" i="8" s="1"/>
  <c r="B122" i="8"/>
  <c r="A122" i="8" s="1"/>
  <c r="B112" i="8"/>
  <c r="A112" i="8" s="1"/>
  <c r="B111" i="8"/>
  <c r="A111" i="8" s="1"/>
  <c r="B117" i="8"/>
  <c r="A117" i="8" s="1"/>
  <c r="B116" i="8"/>
  <c r="A116" i="8" s="1"/>
  <c r="B113" i="8"/>
  <c r="A113" i="8" s="1"/>
  <c r="B115" i="8"/>
  <c r="A115" i="8" s="1"/>
  <c r="B121" i="8"/>
  <c r="A121" i="8" s="1"/>
  <c r="B120" i="8"/>
  <c r="A120" i="8" s="1"/>
  <c r="B119" i="8"/>
  <c r="A119" i="8" s="1"/>
  <c r="B126" i="8"/>
  <c r="A126" i="8" s="1"/>
  <c r="B130" i="8"/>
  <c r="A130" i="8" s="1"/>
  <c r="B134" i="8"/>
  <c r="A134" i="8" s="1"/>
  <c r="B124" i="8"/>
  <c r="A124" i="8" s="1"/>
  <c r="B123" i="8"/>
  <c r="A123" i="8" s="1"/>
  <c r="B129" i="8"/>
  <c r="A129" i="8" s="1"/>
  <c r="B128" i="8"/>
  <c r="A128" i="8" s="1"/>
  <c r="B125" i="8"/>
  <c r="A125" i="8" s="1"/>
  <c r="B127" i="8"/>
  <c r="A127" i="8" s="1"/>
  <c r="B133" i="8"/>
  <c r="A133" i="8" s="1"/>
  <c r="B132" i="8"/>
  <c r="A132" i="8" s="1"/>
  <c r="B131" i="8"/>
  <c r="A131" i="8" s="1"/>
  <c r="B138" i="8"/>
  <c r="A138" i="8" s="1"/>
  <c r="B142" i="8"/>
  <c r="A142" i="8" s="1"/>
  <c r="B146" i="8"/>
  <c r="A146" i="8" s="1"/>
  <c r="B136" i="8"/>
  <c r="A136" i="8" s="1"/>
  <c r="B135" i="8"/>
  <c r="A135" i="8" s="1"/>
  <c r="B141" i="8"/>
  <c r="A141" i="8" s="1"/>
  <c r="B140" i="8"/>
  <c r="A140" i="8" s="1"/>
  <c r="B137" i="8"/>
  <c r="A137" i="8" s="1"/>
  <c r="B139" i="8"/>
  <c r="A139" i="8" s="1"/>
  <c r="B145" i="8"/>
  <c r="A145" i="8" s="1"/>
  <c r="B144" i="8"/>
  <c r="A144" i="8" s="1"/>
  <c r="B143" i="8"/>
  <c r="A143" i="8" s="1"/>
  <c r="B150" i="8"/>
  <c r="A150" i="8" s="1"/>
  <c r="B154" i="8"/>
  <c r="A154" i="8" s="1"/>
  <c r="B158" i="8"/>
  <c r="A158" i="8" s="1"/>
  <c r="B148" i="8"/>
  <c r="A148" i="8" s="1"/>
  <c r="B147" i="8"/>
  <c r="A147" i="8" s="1"/>
  <c r="B153" i="8"/>
  <c r="A153" i="8" s="1"/>
  <c r="B152" i="8"/>
  <c r="A152" i="8" s="1"/>
  <c r="B149" i="8"/>
  <c r="A149" i="8" s="1"/>
  <c r="B151" i="8"/>
  <c r="A151" i="8" s="1"/>
  <c r="B157" i="8"/>
  <c r="A157" i="8" s="1"/>
  <c r="B156" i="8"/>
  <c r="A156" i="8" s="1"/>
  <c r="B155" i="8"/>
  <c r="A155" i="8" s="1"/>
  <c r="B162" i="8"/>
  <c r="A162" i="8" s="1"/>
  <c r="B166" i="8"/>
  <c r="A166" i="8" s="1"/>
  <c r="B170" i="8"/>
  <c r="A170" i="8" s="1"/>
  <c r="B160" i="8"/>
  <c r="A160" i="8" s="1"/>
  <c r="B159" i="8"/>
  <c r="A159" i="8" s="1"/>
  <c r="B165" i="8"/>
  <c r="A165" i="8" s="1"/>
  <c r="B164" i="8"/>
  <c r="A164" i="8" s="1"/>
  <c r="B161" i="8"/>
  <c r="A161" i="8" s="1"/>
  <c r="B163" i="8"/>
  <c r="A163" i="8" s="1"/>
  <c r="B169" i="8"/>
  <c r="A169" i="8" s="1"/>
  <c r="B168" i="8"/>
  <c r="A168" i="8" s="1"/>
  <c r="B167" i="8"/>
  <c r="A167" i="8" s="1"/>
  <c r="B174" i="8"/>
  <c r="A174" i="8" s="1"/>
  <c r="B178" i="8"/>
  <c r="A178" i="8" s="1"/>
  <c r="B182" i="8"/>
  <c r="A182" i="8" s="1"/>
  <c r="B172" i="8"/>
  <c r="A172" i="8" s="1"/>
  <c r="B171" i="8"/>
  <c r="A171" i="8" s="1"/>
  <c r="B177" i="8"/>
  <c r="A177" i="8" s="1"/>
  <c r="B176" i="8"/>
  <c r="A176" i="8" s="1"/>
  <c r="B173" i="8"/>
  <c r="A173" i="8" s="1"/>
  <c r="B175" i="8"/>
  <c r="A175" i="8" s="1"/>
  <c r="B181" i="8"/>
  <c r="A181" i="8" s="1"/>
  <c r="B180" i="8"/>
  <c r="A180" i="8" s="1"/>
  <c r="B179" i="8"/>
  <c r="A179" i="8" s="1"/>
  <c r="B186" i="8"/>
  <c r="A186" i="8" s="1"/>
  <c r="B190" i="8"/>
  <c r="A190" i="8" s="1"/>
  <c r="B194" i="8"/>
  <c r="A194" i="8" s="1"/>
  <c r="B184" i="8"/>
  <c r="A184" i="8" s="1"/>
  <c r="B183" i="8"/>
  <c r="A183" i="8" s="1"/>
  <c r="B189" i="8"/>
  <c r="A189" i="8" s="1"/>
  <c r="B188" i="8"/>
  <c r="A188" i="8" s="1"/>
  <c r="B185" i="8"/>
  <c r="A185" i="8" s="1"/>
  <c r="B187" i="8"/>
  <c r="A187" i="8" s="1"/>
  <c r="B193" i="8"/>
  <c r="A193" i="8" s="1"/>
  <c r="B192" i="8"/>
  <c r="A192" i="8" s="1"/>
  <c r="B191" i="8"/>
  <c r="A191" i="8" s="1"/>
  <c r="B198" i="8"/>
  <c r="A198" i="8" s="1"/>
  <c r="B202" i="8"/>
  <c r="A202" i="8" s="1"/>
  <c r="B207" i="8"/>
  <c r="A207" i="8" s="1"/>
  <c r="B196" i="8"/>
  <c r="A196" i="8" s="1"/>
  <c r="B195" i="8"/>
  <c r="A195" i="8" s="1"/>
  <c r="B201" i="8"/>
  <c r="A201" i="8" s="1"/>
  <c r="B200" i="8"/>
  <c r="A200" i="8" s="1"/>
  <c r="B197" i="8"/>
  <c r="A197" i="8" s="1"/>
  <c r="B199" i="8"/>
  <c r="A199" i="8" s="1"/>
  <c r="B206" i="8"/>
  <c r="A206" i="8" s="1"/>
  <c r="B204" i="8"/>
  <c r="A204" i="8" s="1"/>
  <c r="B205" i="8"/>
  <c r="A205" i="8" s="1"/>
  <c r="B203" i="8"/>
  <c r="A203" i="8" s="1"/>
  <c r="B211" i="8"/>
  <c r="A211" i="8" s="1"/>
  <c r="B215" i="8"/>
  <c r="A215" i="8" s="1"/>
  <c r="B219" i="8"/>
  <c r="A219" i="8" s="1"/>
  <c r="B209" i="8"/>
  <c r="A209" i="8" s="1"/>
  <c r="B208" i="8"/>
  <c r="A208" i="8" s="1"/>
  <c r="B214" i="8"/>
  <c r="A214" i="8" s="1"/>
  <c r="B213" i="8"/>
  <c r="A213" i="8" s="1"/>
  <c r="B210" i="8"/>
  <c r="A210" i="8" s="1"/>
  <c r="B212" i="8"/>
  <c r="A212" i="8" s="1"/>
  <c r="B218" i="8"/>
  <c r="A218" i="8" s="1"/>
  <c r="B217" i="8"/>
  <c r="A217" i="8" s="1"/>
  <c r="B216" i="8"/>
  <c r="A216" i="8" s="1"/>
  <c r="B223" i="8"/>
  <c r="A223" i="8" s="1"/>
  <c r="B227" i="8"/>
  <c r="A227" i="8" s="1"/>
  <c r="B231" i="8"/>
  <c r="A231" i="8" s="1"/>
  <c r="B221" i="8"/>
  <c r="A221" i="8" s="1"/>
  <c r="B220" i="8"/>
  <c r="A220" i="8" s="1"/>
  <c r="B226" i="8"/>
  <c r="A226" i="8" s="1"/>
  <c r="B225" i="8"/>
  <c r="A225" i="8" s="1"/>
  <c r="B222" i="8"/>
  <c r="A222" i="8" s="1"/>
  <c r="B224" i="8"/>
  <c r="A224" i="8" s="1"/>
  <c r="B230" i="8"/>
  <c r="A230" i="8" s="1"/>
  <c r="B229" i="8"/>
  <c r="A229" i="8" s="1"/>
  <c r="B228" i="8"/>
  <c r="A228" i="8" s="1"/>
  <c r="B235" i="8"/>
  <c r="A235" i="8" s="1"/>
  <c r="B239" i="8"/>
  <c r="A239" i="8" s="1"/>
  <c r="B243" i="8"/>
  <c r="A243" i="8" s="1"/>
  <c r="B233" i="8"/>
  <c r="A233" i="8" s="1"/>
  <c r="B232" i="8"/>
  <c r="A232" i="8" s="1"/>
  <c r="B238" i="8"/>
  <c r="A238" i="8" s="1"/>
  <c r="B237" i="8"/>
  <c r="A237" i="8" s="1"/>
  <c r="B234" i="8"/>
  <c r="A234" i="8" s="1"/>
  <c r="B236" i="8"/>
  <c r="A236" i="8" s="1"/>
  <c r="B242" i="8"/>
  <c r="A242" i="8" s="1"/>
  <c r="B241" i="8"/>
  <c r="A241" i="8" s="1"/>
  <c r="B240" i="8"/>
  <c r="A240" i="8" s="1"/>
  <c r="B247" i="8"/>
  <c r="A247" i="8" s="1"/>
  <c r="B251" i="8"/>
  <c r="A251" i="8" s="1"/>
  <c r="B255" i="8"/>
  <c r="A255" i="8" s="1"/>
  <c r="B245" i="8"/>
  <c r="A245" i="8" s="1"/>
  <c r="B244" i="8"/>
  <c r="A244" i="8" s="1"/>
  <c r="B250" i="8"/>
  <c r="A250" i="8" s="1"/>
  <c r="B249" i="8"/>
  <c r="A249" i="8" s="1"/>
  <c r="B246" i="8"/>
  <c r="A246" i="8" s="1"/>
  <c r="B248" i="8"/>
  <c r="A248" i="8" s="1"/>
  <c r="B254" i="8"/>
  <c r="A254" i="8" s="1"/>
  <c r="B253" i="8"/>
  <c r="A253" i="8" s="1"/>
  <c r="B252" i="8"/>
  <c r="A252" i="8" s="1"/>
  <c r="B259" i="8"/>
  <c r="A259" i="8" s="1"/>
  <c r="B263" i="8"/>
  <c r="A263" i="8" s="1"/>
  <c r="B267" i="8"/>
  <c r="A267" i="8" s="1"/>
  <c r="B257" i="8"/>
  <c r="A257" i="8" s="1"/>
  <c r="B256" i="8"/>
  <c r="A256" i="8" s="1"/>
  <c r="B262" i="8"/>
  <c r="A262" i="8" s="1"/>
  <c r="B261" i="8"/>
  <c r="A261" i="8" s="1"/>
  <c r="B258" i="8"/>
  <c r="A258" i="8" s="1"/>
  <c r="B260" i="8"/>
  <c r="A260" i="8" s="1"/>
  <c r="B266" i="8"/>
  <c r="A266" i="8" s="1"/>
  <c r="B265" i="8"/>
  <c r="A265" i="8" s="1"/>
  <c r="B264" i="8"/>
  <c r="A264" i="8" s="1"/>
  <c r="B271" i="8"/>
  <c r="A271" i="8" s="1"/>
  <c r="B275" i="8"/>
  <c r="A275" i="8" s="1"/>
  <c r="B279" i="8"/>
  <c r="A279" i="8" s="1"/>
  <c r="B269" i="8"/>
  <c r="A269" i="8" s="1"/>
  <c r="B268" i="8"/>
  <c r="A268" i="8" s="1"/>
  <c r="B274" i="8"/>
  <c r="A274" i="8" s="1"/>
  <c r="B273" i="8"/>
  <c r="A273" i="8" s="1"/>
  <c r="B270" i="8"/>
  <c r="A270" i="8" s="1"/>
  <c r="B272" i="8"/>
  <c r="A272" i="8" s="1"/>
  <c r="B278" i="8"/>
  <c r="A278" i="8" s="1"/>
  <c r="B277" i="8"/>
  <c r="A277" i="8" s="1"/>
  <c r="B276" i="8"/>
  <c r="A276" i="8" s="1"/>
  <c r="B283" i="8"/>
  <c r="A283" i="8" s="1"/>
  <c r="B287" i="8"/>
  <c r="A287" i="8" s="1"/>
  <c r="B291" i="8"/>
  <c r="A291" i="8" s="1"/>
  <c r="B281" i="8"/>
  <c r="A281" i="8" s="1"/>
  <c r="B280" i="8"/>
  <c r="A280" i="8" s="1"/>
  <c r="B286" i="8"/>
  <c r="A286" i="8" s="1"/>
  <c r="B285" i="8"/>
  <c r="A285" i="8" s="1"/>
  <c r="B282" i="8"/>
  <c r="A282" i="8" s="1"/>
  <c r="B284" i="8"/>
  <c r="A284" i="8" s="1"/>
  <c r="B290" i="8"/>
  <c r="A290" i="8" s="1"/>
  <c r="B289" i="8"/>
  <c r="A289" i="8" s="1"/>
  <c r="B288" i="8"/>
  <c r="A288" i="8" s="1"/>
  <c r="B295" i="8"/>
  <c r="A295" i="8" s="1"/>
  <c r="B299" i="8"/>
  <c r="A299" i="8" s="1"/>
  <c r="B303" i="8"/>
  <c r="A303" i="8" s="1"/>
  <c r="B293" i="8"/>
  <c r="A293" i="8" s="1"/>
  <c r="B292" i="8"/>
  <c r="A292" i="8" s="1"/>
  <c r="B298" i="8"/>
  <c r="A298" i="8" s="1"/>
  <c r="B297" i="8"/>
  <c r="A297" i="8" s="1"/>
  <c r="B294" i="8"/>
  <c r="A294" i="8" s="1"/>
  <c r="B296" i="8"/>
  <c r="A296" i="8" s="1"/>
  <c r="B302" i="8"/>
  <c r="A302" i="8" s="1"/>
  <c r="B301" i="8"/>
  <c r="A301" i="8" s="1"/>
  <c r="B300" i="8"/>
  <c r="A300" i="8" s="1"/>
  <c r="B307" i="8"/>
  <c r="A307" i="8" s="1"/>
  <c r="B311" i="8"/>
  <c r="A311" i="8" s="1"/>
  <c r="B315" i="8"/>
  <c r="A315" i="8" s="1"/>
  <c r="B305" i="8"/>
  <c r="A305" i="8" s="1"/>
  <c r="B304" i="8"/>
  <c r="A304" i="8" s="1"/>
  <c r="B310" i="8"/>
  <c r="A310" i="8" s="1"/>
  <c r="B309" i="8"/>
  <c r="A309" i="8" s="1"/>
  <c r="B306" i="8"/>
  <c r="A306" i="8" s="1"/>
  <c r="B308" i="8"/>
  <c r="A308" i="8" s="1"/>
  <c r="B314" i="8"/>
  <c r="A314" i="8" s="1"/>
  <c r="B313" i="8"/>
  <c r="A313" i="8" s="1"/>
  <c r="B312" i="8"/>
  <c r="A312" i="8" s="1"/>
  <c r="B319" i="8"/>
  <c r="A319" i="8" s="1"/>
  <c r="B323" i="8"/>
  <c r="A323" i="8" s="1"/>
  <c r="B327" i="8"/>
  <c r="A327" i="8" s="1"/>
  <c r="B317" i="8"/>
  <c r="A317" i="8" s="1"/>
  <c r="B316" i="8"/>
  <c r="A316" i="8" s="1"/>
  <c r="B322" i="8"/>
  <c r="A322" i="8" s="1"/>
  <c r="B321" i="8"/>
  <c r="A321" i="8" s="1"/>
  <c r="B318" i="8"/>
  <c r="A318" i="8" s="1"/>
  <c r="B320" i="8"/>
  <c r="A320" i="8" s="1"/>
  <c r="B326" i="8"/>
  <c r="A326" i="8" s="1"/>
  <c r="B325" i="8"/>
  <c r="A325" i="8" s="1"/>
  <c r="B324" i="8"/>
  <c r="A324" i="8" s="1"/>
  <c r="B331" i="8"/>
  <c r="A331" i="8" s="1"/>
  <c r="B335" i="8"/>
  <c r="A335" i="8" s="1"/>
  <c r="B339" i="8"/>
  <c r="A339" i="8" s="1"/>
  <c r="B329" i="8"/>
  <c r="A329" i="8" s="1"/>
  <c r="B328" i="8"/>
  <c r="A328" i="8" s="1"/>
  <c r="B334" i="8"/>
  <c r="A334" i="8" s="1"/>
  <c r="B333" i="8"/>
  <c r="A333" i="8" s="1"/>
  <c r="B330" i="8"/>
  <c r="A330" i="8" s="1"/>
  <c r="B332" i="8"/>
  <c r="A332" i="8" s="1"/>
  <c r="B338" i="8"/>
  <c r="A338" i="8" s="1"/>
  <c r="B337" i="8"/>
  <c r="A337" i="8" s="1"/>
  <c r="B336" i="8"/>
  <c r="A336" i="8" s="1"/>
  <c r="B343" i="8"/>
  <c r="A343" i="8" s="1"/>
  <c r="B347" i="8"/>
  <c r="A347" i="8" s="1"/>
  <c r="B351" i="8"/>
  <c r="A351" i="8" s="1"/>
  <c r="B341" i="8"/>
  <c r="A341" i="8" s="1"/>
  <c r="B340" i="8"/>
  <c r="A340" i="8" s="1"/>
  <c r="B346" i="8"/>
  <c r="A346" i="8" s="1"/>
  <c r="B345" i="8"/>
  <c r="A345" i="8" s="1"/>
  <c r="B342" i="8"/>
  <c r="A342" i="8" s="1"/>
  <c r="B344" i="8"/>
  <c r="A344" i="8" s="1"/>
  <c r="B350" i="8"/>
  <c r="A350" i="8" s="1"/>
  <c r="B349" i="8"/>
  <c r="A349" i="8" s="1"/>
  <c r="B348" i="8"/>
  <c r="A348" i="8" s="1"/>
  <c r="B355" i="8"/>
  <c r="A355" i="8" s="1"/>
  <c r="B359" i="8"/>
  <c r="A359" i="8" s="1"/>
  <c r="B363" i="8"/>
  <c r="A363" i="8" s="1"/>
  <c r="B353" i="8"/>
  <c r="A353" i="8" s="1"/>
  <c r="B352" i="8"/>
  <c r="A352" i="8" s="1"/>
  <c r="B358" i="8"/>
  <c r="A358" i="8" s="1"/>
  <c r="B357" i="8"/>
  <c r="A357" i="8" s="1"/>
  <c r="B354" i="8"/>
  <c r="A354" i="8" s="1"/>
  <c r="B356" i="8"/>
  <c r="A356" i="8" s="1"/>
  <c r="B362" i="8"/>
  <c r="A362" i="8" s="1"/>
  <c r="B361" i="8"/>
  <c r="A361" i="8" s="1"/>
  <c r="B360" i="8"/>
  <c r="A360" i="8" s="1"/>
  <c r="B367" i="8"/>
  <c r="A367" i="8" s="1"/>
  <c r="B371" i="8"/>
  <c r="A371" i="8" s="1"/>
  <c r="B375" i="8"/>
  <c r="A375" i="8" s="1"/>
  <c r="B365" i="8"/>
  <c r="A365" i="8" s="1"/>
  <c r="B364" i="8"/>
  <c r="A364" i="8" s="1"/>
  <c r="B370" i="8"/>
  <c r="A370" i="8" s="1"/>
  <c r="B369" i="8"/>
  <c r="A369" i="8" s="1"/>
  <c r="B366" i="8"/>
  <c r="A366" i="8" s="1"/>
  <c r="B368" i="8"/>
  <c r="A368" i="8" s="1"/>
  <c r="B374" i="8"/>
  <c r="A374" i="8" s="1"/>
  <c r="B373" i="8"/>
  <c r="A373" i="8" s="1"/>
  <c r="B372" i="8"/>
  <c r="A372" i="8" s="1"/>
  <c r="B379" i="8"/>
  <c r="A379" i="8" s="1"/>
  <c r="B383" i="8"/>
  <c r="A383" i="8" s="1"/>
  <c r="B387" i="8"/>
  <c r="A387" i="8" s="1"/>
  <c r="B377" i="8"/>
  <c r="A377" i="8" s="1"/>
  <c r="B376" i="8"/>
  <c r="A376" i="8" s="1"/>
  <c r="B382" i="8"/>
  <c r="A382" i="8" s="1"/>
  <c r="B381" i="8"/>
  <c r="A381" i="8" s="1"/>
  <c r="B378" i="8"/>
  <c r="A378" i="8" s="1"/>
  <c r="B380" i="8"/>
  <c r="A380" i="8" s="1"/>
  <c r="B386" i="8"/>
  <c r="A386" i="8" s="1"/>
  <c r="B385" i="8"/>
  <c r="A385" i="8" s="1"/>
  <c r="B384" i="8"/>
  <c r="A384" i="8" s="1"/>
  <c r="B391" i="8"/>
  <c r="A391" i="8" s="1"/>
  <c r="B395" i="8"/>
  <c r="A395" i="8" s="1"/>
  <c r="B399" i="8"/>
  <c r="A399" i="8" s="1"/>
  <c r="B389" i="8"/>
  <c r="A389" i="8" s="1"/>
  <c r="B388" i="8"/>
  <c r="A388" i="8" s="1"/>
  <c r="B394" i="8"/>
  <c r="A394" i="8" s="1"/>
  <c r="B393" i="8"/>
  <c r="A393" i="8" s="1"/>
  <c r="B390" i="8"/>
  <c r="A390" i="8" s="1"/>
  <c r="B392" i="8"/>
  <c r="A392" i="8" s="1"/>
  <c r="B398" i="8"/>
  <c r="A398" i="8" s="1"/>
  <c r="B397" i="8"/>
  <c r="A397" i="8" s="1"/>
  <c r="B396" i="8"/>
  <c r="A396" i="8" s="1"/>
  <c r="B403" i="8"/>
  <c r="A403" i="8" s="1"/>
  <c r="B407" i="8"/>
  <c r="A407" i="8" s="1"/>
  <c r="B411" i="8"/>
  <c r="A411" i="8" s="1"/>
  <c r="B401" i="8"/>
  <c r="A401" i="8" s="1"/>
  <c r="B400" i="8"/>
  <c r="A400" i="8" s="1"/>
  <c r="B406" i="8"/>
  <c r="A406" i="8" s="1"/>
  <c r="B405" i="8"/>
  <c r="A405" i="8" s="1"/>
  <c r="B402" i="8"/>
  <c r="A402" i="8" s="1"/>
  <c r="B404" i="8"/>
  <c r="A404" i="8" s="1"/>
  <c r="B410" i="8"/>
  <c r="A410" i="8" s="1"/>
  <c r="B409" i="8"/>
  <c r="A409" i="8" s="1"/>
  <c r="B408" i="8"/>
  <c r="A408" i="8" s="1"/>
  <c r="B415" i="8"/>
  <c r="A415" i="8" s="1"/>
  <c r="B419" i="8"/>
  <c r="A419" i="8" s="1"/>
  <c r="B423" i="8"/>
  <c r="A423" i="8" s="1"/>
  <c r="B413" i="8"/>
  <c r="A413" i="8" s="1"/>
  <c r="B412" i="8"/>
  <c r="A412" i="8" s="1"/>
  <c r="B418" i="8"/>
  <c r="A418" i="8" s="1"/>
  <c r="B417" i="8"/>
  <c r="A417" i="8" s="1"/>
  <c r="B414" i="8"/>
  <c r="A414" i="8" s="1"/>
  <c r="B416" i="8"/>
  <c r="A416" i="8" s="1"/>
  <c r="B422" i="8"/>
  <c r="A422" i="8" s="1"/>
  <c r="B421" i="8"/>
  <c r="A421" i="8" s="1"/>
  <c r="B420" i="8"/>
  <c r="A420" i="8" s="1"/>
  <c r="B427" i="8"/>
  <c r="A427" i="8" s="1"/>
  <c r="B431" i="8"/>
  <c r="A431" i="8" s="1"/>
  <c r="B436" i="8"/>
  <c r="A436" i="8" s="1"/>
  <c r="B425" i="8"/>
  <c r="A425" i="8" s="1"/>
  <c r="B424" i="8"/>
  <c r="A424" i="8" s="1"/>
  <c r="B430" i="8"/>
  <c r="A430" i="8" s="1"/>
  <c r="B429" i="8"/>
  <c r="A429" i="8" s="1"/>
  <c r="B426" i="8"/>
  <c r="A426" i="8" s="1"/>
  <c r="B428" i="8"/>
  <c r="A428" i="8" s="1"/>
  <c r="B435" i="8"/>
  <c r="A435" i="8" s="1"/>
  <c r="B434" i="8"/>
  <c r="A434" i="8" s="1"/>
  <c r="B432" i="8"/>
  <c r="A432" i="8" s="1"/>
  <c r="B433" i="8"/>
  <c r="A433" i="8" s="1"/>
  <c r="B440" i="8"/>
  <c r="A440" i="8" s="1"/>
  <c r="B444" i="8"/>
  <c r="A444" i="8" s="1"/>
  <c r="B448" i="8"/>
  <c r="A448" i="8" s="1"/>
  <c r="B438" i="8"/>
  <c r="A438" i="8" s="1"/>
  <c r="B437" i="8"/>
  <c r="A437" i="8" s="1"/>
  <c r="B443" i="8"/>
  <c r="A443" i="8" s="1"/>
  <c r="B442" i="8"/>
  <c r="A442" i="8" s="1"/>
  <c r="B439" i="8"/>
  <c r="A439" i="8" s="1"/>
  <c r="B441" i="8"/>
  <c r="A441" i="8" s="1"/>
  <c r="B447" i="8"/>
  <c r="A447" i="8" s="1"/>
  <c r="B446" i="8"/>
  <c r="A446" i="8" s="1"/>
  <c r="B445" i="8"/>
  <c r="A445" i="8" s="1"/>
  <c r="B452" i="8"/>
  <c r="A452" i="8" s="1"/>
  <c r="B456" i="8"/>
  <c r="A456" i="8" s="1"/>
  <c r="B460" i="8"/>
  <c r="A460" i="8" s="1"/>
  <c r="B450" i="8"/>
  <c r="A450" i="8" s="1"/>
  <c r="B449" i="8"/>
  <c r="A449" i="8" s="1"/>
  <c r="B455" i="8"/>
  <c r="A455" i="8" s="1"/>
  <c r="B454" i="8"/>
  <c r="A454" i="8" s="1"/>
  <c r="B451" i="8"/>
  <c r="A451" i="8" s="1"/>
  <c r="B453" i="8"/>
  <c r="A453" i="8" s="1"/>
  <c r="B459" i="8"/>
  <c r="A459" i="8" s="1"/>
  <c r="B458" i="8"/>
  <c r="A458" i="8" s="1"/>
  <c r="B457" i="8"/>
  <c r="A457" i="8" s="1"/>
  <c r="B464" i="8"/>
  <c r="A464" i="8" s="1"/>
  <c r="B468" i="8"/>
  <c r="A468" i="8" s="1"/>
  <c r="B472" i="8"/>
  <c r="A472" i="8" s="1"/>
  <c r="B462" i="8"/>
  <c r="A462" i="8" s="1"/>
  <c r="B461" i="8"/>
  <c r="A461" i="8" s="1"/>
  <c r="B467" i="8"/>
  <c r="A467" i="8" s="1"/>
  <c r="B466" i="8"/>
  <c r="A466" i="8" s="1"/>
  <c r="B463" i="8"/>
  <c r="A463" i="8" s="1"/>
  <c r="B465" i="8"/>
  <c r="A465" i="8" s="1"/>
  <c r="B471" i="8"/>
  <c r="A471" i="8" s="1"/>
  <c r="B470" i="8"/>
  <c r="A470" i="8" s="1"/>
  <c r="B469" i="8"/>
  <c r="A469" i="8" s="1"/>
  <c r="B476" i="8"/>
  <c r="A476" i="8" s="1"/>
  <c r="B480" i="8"/>
  <c r="A480" i="8" s="1"/>
  <c r="B484" i="8"/>
  <c r="A484" i="8" s="1"/>
  <c r="B474" i="8"/>
  <c r="A474" i="8" s="1"/>
  <c r="B473" i="8"/>
  <c r="A473" i="8" s="1"/>
  <c r="B479" i="8"/>
  <c r="A479" i="8" s="1"/>
  <c r="B478" i="8"/>
  <c r="A478" i="8" s="1"/>
  <c r="B475" i="8"/>
  <c r="A475" i="8" s="1"/>
  <c r="B477" i="8"/>
  <c r="A477" i="8" s="1"/>
  <c r="B483" i="8"/>
  <c r="A483" i="8" s="1"/>
  <c r="B482" i="8"/>
  <c r="A482" i="8" s="1"/>
  <c r="B481" i="8"/>
  <c r="A481" i="8" s="1"/>
  <c r="B488" i="8"/>
  <c r="A488" i="8" s="1"/>
  <c r="B492" i="8"/>
  <c r="A492" i="8" s="1"/>
  <c r="B496" i="8"/>
  <c r="A496" i="8" s="1"/>
  <c r="B486" i="8"/>
  <c r="A486" i="8" s="1"/>
  <c r="B485" i="8"/>
  <c r="A485" i="8" s="1"/>
  <c r="B491" i="8"/>
  <c r="A491" i="8" s="1"/>
  <c r="B490" i="8"/>
  <c r="A490" i="8" s="1"/>
  <c r="B487" i="8"/>
  <c r="A487" i="8" s="1"/>
  <c r="B489" i="8"/>
  <c r="A489" i="8" s="1"/>
  <c r="B495" i="8"/>
  <c r="A495" i="8" s="1"/>
  <c r="B494" i="8"/>
  <c r="A494" i="8" s="1"/>
  <c r="B493" i="8"/>
  <c r="A493" i="8" s="1"/>
  <c r="B500" i="8"/>
  <c r="A500" i="8" s="1"/>
  <c r="B504" i="8"/>
  <c r="A504" i="8" s="1"/>
  <c r="B508" i="8"/>
  <c r="A508" i="8" s="1"/>
  <c r="B498" i="8"/>
  <c r="A498" i="8" s="1"/>
  <c r="B497" i="8"/>
  <c r="A497" i="8" s="1"/>
  <c r="B503" i="8"/>
  <c r="A503" i="8" s="1"/>
  <c r="B502" i="8"/>
  <c r="A502" i="8" s="1"/>
  <c r="B499" i="8"/>
  <c r="A499" i="8" s="1"/>
  <c r="B501" i="8"/>
  <c r="A501" i="8" s="1"/>
  <c r="B507" i="8"/>
  <c r="A507" i="8" s="1"/>
  <c r="B506" i="8"/>
  <c r="A506" i="8" s="1"/>
  <c r="B505" i="8"/>
  <c r="A505" i="8" s="1"/>
  <c r="B512" i="8"/>
  <c r="A512" i="8" s="1"/>
  <c r="B516" i="8"/>
  <c r="A516" i="8" s="1"/>
  <c r="B520" i="8"/>
  <c r="A520" i="8" s="1"/>
  <c r="B510" i="8"/>
  <c r="A510" i="8" s="1"/>
  <c r="B509" i="8"/>
  <c r="A509" i="8" s="1"/>
  <c r="B515" i="8"/>
  <c r="A515" i="8" s="1"/>
  <c r="B514" i="8"/>
  <c r="A514" i="8" s="1"/>
  <c r="B511" i="8"/>
  <c r="A511" i="8" s="1"/>
  <c r="B513" i="8"/>
  <c r="A513" i="8" s="1"/>
  <c r="B519" i="8"/>
  <c r="A519" i="8" s="1"/>
  <c r="B518" i="8"/>
  <c r="A518" i="8" s="1"/>
  <c r="B517" i="8"/>
  <c r="A517" i="8" s="1"/>
  <c r="B524" i="8"/>
  <c r="A524" i="8" s="1"/>
  <c r="B528" i="8"/>
  <c r="A528" i="8" s="1"/>
  <c r="B532" i="8"/>
  <c r="A532" i="8" s="1"/>
  <c r="B522" i="8"/>
  <c r="A522" i="8" s="1"/>
  <c r="B521" i="8"/>
  <c r="A521" i="8" s="1"/>
  <c r="B527" i="8"/>
  <c r="A527" i="8" s="1"/>
  <c r="B526" i="8"/>
  <c r="A526" i="8" s="1"/>
  <c r="B523" i="8"/>
  <c r="A523" i="8" s="1"/>
  <c r="B525" i="8"/>
  <c r="A525" i="8" s="1"/>
  <c r="B531" i="8"/>
  <c r="A531" i="8" s="1"/>
  <c r="B530" i="8"/>
  <c r="A530" i="8" s="1"/>
  <c r="B529" i="8"/>
  <c r="A529" i="8" s="1"/>
  <c r="B536" i="8"/>
  <c r="A536" i="8" s="1"/>
  <c r="B540" i="8"/>
  <c r="A540" i="8" s="1"/>
  <c r="B544" i="8"/>
  <c r="A544" i="8" s="1"/>
  <c r="B545" i="8"/>
  <c r="A545" i="8" s="1"/>
  <c r="B546" i="8"/>
  <c r="A546" i="8" s="1"/>
  <c r="B534" i="8"/>
  <c r="A534" i="8" s="1"/>
  <c r="B533" i="8"/>
  <c r="A533" i="8" s="1"/>
  <c r="B539" i="8"/>
  <c r="A539" i="8" s="1"/>
  <c r="B538" i="8"/>
  <c r="A538" i="8" s="1"/>
  <c r="B535" i="8"/>
  <c r="A535" i="8" s="1"/>
  <c r="B537" i="8"/>
  <c r="A537" i="8" s="1"/>
  <c r="B543" i="8"/>
  <c r="A543" i="8" s="1"/>
  <c r="B542" i="8"/>
  <c r="A542" i="8" s="1"/>
  <c r="B541" i="8"/>
  <c r="A541" i="8" s="1"/>
  <c r="B550" i="8"/>
  <c r="A550" i="8" s="1"/>
  <c r="B554" i="8"/>
  <c r="A554" i="8" s="1"/>
  <c r="B558" i="8"/>
  <c r="A558" i="8" s="1"/>
  <c r="B548" i="8"/>
  <c r="A548" i="8" s="1"/>
  <c r="B547" i="8"/>
  <c r="A547" i="8" s="1"/>
  <c r="B553" i="8"/>
  <c r="A553" i="8" s="1"/>
  <c r="B552" i="8"/>
  <c r="A552" i="8" s="1"/>
  <c r="B549" i="8"/>
  <c r="A549" i="8" s="1"/>
  <c r="B551" i="8"/>
  <c r="A551" i="8" s="1"/>
  <c r="B557" i="8"/>
  <c r="A557" i="8" s="1"/>
  <c r="B556" i="8"/>
  <c r="A556" i="8" s="1"/>
  <c r="B555" i="8"/>
  <c r="A555" i="8" s="1"/>
  <c r="B563" i="8"/>
  <c r="A563" i="8" s="1"/>
  <c r="B567" i="8"/>
  <c r="A567" i="8" s="1"/>
  <c r="B571" i="8"/>
  <c r="A571" i="8" s="1"/>
  <c r="B561" i="8"/>
  <c r="A561" i="8" s="1"/>
  <c r="B559" i="8"/>
  <c r="A559" i="8" s="1"/>
  <c r="B560" i="8"/>
  <c r="A560" i="8" s="1"/>
  <c r="B566" i="8"/>
  <c r="A566" i="8" s="1"/>
  <c r="B565" i="8"/>
  <c r="A565" i="8" s="1"/>
  <c r="B562" i="8"/>
  <c r="A562" i="8" s="1"/>
  <c r="B564" i="8"/>
  <c r="A564" i="8" s="1"/>
  <c r="B570" i="8"/>
  <c r="A570" i="8" s="1"/>
  <c r="B569" i="8"/>
  <c r="A569" i="8" s="1"/>
  <c r="B568" i="8"/>
  <c r="A568" i="8" s="1"/>
  <c r="B575" i="8"/>
  <c r="A575" i="8" s="1"/>
  <c r="B579" i="8"/>
  <c r="A579" i="8" s="1"/>
  <c r="B583" i="8"/>
  <c r="A583" i="8" s="1"/>
  <c r="B573" i="8"/>
  <c r="A573" i="8" s="1"/>
  <c r="B572" i="8"/>
  <c r="A572" i="8" s="1"/>
  <c r="B578" i="8"/>
  <c r="A578" i="8" s="1"/>
  <c r="B577" i="8"/>
  <c r="A577" i="8" s="1"/>
  <c r="B574" i="8"/>
  <c r="A574" i="8" s="1"/>
  <c r="B576" i="8"/>
  <c r="A576" i="8" s="1"/>
  <c r="B582" i="8"/>
  <c r="A582" i="8" s="1"/>
  <c r="B581" i="8"/>
  <c r="A581" i="8" s="1"/>
  <c r="B580" i="8"/>
  <c r="A580" i="8" s="1"/>
  <c r="B587" i="8"/>
  <c r="A587" i="8" s="1"/>
  <c r="B591" i="8"/>
  <c r="A591" i="8" s="1"/>
  <c r="B595" i="8"/>
  <c r="A595" i="8" s="1"/>
  <c r="B585" i="8"/>
  <c r="A585" i="8" s="1"/>
  <c r="B584" i="8"/>
  <c r="A584" i="8" s="1"/>
  <c r="B590" i="8"/>
  <c r="A590" i="8" s="1"/>
  <c r="B589" i="8"/>
  <c r="A589" i="8" s="1"/>
  <c r="B586" i="8"/>
  <c r="A586" i="8" s="1"/>
  <c r="B588" i="8"/>
  <c r="A588" i="8" s="1"/>
  <c r="B594" i="8"/>
  <c r="A594" i="8" s="1"/>
  <c r="B593" i="8"/>
  <c r="A593" i="8" s="1"/>
  <c r="B592" i="8"/>
  <c r="A592" i="8" s="1"/>
  <c r="B599" i="8"/>
  <c r="A599" i="8" s="1"/>
  <c r="B603" i="8"/>
  <c r="A603" i="8" s="1"/>
  <c r="B607" i="8"/>
  <c r="A607" i="8" s="1"/>
  <c r="B608" i="8"/>
  <c r="A608" i="8" s="1"/>
  <c r="B597" i="8"/>
  <c r="A597" i="8" s="1"/>
  <c r="B596" i="8"/>
  <c r="A596" i="8" s="1"/>
  <c r="B602" i="8"/>
  <c r="A602" i="8" s="1"/>
  <c r="B601" i="8"/>
  <c r="A601" i="8" s="1"/>
  <c r="B598" i="8"/>
  <c r="A598" i="8" s="1"/>
  <c r="B600" i="8"/>
  <c r="A600" i="8" s="1"/>
  <c r="B606" i="8"/>
  <c r="A606" i="8" s="1"/>
  <c r="B605" i="8"/>
  <c r="A605" i="8" s="1"/>
  <c r="B604" i="8"/>
  <c r="A604" i="8" s="1"/>
  <c r="B612" i="8"/>
  <c r="A612" i="8" s="1"/>
  <c r="B616" i="8"/>
  <c r="A616" i="8" s="1"/>
  <c r="B620" i="8"/>
  <c r="A620" i="8" s="1"/>
  <c r="B610" i="8"/>
  <c r="A610" i="8" s="1"/>
  <c r="B609" i="8"/>
  <c r="A609" i="8" s="1"/>
  <c r="B615" i="8"/>
  <c r="A615" i="8" s="1"/>
  <c r="B614" i="8"/>
  <c r="A614" i="8" s="1"/>
  <c r="B611" i="8"/>
  <c r="A611" i="8" s="1"/>
  <c r="B613" i="8"/>
  <c r="A613" i="8" s="1"/>
  <c r="B619" i="8"/>
  <c r="A619" i="8" s="1"/>
  <c r="B618" i="8"/>
  <c r="A618" i="8" s="1"/>
  <c r="B617" i="8"/>
  <c r="A617" i="8" s="1"/>
  <c r="B624" i="8"/>
  <c r="A624" i="8" s="1"/>
  <c r="B628" i="8"/>
  <c r="A628" i="8" s="1"/>
  <c r="B632" i="8"/>
  <c r="A632" i="8" s="1"/>
  <c r="B622" i="8"/>
  <c r="A622" i="8" s="1"/>
  <c r="B621" i="8"/>
  <c r="A621" i="8" s="1"/>
  <c r="B627" i="8"/>
  <c r="A627" i="8" s="1"/>
  <c r="B626" i="8"/>
  <c r="A626" i="8" s="1"/>
  <c r="B623" i="8"/>
  <c r="A623" i="8" s="1"/>
  <c r="B625" i="8"/>
  <c r="A625" i="8" s="1"/>
  <c r="B631" i="8"/>
  <c r="A631" i="8" s="1"/>
  <c r="B630" i="8"/>
  <c r="A630" i="8" s="1"/>
  <c r="B629" i="8"/>
  <c r="A629" i="8" s="1"/>
  <c r="B636" i="8"/>
  <c r="A636" i="8" s="1"/>
  <c r="B640" i="8"/>
  <c r="A640" i="8" s="1"/>
  <c r="B644" i="8"/>
  <c r="A644" i="8" s="1"/>
  <c r="B634" i="8"/>
  <c r="A634" i="8" s="1"/>
  <c r="B633" i="8"/>
  <c r="A633" i="8" s="1"/>
  <c r="B639" i="8"/>
  <c r="A639" i="8" s="1"/>
  <c r="B638" i="8"/>
  <c r="A638" i="8" s="1"/>
  <c r="B635" i="8"/>
  <c r="A635" i="8" s="1"/>
  <c r="B637" i="8"/>
  <c r="A637" i="8" s="1"/>
  <c r="B643" i="8"/>
  <c r="A643" i="8" s="1"/>
  <c r="B642" i="8"/>
  <c r="A642" i="8" s="1"/>
  <c r="B641" i="8"/>
  <c r="A641" i="8" s="1"/>
  <c r="B648" i="8"/>
  <c r="A648" i="8" s="1"/>
  <c r="B652" i="8"/>
  <c r="A652" i="8" s="1"/>
  <c r="B656" i="8"/>
  <c r="A656" i="8" s="1"/>
  <c r="B646" i="8"/>
  <c r="A646" i="8" s="1"/>
  <c r="B645" i="8"/>
  <c r="A645" i="8" s="1"/>
  <c r="B651" i="8"/>
  <c r="A651" i="8" s="1"/>
  <c r="B650" i="8"/>
  <c r="A650" i="8" s="1"/>
  <c r="B647" i="8"/>
  <c r="A647" i="8" s="1"/>
  <c r="B649" i="8"/>
  <c r="A649" i="8" s="1"/>
  <c r="B655" i="8"/>
  <c r="A655" i="8" s="1"/>
  <c r="B654" i="8"/>
  <c r="A654" i="8" s="1"/>
  <c r="B653" i="8"/>
  <c r="A653" i="8" s="1"/>
  <c r="B660" i="8"/>
  <c r="A660" i="8" s="1"/>
  <c r="B664" i="8"/>
  <c r="A664" i="8" s="1"/>
  <c r="B668" i="8"/>
  <c r="A668" i="8" s="1"/>
  <c r="B669" i="8"/>
  <c r="A669" i="8" s="1"/>
  <c r="B658" i="8"/>
  <c r="A658" i="8" s="1"/>
  <c r="B657" i="8"/>
  <c r="A657" i="8" s="1"/>
  <c r="B663" i="8"/>
  <c r="A663" i="8" s="1"/>
  <c r="B662" i="8"/>
  <c r="A662" i="8" s="1"/>
  <c r="B659" i="8"/>
  <c r="A659" i="8" s="1"/>
  <c r="B661" i="8"/>
  <c r="A661" i="8" s="1"/>
  <c r="B667" i="8"/>
  <c r="A667" i="8" s="1"/>
  <c r="B666" i="8"/>
  <c r="A666" i="8" s="1"/>
  <c r="B665" i="8"/>
  <c r="A665" i="8" s="1"/>
  <c r="B673" i="8"/>
  <c r="A673" i="8" s="1"/>
  <c r="B678" i="8"/>
  <c r="A678" i="8" s="1"/>
  <c r="B682" i="8"/>
  <c r="A682" i="8" s="1"/>
  <c r="B671" i="8"/>
  <c r="A671" i="8" s="1"/>
  <c r="B670" i="8"/>
  <c r="A670" i="8" s="1"/>
  <c r="B676" i="8"/>
  <c r="A676" i="8" s="1"/>
  <c r="B677" i="8"/>
  <c r="A677" i="8" s="1"/>
  <c r="B675" i="8"/>
  <c r="A675" i="8" s="1"/>
  <c r="B672" i="8"/>
  <c r="A672" i="8" s="1"/>
  <c r="B674" i="8"/>
  <c r="A674" i="8" s="1"/>
  <c r="B681" i="8"/>
  <c r="A681" i="8" s="1"/>
  <c r="B680" i="8"/>
  <c r="A680" i="8" s="1"/>
  <c r="B679" i="8"/>
  <c r="A679" i="8" s="1"/>
  <c r="B686" i="8"/>
  <c r="A686" i="8" s="1"/>
  <c r="B690" i="8"/>
  <c r="A690" i="8" s="1"/>
  <c r="B694" i="8"/>
  <c r="A694" i="8" s="1"/>
  <c r="B684" i="8"/>
  <c r="A684" i="8" s="1"/>
  <c r="B683" i="8"/>
  <c r="A683" i="8" s="1"/>
  <c r="B689" i="8"/>
  <c r="A689" i="8" s="1"/>
  <c r="B688" i="8"/>
  <c r="A688" i="8" s="1"/>
  <c r="B685" i="8"/>
  <c r="A685" i="8" s="1"/>
  <c r="B687" i="8"/>
  <c r="A687" i="8" s="1"/>
  <c r="B693" i="8"/>
  <c r="A693" i="8" s="1"/>
  <c r="B692" i="8"/>
  <c r="A692" i="8" s="1"/>
  <c r="B691" i="8"/>
  <c r="A691" i="8" s="1"/>
  <c r="B698" i="8"/>
  <c r="A698" i="8" s="1"/>
  <c r="B702" i="8"/>
  <c r="A702" i="8" s="1"/>
  <c r="B706" i="8"/>
  <c r="A706" i="8" s="1"/>
  <c r="B696" i="8"/>
  <c r="A696" i="8" s="1"/>
  <c r="B695" i="8"/>
  <c r="A695" i="8" s="1"/>
  <c r="B701" i="8"/>
  <c r="A701" i="8" s="1"/>
  <c r="B700" i="8"/>
  <c r="A700" i="8" s="1"/>
  <c r="B697" i="8"/>
  <c r="A697" i="8" s="1"/>
  <c r="B699" i="8"/>
  <c r="A699" i="8" s="1"/>
  <c r="B705" i="8"/>
  <c r="A705" i="8" s="1"/>
  <c r="B704" i="8"/>
  <c r="A704" i="8" s="1"/>
  <c r="B703" i="8"/>
  <c r="A703" i="8" s="1"/>
  <c r="B710" i="8"/>
  <c r="A710" i="8" s="1"/>
  <c r="B714" i="8"/>
  <c r="A714" i="8" s="1"/>
  <c r="B718" i="8"/>
  <c r="A718" i="8" s="1"/>
  <c r="B708" i="8"/>
  <c r="A708" i="8" s="1"/>
  <c r="B707" i="8"/>
  <c r="A707" i="8" s="1"/>
  <c r="B713" i="8"/>
  <c r="A713" i="8" s="1"/>
  <c r="B712" i="8"/>
  <c r="A712" i="8" s="1"/>
  <c r="B709" i="8"/>
  <c r="A709" i="8" s="1"/>
  <c r="B711" i="8"/>
  <c r="A711" i="8" s="1"/>
  <c r="B717" i="8"/>
  <c r="A717" i="8" s="1"/>
  <c r="B716" i="8"/>
  <c r="A716" i="8" s="1"/>
  <c r="B715" i="8"/>
  <c r="A715" i="8" s="1"/>
  <c r="B722" i="8"/>
  <c r="A722" i="8" s="1"/>
  <c r="B726" i="8"/>
  <c r="A726" i="8" s="1"/>
  <c r="B730" i="8"/>
  <c r="A730" i="8" s="1"/>
  <c r="B720" i="8"/>
  <c r="A720" i="8" s="1"/>
  <c r="B719" i="8"/>
  <c r="A719" i="8" s="1"/>
  <c r="B725" i="8"/>
  <c r="A725" i="8" s="1"/>
  <c r="B724" i="8"/>
  <c r="A724" i="8" s="1"/>
  <c r="B721" i="8"/>
  <c r="A721" i="8" s="1"/>
  <c r="B723" i="8"/>
  <c r="A723" i="8" s="1"/>
  <c r="B729" i="8"/>
  <c r="A729" i="8" s="1"/>
  <c r="B728" i="8"/>
  <c r="A728" i="8" s="1"/>
  <c r="B727" i="8"/>
  <c r="A727" i="8" s="1"/>
  <c r="B734" i="8"/>
  <c r="A734" i="8" s="1"/>
  <c r="B738" i="8"/>
  <c r="A738" i="8" s="1"/>
  <c r="B742" i="8"/>
  <c r="A742" i="8" s="1"/>
  <c r="B732" i="8"/>
  <c r="A732" i="8" s="1"/>
  <c r="B731" i="8"/>
  <c r="A731" i="8" s="1"/>
  <c r="B737" i="8"/>
  <c r="A737" i="8" s="1"/>
  <c r="B736" i="8"/>
  <c r="A736" i="8" s="1"/>
  <c r="B733" i="8"/>
  <c r="A733" i="8" s="1"/>
  <c r="B735" i="8"/>
  <c r="A735" i="8" s="1"/>
  <c r="B741" i="8"/>
  <c r="A741" i="8" s="1"/>
  <c r="B740" i="8"/>
  <c r="A740" i="8" s="1"/>
  <c r="B739" i="8"/>
  <c r="A739" i="8" s="1"/>
  <c r="B746" i="8"/>
  <c r="A746" i="8" s="1"/>
  <c r="B744" i="8"/>
  <c r="A744" i="8" s="1"/>
  <c r="B743" i="8"/>
  <c r="A743" i="8" s="1"/>
  <c r="B748" i="8"/>
  <c r="A748" i="8" s="1"/>
  <c r="B745" i="8"/>
  <c r="A745" i="8" s="1"/>
  <c r="B747" i="8"/>
  <c r="A747" i="8" s="1"/>
  <c r="B2" i="8"/>
  <c r="A2" i="8" s="1"/>
  <c r="J749" i="8" l="1"/>
  <c r="U749" i="8"/>
  <c r="U14" i="8"/>
  <c r="U12" i="8"/>
  <c r="U21" i="8"/>
  <c r="U24" i="8"/>
  <c r="U23" i="8"/>
  <c r="U22" i="8"/>
  <c r="U26" i="8"/>
  <c r="U28" i="8"/>
  <c r="U30" i="8"/>
  <c r="U34" i="8"/>
  <c r="U41" i="8"/>
  <c r="U49" i="8"/>
  <c r="U39" i="8"/>
  <c r="U43" i="8"/>
  <c r="U46" i="8"/>
  <c r="U53" i="8"/>
  <c r="U57" i="8"/>
  <c r="U56" i="8"/>
  <c r="U70" i="8"/>
  <c r="U65" i="8"/>
  <c r="U85" i="8"/>
  <c r="U94" i="8"/>
  <c r="U281" i="8"/>
  <c r="U402" i="8"/>
  <c r="U419" i="8"/>
  <c r="U721" i="8"/>
  <c r="T6" i="8"/>
  <c r="T10" i="8"/>
  <c r="T14" i="8"/>
  <c r="T4" i="8"/>
  <c r="T3" i="8"/>
  <c r="T9" i="8"/>
  <c r="T8" i="8"/>
  <c r="T5" i="8"/>
  <c r="T7" i="8"/>
  <c r="T13" i="8"/>
  <c r="T12" i="8"/>
  <c r="T11" i="8"/>
  <c r="T17" i="8"/>
  <c r="T21" i="8"/>
  <c r="T25" i="8"/>
  <c r="T16" i="8"/>
  <c r="T15" i="8"/>
  <c r="T20" i="8"/>
  <c r="T19" i="8"/>
  <c r="T18" i="8"/>
  <c r="T24" i="8"/>
  <c r="T23" i="8"/>
  <c r="T22" i="8"/>
  <c r="T29" i="8"/>
  <c r="T33" i="8"/>
  <c r="T37" i="8"/>
  <c r="T27" i="8"/>
  <c r="T26" i="8"/>
  <c r="T32" i="8"/>
  <c r="T31" i="8"/>
  <c r="T28" i="8"/>
  <c r="T30" i="8"/>
  <c r="T36" i="8"/>
  <c r="T35" i="8"/>
  <c r="T34" i="8"/>
  <c r="T41" i="8"/>
  <c r="T45" i="8"/>
  <c r="T49" i="8"/>
  <c r="T39" i="8"/>
  <c r="T38" i="8"/>
  <c r="T44" i="8"/>
  <c r="T43" i="8"/>
  <c r="T40" i="8"/>
  <c r="T42" i="8"/>
  <c r="T48" i="8"/>
  <c r="T47" i="8"/>
  <c r="T46" i="8"/>
  <c r="T53" i="8"/>
  <c r="T57" i="8"/>
  <c r="T62" i="8"/>
  <c r="T51" i="8"/>
  <c r="T50" i="8"/>
  <c r="T56" i="8"/>
  <c r="T55" i="8"/>
  <c r="T52" i="8"/>
  <c r="T54" i="8"/>
  <c r="T61" i="8"/>
  <c r="T59" i="8"/>
  <c r="T60" i="8"/>
  <c r="T58" i="8"/>
  <c r="T66" i="8"/>
  <c r="T70" i="8"/>
  <c r="T74" i="8"/>
  <c r="T64" i="8"/>
  <c r="T63" i="8"/>
  <c r="T69" i="8"/>
  <c r="T68" i="8"/>
  <c r="T65" i="8"/>
  <c r="T67" i="8"/>
  <c r="T73" i="8"/>
  <c r="T72" i="8"/>
  <c r="T71" i="8"/>
  <c r="T78" i="8"/>
  <c r="T82" i="8"/>
  <c r="T86" i="8"/>
  <c r="T76" i="8"/>
  <c r="T75" i="8"/>
  <c r="T81" i="8"/>
  <c r="T80" i="8"/>
  <c r="T77" i="8"/>
  <c r="T79" i="8"/>
  <c r="T85" i="8"/>
  <c r="T84" i="8"/>
  <c r="T83" i="8"/>
  <c r="T90" i="8"/>
  <c r="T94" i="8"/>
  <c r="T98" i="8"/>
  <c r="T88" i="8"/>
  <c r="T87" i="8"/>
  <c r="T93" i="8"/>
  <c r="T92" i="8"/>
  <c r="T89" i="8"/>
  <c r="T91" i="8"/>
  <c r="T97" i="8"/>
  <c r="T96" i="8"/>
  <c r="T95" i="8"/>
  <c r="T102" i="8"/>
  <c r="T106" i="8"/>
  <c r="T110" i="8"/>
  <c r="T100" i="8"/>
  <c r="T99" i="8"/>
  <c r="T105" i="8"/>
  <c r="T104" i="8"/>
  <c r="T101" i="8"/>
  <c r="T103" i="8"/>
  <c r="T109" i="8"/>
  <c r="T108" i="8"/>
  <c r="T107" i="8"/>
  <c r="T114" i="8"/>
  <c r="T118" i="8"/>
  <c r="T122" i="8"/>
  <c r="T112" i="8"/>
  <c r="T111" i="8"/>
  <c r="T117" i="8"/>
  <c r="T116" i="8"/>
  <c r="T113" i="8"/>
  <c r="T115" i="8"/>
  <c r="T121" i="8"/>
  <c r="T120" i="8"/>
  <c r="T119" i="8"/>
  <c r="T126" i="8"/>
  <c r="T130" i="8"/>
  <c r="T134" i="8"/>
  <c r="T124" i="8"/>
  <c r="T123" i="8"/>
  <c r="T129" i="8"/>
  <c r="T128" i="8"/>
  <c r="T125" i="8"/>
  <c r="T127" i="8"/>
  <c r="T133" i="8"/>
  <c r="T132" i="8"/>
  <c r="T131" i="8"/>
  <c r="T138" i="8"/>
  <c r="T142" i="8"/>
  <c r="T146" i="8"/>
  <c r="T136" i="8"/>
  <c r="T135" i="8"/>
  <c r="T141" i="8"/>
  <c r="T140" i="8"/>
  <c r="T137" i="8"/>
  <c r="T139" i="8"/>
  <c r="T145" i="8"/>
  <c r="T144" i="8"/>
  <c r="T143" i="8"/>
  <c r="T150" i="8"/>
  <c r="T154" i="8"/>
  <c r="T158" i="8"/>
  <c r="T148" i="8"/>
  <c r="T147" i="8"/>
  <c r="T153" i="8"/>
  <c r="T152" i="8"/>
  <c r="T149" i="8"/>
  <c r="T151" i="8"/>
  <c r="T157" i="8"/>
  <c r="T156" i="8"/>
  <c r="T155" i="8"/>
  <c r="T162" i="8"/>
  <c r="T166" i="8"/>
  <c r="T170" i="8"/>
  <c r="T160" i="8"/>
  <c r="T159" i="8"/>
  <c r="T165" i="8"/>
  <c r="T164" i="8"/>
  <c r="T161" i="8"/>
  <c r="T163" i="8"/>
  <c r="T169" i="8"/>
  <c r="T168" i="8"/>
  <c r="T167" i="8"/>
  <c r="T174" i="8"/>
  <c r="T178" i="8"/>
  <c r="T182" i="8"/>
  <c r="T172" i="8"/>
  <c r="T171" i="8"/>
  <c r="T177" i="8"/>
  <c r="T176" i="8"/>
  <c r="T173" i="8"/>
  <c r="T175" i="8"/>
  <c r="T181" i="8"/>
  <c r="T180" i="8"/>
  <c r="T179" i="8"/>
  <c r="T186" i="8"/>
  <c r="T190" i="8"/>
  <c r="T194" i="8"/>
  <c r="T184" i="8"/>
  <c r="T183" i="8"/>
  <c r="T189" i="8"/>
  <c r="T188" i="8"/>
  <c r="T185" i="8"/>
  <c r="T187" i="8"/>
  <c r="T193" i="8"/>
  <c r="T192" i="8"/>
  <c r="T191" i="8"/>
  <c r="T198" i="8"/>
  <c r="T202" i="8"/>
  <c r="T207" i="8"/>
  <c r="T196" i="8"/>
  <c r="T195" i="8"/>
  <c r="T201" i="8"/>
  <c r="T200" i="8"/>
  <c r="T197" i="8"/>
  <c r="T199" i="8"/>
  <c r="T206" i="8"/>
  <c r="T204" i="8"/>
  <c r="T205" i="8"/>
  <c r="T203" i="8"/>
  <c r="T211" i="8"/>
  <c r="T215" i="8"/>
  <c r="T219" i="8"/>
  <c r="T209" i="8"/>
  <c r="T208" i="8"/>
  <c r="T214" i="8"/>
  <c r="T213" i="8"/>
  <c r="T210" i="8"/>
  <c r="T212" i="8"/>
  <c r="T218" i="8"/>
  <c r="T217" i="8"/>
  <c r="T216" i="8"/>
  <c r="T223" i="8"/>
  <c r="T227" i="8"/>
  <c r="T231" i="8"/>
  <c r="T221" i="8"/>
  <c r="T220" i="8"/>
  <c r="T226" i="8"/>
  <c r="T225" i="8"/>
  <c r="T222" i="8"/>
  <c r="T224" i="8"/>
  <c r="T230" i="8"/>
  <c r="T229" i="8"/>
  <c r="T228" i="8"/>
  <c r="T235" i="8"/>
  <c r="T239" i="8"/>
  <c r="T243" i="8"/>
  <c r="T233" i="8"/>
  <c r="T232" i="8"/>
  <c r="T238" i="8"/>
  <c r="T237" i="8"/>
  <c r="T234" i="8"/>
  <c r="T236" i="8"/>
  <c r="T242" i="8"/>
  <c r="T241" i="8"/>
  <c r="T240" i="8"/>
  <c r="T247" i="8"/>
  <c r="T251" i="8"/>
  <c r="T255" i="8"/>
  <c r="T245" i="8"/>
  <c r="T244" i="8"/>
  <c r="T250" i="8"/>
  <c r="T249" i="8"/>
  <c r="T246" i="8"/>
  <c r="T248" i="8"/>
  <c r="T254" i="8"/>
  <c r="T253" i="8"/>
  <c r="T252" i="8"/>
  <c r="T259" i="8"/>
  <c r="T263" i="8"/>
  <c r="T267" i="8"/>
  <c r="T257" i="8"/>
  <c r="T256" i="8"/>
  <c r="T262" i="8"/>
  <c r="T261" i="8"/>
  <c r="T258" i="8"/>
  <c r="T260" i="8"/>
  <c r="T266" i="8"/>
  <c r="T265" i="8"/>
  <c r="T264" i="8"/>
  <c r="T271" i="8"/>
  <c r="T275" i="8"/>
  <c r="T279" i="8"/>
  <c r="T269" i="8"/>
  <c r="T268" i="8"/>
  <c r="T274" i="8"/>
  <c r="T273" i="8"/>
  <c r="T270" i="8"/>
  <c r="T272" i="8"/>
  <c r="T278" i="8"/>
  <c r="T277" i="8"/>
  <c r="T276" i="8"/>
  <c r="T283" i="8"/>
  <c r="T287" i="8"/>
  <c r="T291" i="8"/>
  <c r="T281" i="8"/>
  <c r="T280" i="8"/>
  <c r="T286" i="8"/>
  <c r="T285" i="8"/>
  <c r="T282" i="8"/>
  <c r="T284" i="8"/>
  <c r="T290" i="8"/>
  <c r="T289" i="8"/>
  <c r="T288" i="8"/>
  <c r="T295" i="8"/>
  <c r="T299" i="8"/>
  <c r="T303" i="8"/>
  <c r="T293" i="8"/>
  <c r="T292" i="8"/>
  <c r="T298" i="8"/>
  <c r="T297" i="8"/>
  <c r="T294" i="8"/>
  <c r="T296" i="8"/>
  <c r="T302" i="8"/>
  <c r="T301" i="8"/>
  <c r="T300" i="8"/>
  <c r="T307" i="8"/>
  <c r="T311" i="8"/>
  <c r="T315" i="8"/>
  <c r="T305" i="8"/>
  <c r="T304" i="8"/>
  <c r="T310" i="8"/>
  <c r="T309" i="8"/>
  <c r="T306" i="8"/>
  <c r="T308" i="8"/>
  <c r="T314" i="8"/>
  <c r="T313" i="8"/>
  <c r="T312" i="8"/>
  <c r="T319" i="8"/>
  <c r="T323" i="8"/>
  <c r="T327" i="8"/>
  <c r="T317" i="8"/>
  <c r="T316" i="8"/>
  <c r="T322" i="8"/>
  <c r="T321" i="8"/>
  <c r="T318" i="8"/>
  <c r="T320" i="8"/>
  <c r="T326" i="8"/>
  <c r="T325" i="8"/>
  <c r="T324" i="8"/>
  <c r="T331" i="8"/>
  <c r="T335" i="8"/>
  <c r="T339" i="8"/>
  <c r="T329" i="8"/>
  <c r="T328" i="8"/>
  <c r="T334" i="8"/>
  <c r="T333" i="8"/>
  <c r="T330" i="8"/>
  <c r="T332" i="8"/>
  <c r="T338" i="8"/>
  <c r="T337" i="8"/>
  <c r="T336" i="8"/>
  <c r="T343" i="8"/>
  <c r="T347" i="8"/>
  <c r="T351" i="8"/>
  <c r="T341" i="8"/>
  <c r="T340" i="8"/>
  <c r="T346" i="8"/>
  <c r="T345" i="8"/>
  <c r="T342" i="8"/>
  <c r="T344" i="8"/>
  <c r="T350" i="8"/>
  <c r="T349" i="8"/>
  <c r="T348" i="8"/>
  <c r="T355" i="8"/>
  <c r="T359" i="8"/>
  <c r="T363" i="8"/>
  <c r="T353" i="8"/>
  <c r="T352" i="8"/>
  <c r="T358" i="8"/>
  <c r="T357" i="8"/>
  <c r="T354" i="8"/>
  <c r="T356" i="8"/>
  <c r="T362" i="8"/>
  <c r="T361" i="8"/>
  <c r="T360" i="8"/>
  <c r="T367" i="8"/>
  <c r="T371" i="8"/>
  <c r="T375" i="8"/>
  <c r="T365" i="8"/>
  <c r="T364" i="8"/>
  <c r="T370" i="8"/>
  <c r="T369" i="8"/>
  <c r="T366" i="8"/>
  <c r="T368" i="8"/>
  <c r="T374" i="8"/>
  <c r="T373" i="8"/>
  <c r="T372" i="8"/>
  <c r="T379" i="8"/>
  <c r="T383" i="8"/>
  <c r="T387" i="8"/>
  <c r="T377" i="8"/>
  <c r="T376" i="8"/>
  <c r="T382" i="8"/>
  <c r="T381" i="8"/>
  <c r="T378" i="8"/>
  <c r="T380" i="8"/>
  <c r="T386" i="8"/>
  <c r="T385" i="8"/>
  <c r="T384" i="8"/>
  <c r="T391" i="8"/>
  <c r="T395" i="8"/>
  <c r="T399" i="8"/>
  <c r="T389" i="8"/>
  <c r="T388" i="8"/>
  <c r="T394" i="8"/>
  <c r="T393" i="8"/>
  <c r="T390" i="8"/>
  <c r="T392" i="8"/>
  <c r="T398" i="8"/>
  <c r="T397" i="8"/>
  <c r="T396" i="8"/>
  <c r="T403" i="8"/>
  <c r="T407" i="8"/>
  <c r="T411" i="8"/>
  <c r="T401" i="8"/>
  <c r="T400" i="8"/>
  <c r="T406" i="8"/>
  <c r="T405" i="8"/>
  <c r="T402" i="8"/>
  <c r="T404" i="8"/>
  <c r="T410" i="8"/>
  <c r="T409" i="8"/>
  <c r="T408" i="8"/>
  <c r="T415" i="8"/>
  <c r="T419" i="8"/>
  <c r="T423" i="8"/>
  <c r="T413" i="8"/>
  <c r="T412" i="8"/>
  <c r="T418" i="8"/>
  <c r="T417" i="8"/>
  <c r="T414" i="8"/>
  <c r="T416" i="8"/>
  <c r="T422" i="8"/>
  <c r="T421" i="8"/>
  <c r="T420" i="8"/>
  <c r="T427" i="8"/>
  <c r="T431" i="8"/>
  <c r="T436" i="8"/>
  <c r="T425" i="8"/>
  <c r="T424" i="8"/>
  <c r="T430" i="8"/>
  <c r="T429" i="8"/>
  <c r="T426" i="8"/>
  <c r="T428" i="8"/>
  <c r="T435" i="8"/>
  <c r="T434" i="8"/>
  <c r="T432" i="8"/>
  <c r="T433" i="8"/>
  <c r="T440" i="8"/>
  <c r="T444" i="8"/>
  <c r="T448" i="8"/>
  <c r="T438" i="8"/>
  <c r="T437" i="8"/>
  <c r="T443" i="8"/>
  <c r="T442" i="8"/>
  <c r="T439" i="8"/>
  <c r="T441" i="8"/>
  <c r="T447" i="8"/>
  <c r="T446" i="8"/>
  <c r="T445" i="8"/>
  <c r="T452" i="8"/>
  <c r="T456" i="8"/>
  <c r="T460" i="8"/>
  <c r="T450" i="8"/>
  <c r="T449" i="8"/>
  <c r="T455" i="8"/>
  <c r="T454" i="8"/>
  <c r="T451" i="8"/>
  <c r="T453" i="8"/>
  <c r="T459" i="8"/>
  <c r="T458" i="8"/>
  <c r="T457" i="8"/>
  <c r="T464" i="8"/>
  <c r="T468" i="8"/>
  <c r="T472" i="8"/>
  <c r="T462" i="8"/>
  <c r="T461" i="8"/>
  <c r="T467" i="8"/>
  <c r="T466" i="8"/>
  <c r="T463" i="8"/>
  <c r="T465" i="8"/>
  <c r="T471" i="8"/>
  <c r="T470" i="8"/>
  <c r="T469" i="8"/>
  <c r="T476" i="8"/>
  <c r="T480" i="8"/>
  <c r="T484" i="8"/>
  <c r="T474" i="8"/>
  <c r="T473" i="8"/>
  <c r="T479" i="8"/>
  <c r="T478" i="8"/>
  <c r="T475" i="8"/>
  <c r="T477" i="8"/>
  <c r="T483" i="8"/>
  <c r="T482" i="8"/>
  <c r="T481" i="8"/>
  <c r="T488" i="8"/>
  <c r="T492" i="8"/>
  <c r="T496" i="8"/>
  <c r="T486" i="8"/>
  <c r="T485" i="8"/>
  <c r="T491" i="8"/>
  <c r="T490" i="8"/>
  <c r="T487" i="8"/>
  <c r="T489" i="8"/>
  <c r="T495" i="8"/>
  <c r="T494" i="8"/>
  <c r="T493" i="8"/>
  <c r="T500" i="8"/>
  <c r="T504" i="8"/>
  <c r="T508" i="8"/>
  <c r="T498" i="8"/>
  <c r="T497" i="8"/>
  <c r="T503" i="8"/>
  <c r="T502" i="8"/>
  <c r="T499" i="8"/>
  <c r="T501" i="8"/>
  <c r="T507" i="8"/>
  <c r="T506" i="8"/>
  <c r="T505" i="8"/>
  <c r="T512" i="8"/>
  <c r="T516" i="8"/>
  <c r="T520" i="8"/>
  <c r="T510" i="8"/>
  <c r="T509" i="8"/>
  <c r="T515" i="8"/>
  <c r="T514" i="8"/>
  <c r="T511" i="8"/>
  <c r="T513" i="8"/>
  <c r="T519" i="8"/>
  <c r="T518" i="8"/>
  <c r="T517" i="8"/>
  <c r="T524" i="8"/>
  <c r="T528" i="8"/>
  <c r="T532" i="8"/>
  <c r="T522" i="8"/>
  <c r="T521" i="8"/>
  <c r="T527" i="8"/>
  <c r="T526" i="8"/>
  <c r="T523" i="8"/>
  <c r="T525" i="8"/>
  <c r="T531" i="8"/>
  <c r="T530" i="8"/>
  <c r="T529" i="8"/>
  <c r="T536" i="8"/>
  <c r="T540" i="8"/>
  <c r="T544" i="8"/>
  <c r="T545" i="8"/>
  <c r="T546" i="8"/>
  <c r="T534" i="8"/>
  <c r="T533" i="8"/>
  <c r="T539" i="8"/>
  <c r="T538" i="8"/>
  <c r="T535" i="8"/>
  <c r="T537" i="8"/>
  <c r="T543" i="8"/>
  <c r="T542" i="8"/>
  <c r="T541" i="8"/>
  <c r="T550" i="8"/>
  <c r="T554" i="8"/>
  <c r="T558" i="8"/>
  <c r="T548" i="8"/>
  <c r="T547" i="8"/>
  <c r="T553" i="8"/>
  <c r="T552" i="8"/>
  <c r="T549" i="8"/>
  <c r="T551" i="8"/>
  <c r="T557" i="8"/>
  <c r="T556" i="8"/>
  <c r="T555" i="8"/>
  <c r="T563" i="8"/>
  <c r="T567" i="8"/>
  <c r="T571" i="8"/>
  <c r="T561" i="8"/>
  <c r="T559" i="8"/>
  <c r="T560" i="8"/>
  <c r="T566" i="8"/>
  <c r="T565" i="8"/>
  <c r="T562" i="8"/>
  <c r="T564" i="8"/>
  <c r="T570" i="8"/>
  <c r="T569" i="8"/>
  <c r="T568" i="8"/>
  <c r="T575" i="8"/>
  <c r="T579" i="8"/>
  <c r="T583" i="8"/>
  <c r="T573" i="8"/>
  <c r="T572" i="8"/>
  <c r="T578" i="8"/>
  <c r="T577" i="8"/>
  <c r="T574" i="8"/>
  <c r="T576" i="8"/>
  <c r="T582" i="8"/>
  <c r="T581" i="8"/>
  <c r="T580" i="8"/>
  <c r="T587" i="8"/>
  <c r="T591" i="8"/>
  <c r="T595" i="8"/>
  <c r="T585" i="8"/>
  <c r="T584" i="8"/>
  <c r="T590" i="8"/>
  <c r="T589" i="8"/>
  <c r="T586" i="8"/>
  <c r="T588" i="8"/>
  <c r="T594" i="8"/>
  <c r="T593" i="8"/>
  <c r="T592" i="8"/>
  <c r="T599" i="8"/>
  <c r="T603" i="8"/>
  <c r="T607" i="8"/>
  <c r="T608" i="8"/>
  <c r="T597" i="8"/>
  <c r="T596" i="8"/>
  <c r="T602" i="8"/>
  <c r="T601" i="8"/>
  <c r="T598" i="8"/>
  <c r="T600" i="8"/>
  <c r="T606" i="8"/>
  <c r="T605" i="8"/>
  <c r="T604" i="8"/>
  <c r="T612" i="8"/>
  <c r="T616" i="8"/>
  <c r="T620" i="8"/>
  <c r="T610" i="8"/>
  <c r="T609" i="8"/>
  <c r="T615" i="8"/>
  <c r="T614" i="8"/>
  <c r="T611" i="8"/>
  <c r="T613" i="8"/>
  <c r="T619" i="8"/>
  <c r="T618" i="8"/>
  <c r="T617" i="8"/>
  <c r="T624" i="8"/>
  <c r="T628" i="8"/>
  <c r="T632" i="8"/>
  <c r="T622" i="8"/>
  <c r="T621" i="8"/>
  <c r="T627" i="8"/>
  <c r="T626" i="8"/>
  <c r="T623" i="8"/>
  <c r="T625" i="8"/>
  <c r="T631" i="8"/>
  <c r="T630" i="8"/>
  <c r="T629" i="8"/>
  <c r="T636" i="8"/>
  <c r="T640" i="8"/>
  <c r="T644" i="8"/>
  <c r="T634" i="8"/>
  <c r="T633" i="8"/>
  <c r="T639" i="8"/>
  <c r="T638" i="8"/>
  <c r="T635" i="8"/>
  <c r="T637" i="8"/>
  <c r="T643" i="8"/>
  <c r="T642" i="8"/>
  <c r="T641" i="8"/>
  <c r="T648" i="8"/>
  <c r="T652" i="8"/>
  <c r="T656" i="8"/>
  <c r="T646" i="8"/>
  <c r="T645" i="8"/>
  <c r="T651" i="8"/>
  <c r="T650" i="8"/>
  <c r="T647" i="8"/>
  <c r="T649" i="8"/>
  <c r="T655" i="8"/>
  <c r="T654" i="8"/>
  <c r="T653" i="8"/>
  <c r="T660" i="8"/>
  <c r="T664" i="8"/>
  <c r="T668" i="8"/>
  <c r="T669" i="8"/>
  <c r="T658" i="8"/>
  <c r="T657" i="8"/>
  <c r="T663" i="8"/>
  <c r="T662" i="8"/>
  <c r="T659" i="8"/>
  <c r="T661" i="8"/>
  <c r="T667" i="8"/>
  <c r="T666" i="8"/>
  <c r="T665" i="8"/>
  <c r="T673" i="8"/>
  <c r="T678" i="8"/>
  <c r="T682" i="8"/>
  <c r="T671" i="8"/>
  <c r="T670" i="8"/>
  <c r="T676" i="8"/>
  <c r="T677" i="8"/>
  <c r="T675" i="8"/>
  <c r="T672" i="8"/>
  <c r="T674" i="8"/>
  <c r="T681" i="8"/>
  <c r="T680" i="8"/>
  <c r="T679" i="8"/>
  <c r="T686" i="8"/>
  <c r="T690" i="8"/>
  <c r="T694" i="8"/>
  <c r="T684" i="8"/>
  <c r="T683" i="8"/>
  <c r="T689" i="8"/>
  <c r="T688" i="8"/>
  <c r="T685" i="8"/>
  <c r="T687" i="8"/>
  <c r="T693" i="8"/>
  <c r="T692" i="8"/>
  <c r="T691" i="8"/>
  <c r="T698" i="8"/>
  <c r="T702" i="8"/>
  <c r="T706" i="8"/>
  <c r="T696" i="8"/>
  <c r="T695" i="8"/>
  <c r="T701" i="8"/>
  <c r="T700" i="8"/>
  <c r="T697" i="8"/>
  <c r="T699" i="8"/>
  <c r="T705" i="8"/>
  <c r="T704" i="8"/>
  <c r="T703" i="8"/>
  <c r="T710" i="8"/>
  <c r="T714" i="8"/>
  <c r="T718" i="8"/>
  <c r="T708" i="8"/>
  <c r="T707" i="8"/>
  <c r="T713" i="8"/>
  <c r="T712" i="8"/>
  <c r="T709" i="8"/>
  <c r="T711" i="8"/>
  <c r="T717" i="8"/>
  <c r="T716" i="8"/>
  <c r="T715" i="8"/>
  <c r="T722" i="8"/>
  <c r="T726" i="8"/>
  <c r="T730" i="8"/>
  <c r="T720" i="8"/>
  <c r="T719" i="8"/>
  <c r="T725" i="8"/>
  <c r="T724" i="8"/>
  <c r="T721" i="8"/>
  <c r="T723" i="8"/>
  <c r="T729" i="8"/>
  <c r="T728" i="8"/>
  <c r="T727" i="8"/>
  <c r="T734" i="8"/>
  <c r="T738" i="8"/>
  <c r="T742" i="8"/>
  <c r="T732" i="8"/>
  <c r="T731" i="8"/>
  <c r="T737" i="8"/>
  <c r="T736" i="8"/>
  <c r="T733" i="8"/>
  <c r="T735" i="8"/>
  <c r="T741" i="8"/>
  <c r="T740" i="8"/>
  <c r="T739" i="8"/>
  <c r="T746" i="8"/>
  <c r="T744" i="8"/>
  <c r="T743" i="8"/>
  <c r="T748" i="8"/>
  <c r="T745" i="8"/>
  <c r="T747" i="8"/>
  <c r="T2" i="8"/>
  <c r="R6" i="8"/>
  <c r="R10" i="8"/>
  <c r="R14" i="8"/>
  <c r="R4" i="8"/>
  <c r="R3" i="8"/>
  <c r="R9" i="8"/>
  <c r="R8" i="8"/>
  <c r="R5" i="8"/>
  <c r="R7" i="8"/>
  <c r="R13" i="8"/>
  <c r="R12" i="8"/>
  <c r="R11" i="8"/>
  <c r="R17" i="8"/>
  <c r="R21" i="8"/>
  <c r="R25" i="8"/>
  <c r="R16" i="8"/>
  <c r="R15" i="8"/>
  <c r="R20" i="8"/>
  <c r="R19" i="8"/>
  <c r="R18" i="8"/>
  <c r="R24" i="8"/>
  <c r="R23" i="8"/>
  <c r="R22" i="8"/>
  <c r="R29" i="8"/>
  <c r="R33" i="8"/>
  <c r="R37" i="8"/>
  <c r="R27" i="8"/>
  <c r="R26" i="8"/>
  <c r="R32" i="8"/>
  <c r="R31" i="8"/>
  <c r="R28" i="8"/>
  <c r="R30" i="8"/>
  <c r="R36" i="8"/>
  <c r="R35" i="8"/>
  <c r="R34" i="8"/>
  <c r="R41" i="8"/>
  <c r="R45" i="8"/>
  <c r="R49" i="8"/>
  <c r="R39" i="8"/>
  <c r="R38" i="8"/>
  <c r="R44" i="8"/>
  <c r="R43" i="8"/>
  <c r="R40" i="8"/>
  <c r="R42" i="8"/>
  <c r="R48" i="8"/>
  <c r="R47" i="8"/>
  <c r="R46" i="8"/>
  <c r="R53" i="8"/>
  <c r="R57" i="8"/>
  <c r="R62" i="8"/>
  <c r="R51" i="8"/>
  <c r="R50" i="8"/>
  <c r="R56" i="8"/>
  <c r="R55" i="8"/>
  <c r="R52" i="8"/>
  <c r="R54" i="8"/>
  <c r="R61" i="8"/>
  <c r="R59" i="8"/>
  <c r="R60" i="8"/>
  <c r="R58" i="8"/>
  <c r="R66" i="8"/>
  <c r="R70" i="8"/>
  <c r="R74" i="8"/>
  <c r="R64" i="8"/>
  <c r="R63" i="8"/>
  <c r="R69" i="8"/>
  <c r="R68" i="8"/>
  <c r="R65" i="8"/>
  <c r="R67" i="8"/>
  <c r="R73" i="8"/>
  <c r="R72" i="8"/>
  <c r="R71" i="8"/>
  <c r="R78" i="8"/>
  <c r="R82" i="8"/>
  <c r="R86" i="8"/>
  <c r="R76" i="8"/>
  <c r="R75" i="8"/>
  <c r="R81" i="8"/>
  <c r="R80" i="8"/>
  <c r="R77" i="8"/>
  <c r="R79" i="8"/>
  <c r="R85" i="8"/>
  <c r="R84" i="8"/>
  <c r="R83" i="8"/>
  <c r="R90" i="8"/>
  <c r="R94" i="8"/>
  <c r="R98" i="8"/>
  <c r="R88" i="8"/>
  <c r="R87" i="8"/>
  <c r="R93" i="8"/>
  <c r="R92" i="8"/>
  <c r="R89" i="8"/>
  <c r="R91" i="8"/>
  <c r="R97" i="8"/>
  <c r="R96" i="8"/>
  <c r="R95" i="8"/>
  <c r="R102" i="8"/>
  <c r="R106" i="8"/>
  <c r="R110" i="8"/>
  <c r="R100" i="8"/>
  <c r="R99" i="8"/>
  <c r="R105" i="8"/>
  <c r="R104" i="8"/>
  <c r="R101" i="8"/>
  <c r="R103" i="8"/>
  <c r="R109" i="8"/>
  <c r="R108" i="8"/>
  <c r="R107" i="8"/>
  <c r="R114" i="8"/>
  <c r="R118" i="8"/>
  <c r="R122" i="8"/>
  <c r="R112" i="8"/>
  <c r="R111" i="8"/>
  <c r="R117" i="8"/>
  <c r="R116" i="8"/>
  <c r="R113" i="8"/>
  <c r="R115" i="8"/>
  <c r="R121" i="8"/>
  <c r="R120" i="8"/>
  <c r="R119" i="8"/>
  <c r="R126" i="8"/>
  <c r="R130" i="8"/>
  <c r="R134" i="8"/>
  <c r="R124" i="8"/>
  <c r="R123" i="8"/>
  <c r="R129" i="8"/>
  <c r="R128" i="8"/>
  <c r="R125" i="8"/>
  <c r="R127" i="8"/>
  <c r="R133" i="8"/>
  <c r="R132" i="8"/>
  <c r="R131" i="8"/>
  <c r="R138" i="8"/>
  <c r="R142" i="8"/>
  <c r="R146" i="8"/>
  <c r="R136" i="8"/>
  <c r="R135" i="8"/>
  <c r="R141" i="8"/>
  <c r="R140" i="8"/>
  <c r="R137" i="8"/>
  <c r="R139" i="8"/>
  <c r="R145" i="8"/>
  <c r="R144" i="8"/>
  <c r="R143" i="8"/>
  <c r="R150" i="8"/>
  <c r="R154" i="8"/>
  <c r="R158" i="8"/>
  <c r="R148" i="8"/>
  <c r="R147" i="8"/>
  <c r="R153" i="8"/>
  <c r="R152" i="8"/>
  <c r="R149" i="8"/>
  <c r="R151" i="8"/>
  <c r="R157" i="8"/>
  <c r="R156" i="8"/>
  <c r="R155" i="8"/>
  <c r="R162" i="8"/>
  <c r="R166" i="8"/>
  <c r="R170" i="8"/>
  <c r="R160" i="8"/>
  <c r="R159" i="8"/>
  <c r="R165" i="8"/>
  <c r="R164" i="8"/>
  <c r="R161" i="8"/>
  <c r="R163" i="8"/>
  <c r="R169" i="8"/>
  <c r="R168" i="8"/>
  <c r="R167" i="8"/>
  <c r="R174" i="8"/>
  <c r="R178" i="8"/>
  <c r="R182" i="8"/>
  <c r="R172" i="8"/>
  <c r="R171" i="8"/>
  <c r="R177" i="8"/>
  <c r="R176" i="8"/>
  <c r="R173" i="8"/>
  <c r="R175" i="8"/>
  <c r="R181" i="8"/>
  <c r="R180" i="8"/>
  <c r="R179" i="8"/>
  <c r="R186" i="8"/>
  <c r="R190" i="8"/>
  <c r="R194" i="8"/>
  <c r="R184" i="8"/>
  <c r="R183" i="8"/>
  <c r="R189" i="8"/>
  <c r="R188" i="8"/>
  <c r="R185" i="8"/>
  <c r="R187" i="8"/>
  <c r="R193" i="8"/>
  <c r="R192" i="8"/>
  <c r="R191" i="8"/>
  <c r="R198" i="8"/>
  <c r="R202" i="8"/>
  <c r="R207" i="8"/>
  <c r="R196" i="8"/>
  <c r="R195" i="8"/>
  <c r="R201" i="8"/>
  <c r="R200" i="8"/>
  <c r="R197" i="8"/>
  <c r="R199" i="8"/>
  <c r="R206" i="8"/>
  <c r="R204" i="8"/>
  <c r="R205" i="8"/>
  <c r="R203" i="8"/>
  <c r="R211" i="8"/>
  <c r="R215" i="8"/>
  <c r="R219" i="8"/>
  <c r="R209" i="8"/>
  <c r="R208" i="8"/>
  <c r="R214" i="8"/>
  <c r="R213" i="8"/>
  <c r="R210" i="8"/>
  <c r="R212" i="8"/>
  <c r="R218" i="8"/>
  <c r="R217" i="8"/>
  <c r="R216" i="8"/>
  <c r="R223" i="8"/>
  <c r="R227" i="8"/>
  <c r="R231" i="8"/>
  <c r="R221" i="8"/>
  <c r="R220" i="8"/>
  <c r="R226" i="8"/>
  <c r="R225" i="8"/>
  <c r="R222" i="8"/>
  <c r="R224" i="8"/>
  <c r="R230" i="8"/>
  <c r="R229" i="8"/>
  <c r="R228" i="8"/>
  <c r="R235" i="8"/>
  <c r="R239" i="8"/>
  <c r="R243" i="8"/>
  <c r="R233" i="8"/>
  <c r="R232" i="8"/>
  <c r="R238" i="8"/>
  <c r="R237" i="8"/>
  <c r="R234" i="8"/>
  <c r="R236" i="8"/>
  <c r="R242" i="8"/>
  <c r="R241" i="8"/>
  <c r="R240" i="8"/>
  <c r="R247" i="8"/>
  <c r="R251" i="8"/>
  <c r="R255" i="8"/>
  <c r="R245" i="8"/>
  <c r="R244" i="8"/>
  <c r="R250" i="8"/>
  <c r="R249" i="8"/>
  <c r="R246" i="8"/>
  <c r="R248" i="8"/>
  <c r="R254" i="8"/>
  <c r="R253" i="8"/>
  <c r="R252" i="8"/>
  <c r="R259" i="8"/>
  <c r="R263" i="8"/>
  <c r="R267" i="8"/>
  <c r="R257" i="8"/>
  <c r="R256" i="8"/>
  <c r="R262" i="8"/>
  <c r="R261" i="8"/>
  <c r="R258" i="8"/>
  <c r="R260" i="8"/>
  <c r="R266" i="8"/>
  <c r="R265" i="8"/>
  <c r="R264" i="8"/>
  <c r="R271" i="8"/>
  <c r="R275" i="8"/>
  <c r="R279" i="8"/>
  <c r="R269" i="8"/>
  <c r="R268" i="8"/>
  <c r="R274" i="8"/>
  <c r="R273" i="8"/>
  <c r="R270" i="8"/>
  <c r="R272" i="8"/>
  <c r="R278" i="8"/>
  <c r="R277" i="8"/>
  <c r="R276" i="8"/>
  <c r="R283" i="8"/>
  <c r="R287" i="8"/>
  <c r="R291" i="8"/>
  <c r="R281" i="8"/>
  <c r="R280" i="8"/>
  <c r="R286" i="8"/>
  <c r="R285" i="8"/>
  <c r="R282" i="8"/>
  <c r="R284" i="8"/>
  <c r="R290" i="8"/>
  <c r="R289" i="8"/>
  <c r="R288" i="8"/>
  <c r="R295" i="8"/>
  <c r="R299" i="8"/>
  <c r="R303" i="8"/>
  <c r="R293" i="8"/>
  <c r="R292" i="8"/>
  <c r="R298" i="8"/>
  <c r="R297" i="8"/>
  <c r="R294" i="8"/>
  <c r="R296" i="8"/>
  <c r="R302" i="8"/>
  <c r="R301" i="8"/>
  <c r="R300" i="8"/>
  <c r="R307" i="8"/>
  <c r="R311" i="8"/>
  <c r="R315" i="8"/>
  <c r="R305" i="8"/>
  <c r="R304" i="8"/>
  <c r="R310" i="8"/>
  <c r="R309" i="8"/>
  <c r="R306" i="8"/>
  <c r="R308" i="8"/>
  <c r="R314" i="8"/>
  <c r="R313" i="8"/>
  <c r="R312" i="8"/>
  <c r="R319" i="8"/>
  <c r="R323" i="8"/>
  <c r="R327" i="8"/>
  <c r="R317" i="8"/>
  <c r="R316" i="8"/>
  <c r="R322" i="8"/>
  <c r="R321" i="8"/>
  <c r="R318" i="8"/>
  <c r="R320" i="8"/>
  <c r="R326" i="8"/>
  <c r="R325" i="8"/>
  <c r="R324" i="8"/>
  <c r="R331" i="8"/>
  <c r="R335" i="8"/>
  <c r="R339" i="8"/>
  <c r="R329" i="8"/>
  <c r="R328" i="8"/>
  <c r="R334" i="8"/>
  <c r="R333" i="8"/>
  <c r="R330" i="8"/>
  <c r="R332" i="8"/>
  <c r="R338" i="8"/>
  <c r="R337" i="8"/>
  <c r="R336" i="8"/>
  <c r="R343" i="8"/>
  <c r="R347" i="8"/>
  <c r="R351" i="8"/>
  <c r="R341" i="8"/>
  <c r="R340" i="8"/>
  <c r="R346" i="8"/>
  <c r="R345" i="8"/>
  <c r="R342" i="8"/>
  <c r="R344" i="8"/>
  <c r="R350" i="8"/>
  <c r="R349" i="8"/>
  <c r="R348" i="8"/>
  <c r="R355" i="8"/>
  <c r="R359" i="8"/>
  <c r="R363" i="8"/>
  <c r="R353" i="8"/>
  <c r="R352" i="8"/>
  <c r="R358" i="8"/>
  <c r="R357" i="8"/>
  <c r="R354" i="8"/>
  <c r="R356" i="8"/>
  <c r="R362" i="8"/>
  <c r="R361" i="8"/>
  <c r="R360" i="8"/>
  <c r="R367" i="8"/>
  <c r="R371" i="8"/>
  <c r="R375" i="8"/>
  <c r="R365" i="8"/>
  <c r="R364" i="8"/>
  <c r="R370" i="8"/>
  <c r="R369" i="8"/>
  <c r="R366" i="8"/>
  <c r="R368" i="8"/>
  <c r="R374" i="8"/>
  <c r="R373" i="8"/>
  <c r="R372" i="8"/>
  <c r="R379" i="8"/>
  <c r="R383" i="8"/>
  <c r="R387" i="8"/>
  <c r="R377" i="8"/>
  <c r="R376" i="8"/>
  <c r="R382" i="8"/>
  <c r="R381" i="8"/>
  <c r="R378" i="8"/>
  <c r="R380" i="8"/>
  <c r="R386" i="8"/>
  <c r="R385" i="8"/>
  <c r="R384" i="8"/>
  <c r="R391" i="8"/>
  <c r="R395" i="8"/>
  <c r="R399" i="8"/>
  <c r="R389" i="8"/>
  <c r="R388" i="8"/>
  <c r="R394" i="8"/>
  <c r="R393" i="8"/>
  <c r="R390" i="8"/>
  <c r="R392" i="8"/>
  <c r="R398" i="8"/>
  <c r="R397" i="8"/>
  <c r="R396" i="8"/>
  <c r="R403" i="8"/>
  <c r="R407" i="8"/>
  <c r="R411" i="8"/>
  <c r="R401" i="8"/>
  <c r="R400" i="8"/>
  <c r="R406" i="8"/>
  <c r="R405" i="8"/>
  <c r="R402" i="8"/>
  <c r="R404" i="8"/>
  <c r="R410" i="8"/>
  <c r="R409" i="8"/>
  <c r="R408" i="8"/>
  <c r="R415" i="8"/>
  <c r="R419" i="8"/>
  <c r="R423" i="8"/>
  <c r="R413" i="8"/>
  <c r="R412" i="8"/>
  <c r="R418" i="8"/>
  <c r="R417" i="8"/>
  <c r="R414" i="8"/>
  <c r="R416" i="8"/>
  <c r="R422" i="8"/>
  <c r="R421" i="8"/>
  <c r="R420" i="8"/>
  <c r="R427" i="8"/>
  <c r="R431" i="8"/>
  <c r="R436" i="8"/>
  <c r="R425" i="8"/>
  <c r="R424" i="8"/>
  <c r="R430" i="8"/>
  <c r="R429" i="8"/>
  <c r="R426" i="8"/>
  <c r="R428" i="8"/>
  <c r="R435" i="8"/>
  <c r="R434" i="8"/>
  <c r="R432" i="8"/>
  <c r="R433" i="8"/>
  <c r="R440" i="8"/>
  <c r="R444" i="8"/>
  <c r="R448" i="8"/>
  <c r="R438" i="8"/>
  <c r="R437" i="8"/>
  <c r="R443" i="8"/>
  <c r="R442" i="8"/>
  <c r="R439" i="8"/>
  <c r="R441" i="8"/>
  <c r="R447" i="8"/>
  <c r="R446" i="8"/>
  <c r="R445" i="8"/>
  <c r="R452" i="8"/>
  <c r="R456" i="8"/>
  <c r="R460" i="8"/>
  <c r="R450" i="8"/>
  <c r="R449" i="8"/>
  <c r="R455" i="8"/>
  <c r="R454" i="8"/>
  <c r="R451" i="8"/>
  <c r="R453" i="8"/>
  <c r="R459" i="8"/>
  <c r="R458" i="8"/>
  <c r="R457" i="8"/>
  <c r="R464" i="8"/>
  <c r="R468" i="8"/>
  <c r="R472" i="8"/>
  <c r="R462" i="8"/>
  <c r="R461" i="8"/>
  <c r="R467" i="8"/>
  <c r="R466" i="8"/>
  <c r="R463" i="8"/>
  <c r="R465" i="8"/>
  <c r="R471" i="8"/>
  <c r="R470" i="8"/>
  <c r="R469" i="8"/>
  <c r="R476" i="8"/>
  <c r="R480" i="8"/>
  <c r="R484" i="8"/>
  <c r="R474" i="8"/>
  <c r="R473" i="8"/>
  <c r="R479" i="8"/>
  <c r="R478" i="8"/>
  <c r="R475" i="8"/>
  <c r="R477" i="8"/>
  <c r="R483" i="8"/>
  <c r="R482" i="8"/>
  <c r="R481" i="8"/>
  <c r="R488" i="8"/>
  <c r="R492" i="8"/>
  <c r="R496" i="8"/>
  <c r="R486" i="8"/>
  <c r="R485" i="8"/>
  <c r="R491" i="8"/>
  <c r="R490" i="8"/>
  <c r="R487" i="8"/>
  <c r="R489" i="8"/>
  <c r="R495" i="8"/>
  <c r="R494" i="8"/>
  <c r="R493" i="8"/>
  <c r="R500" i="8"/>
  <c r="R504" i="8"/>
  <c r="R508" i="8"/>
  <c r="R498" i="8"/>
  <c r="R497" i="8"/>
  <c r="R503" i="8"/>
  <c r="R502" i="8"/>
  <c r="R499" i="8"/>
  <c r="R501" i="8"/>
  <c r="R507" i="8"/>
  <c r="R506" i="8"/>
  <c r="R505" i="8"/>
  <c r="R512" i="8"/>
  <c r="R516" i="8"/>
  <c r="R520" i="8"/>
  <c r="R510" i="8"/>
  <c r="R509" i="8"/>
  <c r="R515" i="8"/>
  <c r="R514" i="8"/>
  <c r="R511" i="8"/>
  <c r="R513" i="8"/>
  <c r="R519" i="8"/>
  <c r="R518" i="8"/>
  <c r="R517" i="8"/>
  <c r="R524" i="8"/>
  <c r="R528" i="8"/>
  <c r="R532" i="8"/>
  <c r="R522" i="8"/>
  <c r="R521" i="8"/>
  <c r="R527" i="8"/>
  <c r="R526" i="8"/>
  <c r="R523" i="8"/>
  <c r="R525" i="8"/>
  <c r="R531" i="8"/>
  <c r="R530" i="8"/>
  <c r="R529" i="8"/>
  <c r="R536" i="8"/>
  <c r="R540" i="8"/>
  <c r="R544" i="8"/>
  <c r="R545" i="8"/>
  <c r="R546" i="8"/>
  <c r="R534" i="8"/>
  <c r="R533" i="8"/>
  <c r="R539" i="8"/>
  <c r="R538" i="8"/>
  <c r="R535" i="8"/>
  <c r="R537" i="8"/>
  <c r="R543" i="8"/>
  <c r="R542" i="8"/>
  <c r="R541" i="8"/>
  <c r="R550" i="8"/>
  <c r="R554" i="8"/>
  <c r="R558" i="8"/>
  <c r="R548" i="8"/>
  <c r="R547" i="8"/>
  <c r="R553" i="8"/>
  <c r="R552" i="8"/>
  <c r="R549" i="8"/>
  <c r="R551" i="8"/>
  <c r="R557" i="8"/>
  <c r="R556" i="8"/>
  <c r="R555" i="8"/>
  <c r="R563" i="8"/>
  <c r="R567" i="8"/>
  <c r="R571" i="8"/>
  <c r="R561" i="8"/>
  <c r="R559" i="8"/>
  <c r="R560" i="8"/>
  <c r="R566" i="8"/>
  <c r="R565" i="8"/>
  <c r="R562" i="8"/>
  <c r="R564" i="8"/>
  <c r="R570" i="8"/>
  <c r="R569" i="8"/>
  <c r="R568" i="8"/>
  <c r="R575" i="8"/>
  <c r="R579" i="8"/>
  <c r="R583" i="8"/>
  <c r="R573" i="8"/>
  <c r="R572" i="8"/>
  <c r="R578" i="8"/>
  <c r="R577" i="8"/>
  <c r="R574" i="8"/>
  <c r="R576" i="8"/>
  <c r="R582" i="8"/>
  <c r="R581" i="8"/>
  <c r="R580" i="8"/>
  <c r="R587" i="8"/>
  <c r="R591" i="8"/>
  <c r="R595" i="8"/>
  <c r="R585" i="8"/>
  <c r="R584" i="8"/>
  <c r="R590" i="8"/>
  <c r="R589" i="8"/>
  <c r="R586" i="8"/>
  <c r="R588" i="8"/>
  <c r="R594" i="8"/>
  <c r="R593" i="8"/>
  <c r="R592" i="8"/>
  <c r="R599" i="8"/>
  <c r="R603" i="8"/>
  <c r="R607" i="8"/>
  <c r="R608" i="8"/>
  <c r="R597" i="8"/>
  <c r="R596" i="8"/>
  <c r="R602" i="8"/>
  <c r="R601" i="8"/>
  <c r="R598" i="8"/>
  <c r="R600" i="8"/>
  <c r="R606" i="8"/>
  <c r="R605" i="8"/>
  <c r="R604" i="8"/>
  <c r="R612" i="8"/>
  <c r="R616" i="8"/>
  <c r="R620" i="8"/>
  <c r="R610" i="8"/>
  <c r="R609" i="8"/>
  <c r="R615" i="8"/>
  <c r="R614" i="8"/>
  <c r="R611" i="8"/>
  <c r="R613" i="8"/>
  <c r="R619" i="8"/>
  <c r="R618" i="8"/>
  <c r="R617" i="8"/>
  <c r="R624" i="8"/>
  <c r="R628" i="8"/>
  <c r="R632" i="8"/>
  <c r="R622" i="8"/>
  <c r="R621" i="8"/>
  <c r="R627" i="8"/>
  <c r="R626" i="8"/>
  <c r="R623" i="8"/>
  <c r="R625" i="8"/>
  <c r="R631" i="8"/>
  <c r="R630" i="8"/>
  <c r="R629" i="8"/>
  <c r="R636" i="8"/>
  <c r="R640" i="8"/>
  <c r="R644" i="8"/>
  <c r="R634" i="8"/>
  <c r="R633" i="8"/>
  <c r="R639" i="8"/>
  <c r="R638" i="8"/>
  <c r="R635" i="8"/>
  <c r="R637" i="8"/>
  <c r="R643" i="8"/>
  <c r="R642" i="8"/>
  <c r="R641" i="8"/>
  <c r="R648" i="8"/>
  <c r="R652" i="8"/>
  <c r="R656" i="8"/>
  <c r="R646" i="8"/>
  <c r="R645" i="8"/>
  <c r="R651" i="8"/>
  <c r="R650" i="8"/>
  <c r="R647" i="8"/>
  <c r="R649" i="8"/>
  <c r="R655" i="8"/>
  <c r="R654" i="8"/>
  <c r="R653" i="8"/>
  <c r="R660" i="8"/>
  <c r="R664" i="8"/>
  <c r="R668" i="8"/>
  <c r="R669" i="8"/>
  <c r="R658" i="8"/>
  <c r="R657" i="8"/>
  <c r="R663" i="8"/>
  <c r="R662" i="8"/>
  <c r="R659" i="8"/>
  <c r="R661" i="8"/>
  <c r="R667" i="8"/>
  <c r="R666" i="8"/>
  <c r="R665" i="8"/>
  <c r="R673" i="8"/>
  <c r="R678" i="8"/>
  <c r="R682" i="8"/>
  <c r="R671" i="8"/>
  <c r="R670" i="8"/>
  <c r="R676" i="8"/>
  <c r="R677" i="8"/>
  <c r="R675" i="8"/>
  <c r="R672" i="8"/>
  <c r="R674" i="8"/>
  <c r="R681" i="8"/>
  <c r="R680" i="8"/>
  <c r="R679" i="8"/>
  <c r="R686" i="8"/>
  <c r="R690" i="8"/>
  <c r="R694" i="8"/>
  <c r="R684" i="8"/>
  <c r="R683" i="8"/>
  <c r="R689" i="8"/>
  <c r="R688" i="8"/>
  <c r="R685" i="8"/>
  <c r="R687" i="8"/>
  <c r="R693" i="8"/>
  <c r="R692" i="8"/>
  <c r="R691" i="8"/>
  <c r="R698" i="8"/>
  <c r="R702" i="8"/>
  <c r="R706" i="8"/>
  <c r="R696" i="8"/>
  <c r="R695" i="8"/>
  <c r="R701" i="8"/>
  <c r="R700" i="8"/>
  <c r="R697" i="8"/>
  <c r="R699" i="8"/>
  <c r="R705" i="8"/>
  <c r="R704" i="8"/>
  <c r="R703" i="8"/>
  <c r="R710" i="8"/>
  <c r="R714" i="8"/>
  <c r="R718" i="8"/>
  <c r="R708" i="8"/>
  <c r="R707" i="8"/>
  <c r="R713" i="8"/>
  <c r="R712" i="8"/>
  <c r="R709" i="8"/>
  <c r="R711" i="8"/>
  <c r="R717" i="8"/>
  <c r="R716" i="8"/>
  <c r="R715" i="8"/>
  <c r="R722" i="8"/>
  <c r="R726" i="8"/>
  <c r="R730" i="8"/>
  <c r="R720" i="8"/>
  <c r="R719" i="8"/>
  <c r="R725" i="8"/>
  <c r="R724" i="8"/>
  <c r="R721" i="8"/>
  <c r="R723" i="8"/>
  <c r="R729" i="8"/>
  <c r="R728" i="8"/>
  <c r="R727" i="8"/>
  <c r="R734" i="8"/>
  <c r="R738" i="8"/>
  <c r="R742" i="8"/>
  <c r="R732" i="8"/>
  <c r="R731" i="8"/>
  <c r="R737" i="8"/>
  <c r="R736" i="8"/>
  <c r="R733" i="8"/>
  <c r="R735" i="8"/>
  <c r="R741" i="8"/>
  <c r="R740" i="8"/>
  <c r="R739" i="8"/>
  <c r="R746" i="8"/>
  <c r="R744" i="8"/>
  <c r="R743" i="8"/>
  <c r="R748" i="8"/>
  <c r="R745" i="8"/>
  <c r="R747" i="8"/>
  <c r="R2" i="8"/>
  <c r="J30" i="8"/>
  <c r="J38" i="8"/>
  <c r="J64" i="8"/>
  <c r="J80" i="8"/>
  <c r="J95" i="8"/>
  <c r="J132" i="8"/>
  <c r="J160" i="8"/>
  <c r="J191" i="8"/>
  <c r="J217" i="8"/>
  <c r="J242" i="8"/>
  <c r="J265" i="8"/>
  <c r="J302" i="8"/>
  <c r="J370" i="8"/>
  <c r="J385" i="8"/>
  <c r="J409" i="8"/>
  <c r="J480" i="8"/>
  <c r="J504" i="8"/>
  <c r="J540" i="8"/>
  <c r="J548" i="8"/>
  <c r="J565" i="8"/>
  <c r="J581" i="8"/>
  <c r="J607" i="8"/>
  <c r="J615" i="8"/>
  <c r="J640" i="8"/>
  <c r="J655" i="8"/>
  <c r="J684" i="8"/>
  <c r="J696" i="8"/>
  <c r="J709" i="8"/>
  <c r="J721" i="8"/>
  <c r="J6" i="8"/>
  <c r="J10" i="8"/>
  <c r="J14" i="8"/>
  <c r="J4" i="8"/>
  <c r="J3" i="8"/>
  <c r="J9" i="8"/>
  <c r="J8" i="8"/>
  <c r="J5" i="8"/>
  <c r="J7" i="8"/>
  <c r="J13" i="8"/>
  <c r="J12" i="8"/>
  <c r="J11" i="8"/>
  <c r="J17" i="8"/>
  <c r="J21" i="8"/>
  <c r="J25" i="8"/>
  <c r="J16" i="8"/>
  <c r="J15" i="8"/>
  <c r="J20" i="8"/>
  <c r="J19" i="8"/>
  <c r="J18" i="8"/>
  <c r="J24" i="8"/>
  <c r="J23" i="8"/>
  <c r="J22" i="8"/>
  <c r="J29" i="8"/>
  <c r="J33" i="8"/>
  <c r="J37" i="8"/>
  <c r="J27" i="8"/>
  <c r="J26" i="8"/>
  <c r="J32" i="8"/>
  <c r="J31" i="8"/>
  <c r="J28" i="8"/>
  <c r="J36" i="8"/>
  <c r="J35" i="8"/>
  <c r="J34" i="8"/>
  <c r="J41" i="8"/>
  <c r="J45" i="8"/>
  <c r="J49" i="8"/>
  <c r="J39" i="8"/>
  <c r="J44" i="8"/>
  <c r="J43" i="8"/>
  <c r="J40" i="8"/>
  <c r="J42" i="8"/>
  <c r="J48" i="8"/>
  <c r="J47" i="8"/>
  <c r="J46" i="8"/>
  <c r="J53" i="8"/>
  <c r="J57" i="8"/>
  <c r="J62" i="8"/>
  <c r="J51" i="8"/>
  <c r="J50" i="8"/>
  <c r="J56" i="8"/>
  <c r="J55" i="8"/>
  <c r="J52" i="8"/>
  <c r="J54" i="8"/>
  <c r="J61" i="8"/>
  <c r="J59" i="8"/>
  <c r="J60" i="8"/>
  <c r="J58" i="8"/>
  <c r="J66" i="8"/>
  <c r="J70" i="8"/>
  <c r="J74" i="8"/>
  <c r="J63" i="8"/>
  <c r="J69" i="8"/>
  <c r="J68" i="8"/>
  <c r="J65" i="8"/>
  <c r="J67" i="8"/>
  <c r="J73" i="8"/>
  <c r="J72" i="8"/>
  <c r="J71" i="8"/>
  <c r="J78" i="8"/>
  <c r="J82" i="8"/>
  <c r="J86" i="8"/>
  <c r="J76" i="8"/>
  <c r="J75" i="8"/>
  <c r="J81" i="8"/>
  <c r="J77" i="8"/>
  <c r="J79" i="8"/>
  <c r="J85" i="8"/>
  <c r="J84" i="8"/>
  <c r="J83" i="8"/>
  <c r="J90" i="8"/>
  <c r="J94" i="8"/>
  <c r="J98" i="8"/>
  <c r="J88" i="8"/>
  <c r="J87" i="8"/>
  <c r="J93" i="8"/>
  <c r="J92" i="8"/>
  <c r="J89" i="8"/>
  <c r="J91" i="8"/>
  <c r="J97" i="8"/>
  <c r="J96" i="8"/>
  <c r="J102" i="8"/>
  <c r="J106" i="8"/>
  <c r="J110" i="8"/>
  <c r="J100" i="8"/>
  <c r="J99" i="8"/>
  <c r="J105" i="8"/>
  <c r="J104" i="8"/>
  <c r="J101" i="8"/>
  <c r="J103" i="8"/>
  <c r="J109" i="8"/>
  <c r="J108" i="8"/>
  <c r="J107" i="8"/>
  <c r="J114" i="8"/>
  <c r="J118" i="8"/>
  <c r="J122" i="8"/>
  <c r="J112" i="8"/>
  <c r="J111" i="8"/>
  <c r="J117" i="8"/>
  <c r="J116" i="8"/>
  <c r="J113" i="8"/>
  <c r="J115" i="8"/>
  <c r="J121" i="8"/>
  <c r="J120" i="8"/>
  <c r="J119" i="8"/>
  <c r="J126" i="8"/>
  <c r="J130" i="8"/>
  <c r="J134" i="8"/>
  <c r="J124" i="8"/>
  <c r="J123" i="8"/>
  <c r="J129" i="8"/>
  <c r="J128" i="8"/>
  <c r="J125" i="8"/>
  <c r="J127" i="8"/>
  <c r="J133" i="8"/>
  <c r="J131" i="8"/>
  <c r="J138" i="8"/>
  <c r="J142" i="8"/>
  <c r="J146" i="8"/>
  <c r="J136" i="8"/>
  <c r="J135" i="8"/>
  <c r="J141" i="8"/>
  <c r="J140" i="8"/>
  <c r="J137" i="8"/>
  <c r="J139" i="8"/>
  <c r="J145" i="8"/>
  <c r="J144" i="8"/>
  <c r="J143" i="8"/>
  <c r="J150" i="8"/>
  <c r="J154" i="8"/>
  <c r="J158" i="8"/>
  <c r="J148" i="8"/>
  <c r="J147" i="8"/>
  <c r="J153" i="8"/>
  <c r="J152" i="8"/>
  <c r="J149" i="8"/>
  <c r="J151" i="8"/>
  <c r="J157" i="8"/>
  <c r="J156" i="8"/>
  <c r="J155" i="8"/>
  <c r="J162" i="8"/>
  <c r="J166" i="8"/>
  <c r="J170" i="8"/>
  <c r="J159" i="8"/>
  <c r="J165" i="8"/>
  <c r="J164" i="8"/>
  <c r="J161" i="8"/>
  <c r="J163" i="8"/>
  <c r="J169" i="8"/>
  <c r="J168" i="8"/>
  <c r="J167" i="8"/>
  <c r="J174" i="8"/>
  <c r="J178" i="8"/>
  <c r="J182" i="8"/>
  <c r="J172" i="8"/>
  <c r="J171" i="8"/>
  <c r="J177" i="8"/>
  <c r="J176" i="8"/>
  <c r="J173" i="8"/>
  <c r="J175" i="8"/>
  <c r="J181" i="8"/>
  <c r="J180" i="8"/>
  <c r="J179" i="8"/>
  <c r="J186" i="8"/>
  <c r="J190" i="8"/>
  <c r="J194" i="8"/>
  <c r="J184" i="8"/>
  <c r="J183" i="8"/>
  <c r="J189" i="8"/>
  <c r="J188" i="8"/>
  <c r="J185" i="8"/>
  <c r="J187" i="8"/>
  <c r="J193" i="8"/>
  <c r="J192" i="8"/>
  <c r="J198" i="8"/>
  <c r="J202" i="8"/>
  <c r="J207" i="8"/>
  <c r="J196" i="8"/>
  <c r="J195" i="8"/>
  <c r="J201" i="8"/>
  <c r="J200" i="8"/>
  <c r="J197" i="8"/>
  <c r="J199" i="8"/>
  <c r="J206" i="8"/>
  <c r="J204" i="8"/>
  <c r="J205" i="8"/>
  <c r="J203" i="8"/>
  <c r="J211" i="8"/>
  <c r="J215" i="8"/>
  <c r="J219" i="8"/>
  <c r="J209" i="8"/>
  <c r="J208" i="8"/>
  <c r="J214" i="8"/>
  <c r="J213" i="8"/>
  <c r="J210" i="8"/>
  <c r="J212" i="8"/>
  <c r="J218" i="8"/>
  <c r="J216" i="8"/>
  <c r="J223" i="8"/>
  <c r="J227" i="8"/>
  <c r="J231" i="8"/>
  <c r="J221" i="8"/>
  <c r="J220" i="8"/>
  <c r="J226" i="8"/>
  <c r="J225" i="8"/>
  <c r="J222" i="8"/>
  <c r="J224" i="8"/>
  <c r="J230" i="8"/>
  <c r="J229" i="8"/>
  <c r="J228" i="8"/>
  <c r="J235" i="8"/>
  <c r="J239" i="8"/>
  <c r="J243" i="8"/>
  <c r="J233" i="8"/>
  <c r="J232" i="8"/>
  <c r="J238" i="8"/>
  <c r="J237" i="8"/>
  <c r="J234" i="8"/>
  <c r="J236" i="8"/>
  <c r="J241" i="8"/>
  <c r="J240" i="8"/>
  <c r="J247" i="8"/>
  <c r="J251" i="8"/>
  <c r="J255" i="8"/>
  <c r="J245" i="8"/>
  <c r="J244" i="8"/>
  <c r="J250" i="8"/>
  <c r="J249" i="8"/>
  <c r="J246" i="8"/>
  <c r="J248" i="8"/>
  <c r="J254" i="8"/>
  <c r="J253" i="8"/>
  <c r="J252" i="8"/>
  <c r="J259" i="8"/>
  <c r="J263" i="8"/>
  <c r="J267" i="8"/>
  <c r="J257" i="8"/>
  <c r="J256" i="8"/>
  <c r="J262" i="8"/>
  <c r="J261" i="8"/>
  <c r="J258" i="8"/>
  <c r="J260" i="8"/>
  <c r="J266" i="8"/>
  <c r="J264" i="8"/>
  <c r="J271" i="8"/>
  <c r="J275" i="8"/>
  <c r="J279" i="8"/>
  <c r="J269" i="8"/>
  <c r="J268" i="8"/>
  <c r="J274" i="8"/>
  <c r="J273" i="8"/>
  <c r="J270" i="8"/>
  <c r="J272" i="8"/>
  <c r="J278" i="8"/>
  <c r="J277" i="8"/>
  <c r="J276" i="8"/>
  <c r="J283" i="8"/>
  <c r="J287" i="8"/>
  <c r="J291" i="8"/>
  <c r="J281" i="8"/>
  <c r="J280" i="8"/>
  <c r="J286" i="8"/>
  <c r="J285" i="8"/>
  <c r="J282" i="8"/>
  <c r="J284" i="8"/>
  <c r="J290" i="8"/>
  <c r="J289" i="8"/>
  <c r="J288" i="8"/>
  <c r="J295" i="8"/>
  <c r="J299" i="8"/>
  <c r="J303" i="8"/>
  <c r="J293" i="8"/>
  <c r="J292" i="8"/>
  <c r="J298" i="8"/>
  <c r="J297" i="8"/>
  <c r="J294" i="8"/>
  <c r="J296" i="8"/>
  <c r="J301" i="8"/>
  <c r="J300" i="8"/>
  <c r="J307" i="8"/>
  <c r="J311" i="8"/>
  <c r="J315" i="8"/>
  <c r="J305" i="8"/>
  <c r="J304" i="8"/>
  <c r="J310" i="8"/>
  <c r="J309" i="8"/>
  <c r="J306" i="8"/>
  <c r="J308" i="8"/>
  <c r="J314" i="8"/>
  <c r="J313" i="8"/>
  <c r="J312" i="8"/>
  <c r="J319" i="8"/>
  <c r="J323" i="8"/>
  <c r="J327" i="8"/>
  <c r="J317" i="8"/>
  <c r="J316" i="8"/>
  <c r="J322" i="8"/>
  <c r="J321" i="8"/>
  <c r="J318" i="8"/>
  <c r="J320" i="8"/>
  <c r="J326" i="8"/>
  <c r="J325" i="8"/>
  <c r="J324" i="8"/>
  <c r="J331" i="8"/>
  <c r="J335" i="8"/>
  <c r="J339" i="8"/>
  <c r="J329" i="8"/>
  <c r="J328" i="8"/>
  <c r="J334" i="8"/>
  <c r="J333" i="8"/>
  <c r="J330" i="8"/>
  <c r="J332" i="8"/>
  <c r="J338" i="8"/>
  <c r="J337" i="8"/>
  <c r="J336" i="8"/>
  <c r="J343" i="8"/>
  <c r="J347" i="8"/>
  <c r="J351" i="8"/>
  <c r="J341" i="8"/>
  <c r="J340" i="8"/>
  <c r="J346" i="8"/>
  <c r="J345" i="8"/>
  <c r="J342" i="8"/>
  <c r="J344" i="8"/>
  <c r="J350" i="8"/>
  <c r="J349" i="8"/>
  <c r="J348" i="8"/>
  <c r="J355" i="8"/>
  <c r="J359" i="8"/>
  <c r="J363" i="8"/>
  <c r="J353" i="8"/>
  <c r="J352" i="8"/>
  <c r="J358" i="8"/>
  <c r="J357" i="8"/>
  <c r="J354" i="8"/>
  <c r="J356" i="8"/>
  <c r="J362" i="8"/>
  <c r="J361" i="8"/>
  <c r="J360" i="8"/>
  <c r="J367" i="8"/>
  <c r="J371" i="8"/>
  <c r="J375" i="8"/>
  <c r="J365" i="8"/>
  <c r="J364" i="8"/>
  <c r="J369" i="8"/>
  <c r="J366" i="8"/>
  <c r="J368" i="8"/>
  <c r="J374" i="8"/>
  <c r="J373" i="8"/>
  <c r="J372" i="8"/>
  <c r="J379" i="8"/>
  <c r="J383" i="8"/>
  <c r="J387" i="8"/>
  <c r="J377" i="8"/>
  <c r="J376" i="8"/>
  <c r="J382" i="8"/>
  <c r="J381" i="8"/>
  <c r="J378" i="8"/>
  <c r="J380" i="8"/>
  <c r="J386" i="8"/>
  <c r="J384" i="8"/>
  <c r="J391" i="8"/>
  <c r="J395" i="8"/>
  <c r="J399" i="8"/>
  <c r="J389" i="8"/>
  <c r="J388" i="8"/>
  <c r="J394" i="8"/>
  <c r="J393" i="8"/>
  <c r="J390" i="8"/>
  <c r="J392" i="8"/>
  <c r="J398" i="8"/>
  <c r="J397" i="8"/>
  <c r="J396" i="8"/>
  <c r="J403" i="8"/>
  <c r="J407" i="8"/>
  <c r="J411" i="8"/>
  <c r="J401" i="8"/>
  <c r="J400" i="8"/>
  <c r="J406" i="8"/>
  <c r="J405" i="8"/>
  <c r="J402" i="8"/>
  <c r="J404" i="8"/>
  <c r="J410" i="8"/>
  <c r="J408" i="8"/>
  <c r="J415" i="8"/>
  <c r="J419" i="8"/>
  <c r="J423" i="8"/>
  <c r="J413" i="8"/>
  <c r="J412" i="8"/>
  <c r="J418" i="8"/>
  <c r="J417" i="8"/>
  <c r="J414" i="8"/>
  <c r="J416" i="8"/>
  <c r="J422" i="8"/>
  <c r="J421" i="8"/>
  <c r="J420" i="8"/>
  <c r="J427" i="8"/>
  <c r="J431" i="8"/>
  <c r="J436" i="8"/>
  <c r="J425" i="8"/>
  <c r="J424" i="8"/>
  <c r="J430" i="8"/>
  <c r="J429" i="8"/>
  <c r="J426" i="8"/>
  <c r="J428" i="8"/>
  <c r="J435" i="8"/>
  <c r="J434" i="8"/>
  <c r="J432" i="8"/>
  <c r="J433" i="8"/>
  <c r="J440" i="8"/>
  <c r="J444" i="8"/>
  <c r="J448" i="8"/>
  <c r="J438" i="8"/>
  <c r="J437" i="8"/>
  <c r="J443" i="8"/>
  <c r="J442" i="8"/>
  <c r="J439" i="8"/>
  <c r="J441" i="8"/>
  <c r="J447" i="8"/>
  <c r="J446" i="8"/>
  <c r="J445" i="8"/>
  <c r="J452" i="8"/>
  <c r="J456" i="8"/>
  <c r="J460" i="8"/>
  <c r="J450" i="8"/>
  <c r="J449" i="8"/>
  <c r="J455" i="8"/>
  <c r="J454" i="8"/>
  <c r="J451" i="8"/>
  <c r="J453" i="8"/>
  <c r="J459" i="8"/>
  <c r="J458" i="8"/>
  <c r="J457" i="8"/>
  <c r="J464" i="8"/>
  <c r="J468" i="8"/>
  <c r="J472" i="8"/>
  <c r="J462" i="8"/>
  <c r="J461" i="8"/>
  <c r="J467" i="8"/>
  <c r="J466" i="8"/>
  <c r="J463" i="8"/>
  <c r="J465" i="8"/>
  <c r="J471" i="8"/>
  <c r="J470" i="8"/>
  <c r="J469" i="8"/>
  <c r="J476" i="8"/>
  <c r="J484" i="8"/>
  <c r="J474" i="8"/>
  <c r="J473" i="8"/>
  <c r="J479" i="8"/>
  <c r="J478" i="8"/>
  <c r="J475" i="8"/>
  <c r="J477" i="8"/>
  <c r="J483" i="8"/>
  <c r="J482" i="8"/>
  <c r="J481" i="8"/>
  <c r="J488" i="8"/>
  <c r="J492" i="8"/>
  <c r="J496" i="8"/>
  <c r="J486" i="8"/>
  <c r="J485" i="8"/>
  <c r="J491" i="8"/>
  <c r="J490" i="8"/>
  <c r="J487" i="8"/>
  <c r="J489" i="8"/>
  <c r="J495" i="8"/>
  <c r="J494" i="8"/>
  <c r="J493" i="8"/>
  <c r="J500" i="8"/>
  <c r="J508" i="8"/>
  <c r="J498" i="8"/>
  <c r="J497" i="8"/>
  <c r="J503" i="8"/>
  <c r="J502" i="8"/>
  <c r="J499" i="8"/>
  <c r="J501" i="8"/>
  <c r="J507" i="8"/>
  <c r="J506" i="8"/>
  <c r="J505" i="8"/>
  <c r="J512" i="8"/>
  <c r="J516" i="8"/>
  <c r="J520" i="8"/>
  <c r="J510" i="8"/>
  <c r="J509" i="8"/>
  <c r="J515" i="8"/>
  <c r="J514" i="8"/>
  <c r="J511" i="8"/>
  <c r="J513" i="8"/>
  <c r="J519" i="8"/>
  <c r="J518" i="8"/>
  <c r="J517" i="8"/>
  <c r="J524" i="8"/>
  <c r="J528" i="8"/>
  <c r="J532" i="8"/>
  <c r="J522" i="8"/>
  <c r="J521" i="8"/>
  <c r="J527" i="8"/>
  <c r="J526" i="8"/>
  <c r="J523" i="8"/>
  <c r="J525" i="8"/>
  <c r="J531" i="8"/>
  <c r="J530" i="8"/>
  <c r="J529" i="8"/>
  <c r="J536" i="8"/>
  <c r="J544" i="8"/>
  <c r="J545" i="8"/>
  <c r="J546" i="8"/>
  <c r="J534" i="8"/>
  <c r="J533" i="8"/>
  <c r="J539" i="8"/>
  <c r="J538" i="8"/>
  <c r="J535" i="8"/>
  <c r="J537" i="8"/>
  <c r="J543" i="8"/>
  <c r="J542" i="8"/>
  <c r="J541" i="8"/>
  <c r="J550" i="8"/>
  <c r="J554" i="8"/>
  <c r="J558" i="8"/>
  <c r="J547" i="8"/>
  <c r="J553" i="8"/>
  <c r="J552" i="8"/>
  <c r="J549" i="8"/>
  <c r="J551" i="8"/>
  <c r="J557" i="8"/>
  <c r="J556" i="8"/>
  <c r="J555" i="8"/>
  <c r="J563" i="8"/>
  <c r="J567" i="8"/>
  <c r="J571" i="8"/>
  <c r="J561" i="8"/>
  <c r="J559" i="8"/>
  <c r="J560" i="8"/>
  <c r="J566" i="8"/>
  <c r="J562" i="8"/>
  <c r="J564" i="8"/>
  <c r="J570" i="8"/>
  <c r="J569" i="8"/>
  <c r="J568" i="8"/>
  <c r="J575" i="8"/>
  <c r="J579" i="8"/>
  <c r="J583" i="8"/>
  <c r="J573" i="8"/>
  <c r="J572" i="8"/>
  <c r="J578" i="8"/>
  <c r="J577" i="8"/>
  <c r="J574" i="8"/>
  <c r="J576" i="8"/>
  <c r="J582" i="8"/>
  <c r="J580" i="8"/>
  <c r="J587" i="8"/>
  <c r="J591" i="8"/>
  <c r="J595" i="8"/>
  <c r="J585" i="8"/>
  <c r="J584" i="8"/>
  <c r="J590" i="8"/>
  <c r="J589" i="8"/>
  <c r="J586" i="8"/>
  <c r="J588" i="8"/>
  <c r="J594" i="8"/>
  <c r="J593" i="8"/>
  <c r="J592" i="8"/>
  <c r="J599" i="8"/>
  <c r="J603" i="8"/>
  <c r="J608" i="8"/>
  <c r="J597" i="8"/>
  <c r="J596" i="8"/>
  <c r="J602" i="8"/>
  <c r="J601" i="8"/>
  <c r="J598" i="8"/>
  <c r="J600" i="8"/>
  <c r="J606" i="8"/>
  <c r="J605" i="8"/>
  <c r="J604" i="8"/>
  <c r="J612" i="8"/>
  <c r="J616" i="8"/>
  <c r="J620" i="8"/>
  <c r="J610" i="8"/>
  <c r="J609" i="8"/>
  <c r="J614" i="8"/>
  <c r="J611" i="8"/>
  <c r="J613" i="8"/>
  <c r="J619" i="8"/>
  <c r="J618" i="8"/>
  <c r="J617" i="8"/>
  <c r="J624" i="8"/>
  <c r="J628" i="8"/>
  <c r="J632" i="8"/>
  <c r="J622" i="8"/>
  <c r="J621" i="8"/>
  <c r="J627" i="8"/>
  <c r="J626" i="8"/>
  <c r="J623" i="8"/>
  <c r="J625" i="8"/>
  <c r="J631" i="8"/>
  <c r="J630" i="8"/>
  <c r="J629" i="8"/>
  <c r="J636" i="8"/>
  <c r="J644" i="8"/>
  <c r="J634" i="8"/>
  <c r="J633" i="8"/>
  <c r="J639" i="8"/>
  <c r="J638" i="8"/>
  <c r="J635" i="8"/>
  <c r="J637" i="8"/>
  <c r="J643" i="8"/>
  <c r="J642" i="8"/>
  <c r="J641" i="8"/>
  <c r="J648" i="8"/>
  <c r="J652" i="8"/>
  <c r="J656" i="8"/>
  <c r="J646" i="8"/>
  <c r="J645" i="8"/>
  <c r="J651" i="8"/>
  <c r="J650" i="8"/>
  <c r="J647" i="8"/>
  <c r="J649" i="8"/>
  <c r="J654" i="8"/>
  <c r="J653" i="8"/>
  <c r="J660" i="8"/>
  <c r="J664" i="8"/>
  <c r="J668" i="8"/>
  <c r="J669" i="8"/>
  <c r="J658" i="8"/>
  <c r="J657" i="8"/>
  <c r="J663" i="8"/>
  <c r="J662" i="8"/>
  <c r="J659" i="8"/>
  <c r="J661" i="8"/>
  <c r="J667" i="8"/>
  <c r="J666" i="8"/>
  <c r="J665" i="8"/>
  <c r="J673" i="8"/>
  <c r="J678" i="8"/>
  <c r="J682" i="8"/>
  <c r="J671" i="8"/>
  <c r="J670" i="8"/>
  <c r="J676" i="8"/>
  <c r="J677" i="8"/>
  <c r="J675" i="8"/>
  <c r="J672" i="8"/>
  <c r="J674" i="8"/>
  <c r="J681" i="8"/>
  <c r="J680" i="8"/>
  <c r="J679" i="8"/>
  <c r="J686" i="8"/>
  <c r="J690" i="8"/>
  <c r="J694" i="8"/>
  <c r="J683" i="8"/>
  <c r="J689" i="8"/>
  <c r="J688" i="8"/>
  <c r="J685" i="8"/>
  <c r="J687" i="8"/>
  <c r="J693" i="8"/>
  <c r="J692" i="8"/>
  <c r="J691" i="8"/>
  <c r="J698" i="8"/>
  <c r="J702" i="8"/>
  <c r="J706" i="8"/>
  <c r="J695" i="8"/>
  <c r="J701" i="8"/>
  <c r="J700" i="8"/>
  <c r="J697" i="8"/>
  <c r="J699" i="8"/>
  <c r="J705" i="8"/>
  <c r="J704" i="8"/>
  <c r="J703" i="8"/>
  <c r="J710" i="8"/>
  <c r="J714" i="8"/>
  <c r="J718" i="8"/>
  <c r="J708" i="8"/>
  <c r="J707" i="8"/>
  <c r="J713" i="8"/>
  <c r="J712" i="8"/>
  <c r="J711" i="8"/>
  <c r="J717" i="8"/>
  <c r="J716" i="8"/>
  <c r="J715" i="8"/>
  <c r="J722" i="8"/>
  <c r="J726" i="8"/>
  <c r="J730" i="8"/>
  <c r="J720" i="8"/>
  <c r="J719" i="8"/>
  <c r="J725" i="8"/>
  <c r="J724" i="8"/>
  <c r="J723" i="8"/>
  <c r="J729" i="8"/>
  <c r="J728" i="8"/>
  <c r="J727" i="8"/>
  <c r="J734" i="8"/>
  <c r="J738" i="8"/>
  <c r="J742" i="8"/>
  <c r="J732" i="8"/>
  <c r="J731" i="8"/>
  <c r="J737" i="8"/>
  <c r="J736" i="8"/>
  <c r="J733" i="8"/>
  <c r="J735" i="8"/>
  <c r="J741" i="8"/>
  <c r="J740" i="8"/>
  <c r="J739" i="8"/>
  <c r="J746" i="8"/>
  <c r="J744" i="8"/>
  <c r="J743" i="8"/>
  <c r="J748" i="8"/>
  <c r="J745" i="8"/>
  <c r="J747" i="8"/>
  <c r="U747" i="8" l="1"/>
  <c r="U744" i="8"/>
  <c r="U741" i="8"/>
  <c r="U737" i="8"/>
  <c r="U738" i="8"/>
  <c r="U729" i="8"/>
  <c r="U725" i="8"/>
  <c r="U726" i="8"/>
  <c r="U717" i="8"/>
  <c r="U713" i="8"/>
  <c r="U714" i="8"/>
  <c r="U705" i="8"/>
  <c r="U701" i="8"/>
  <c r="U702" i="8"/>
  <c r="U693" i="8"/>
  <c r="U689" i="8"/>
  <c r="U690" i="8"/>
  <c r="U681" i="8"/>
  <c r="U677" i="8"/>
  <c r="U682" i="8"/>
  <c r="U666" i="8"/>
  <c r="U662" i="8"/>
  <c r="U669" i="8"/>
  <c r="U653" i="8"/>
  <c r="U647" i="8"/>
  <c r="U646" i="8"/>
  <c r="U641" i="8"/>
  <c r="U635" i="8"/>
  <c r="U634" i="8"/>
  <c r="U629" i="8"/>
  <c r="U623" i="8"/>
  <c r="U622" i="8"/>
  <c r="U617" i="8"/>
  <c r="U611" i="8"/>
  <c r="U610" i="8"/>
  <c r="U604" i="8"/>
  <c r="U598" i="8"/>
  <c r="U597" i="8"/>
  <c r="U599" i="8"/>
  <c r="U588" i="8"/>
  <c r="U584" i="8"/>
  <c r="U587" i="8"/>
  <c r="U576" i="8"/>
  <c r="U745" i="8"/>
  <c r="U746" i="8"/>
  <c r="U735" i="8"/>
  <c r="U731" i="8"/>
  <c r="U734" i="8"/>
  <c r="U723" i="8"/>
  <c r="U719" i="8"/>
  <c r="U722" i="8"/>
  <c r="U711" i="8"/>
  <c r="U707" i="8"/>
  <c r="U710" i="8"/>
  <c r="U699" i="8"/>
  <c r="U695" i="8"/>
  <c r="U698" i="8"/>
  <c r="U687" i="8"/>
  <c r="U446" i="8"/>
  <c r="U413" i="8"/>
  <c r="U389" i="8"/>
  <c r="U354" i="8"/>
  <c r="U337" i="8"/>
  <c r="U285" i="8"/>
  <c r="U237" i="8"/>
  <c r="U243" i="8"/>
  <c r="U172" i="8"/>
  <c r="U107" i="8"/>
  <c r="U101" i="8"/>
  <c r="U50" i="8"/>
  <c r="U572" i="8"/>
  <c r="U575" i="8"/>
  <c r="U564" i="8"/>
  <c r="U560" i="8"/>
  <c r="U567" i="8"/>
  <c r="U557" i="8"/>
  <c r="U553" i="8"/>
  <c r="U554" i="8"/>
  <c r="U543" i="8"/>
  <c r="U539" i="8"/>
  <c r="U545" i="8"/>
  <c r="U529" i="8"/>
  <c r="U523" i="8"/>
  <c r="U522" i="8"/>
  <c r="U517" i="8"/>
  <c r="U511" i="8"/>
  <c r="U510" i="8"/>
  <c r="U505" i="8"/>
  <c r="U499" i="8"/>
  <c r="U498" i="8"/>
  <c r="U493" i="8"/>
  <c r="U487" i="8"/>
  <c r="U486" i="8"/>
  <c r="U481" i="8"/>
  <c r="U475" i="8"/>
  <c r="U474" i="8"/>
  <c r="U469" i="8"/>
  <c r="U463" i="8"/>
  <c r="U462" i="8"/>
  <c r="U457" i="8"/>
  <c r="U451" i="8"/>
  <c r="U450" i="8"/>
  <c r="U445" i="8"/>
  <c r="U439" i="8"/>
  <c r="U438" i="8"/>
  <c r="U433" i="8"/>
  <c r="U428" i="8"/>
  <c r="U424" i="8"/>
  <c r="U427" i="8"/>
  <c r="U416" i="8"/>
  <c r="U412" i="8"/>
  <c r="U415" i="8"/>
  <c r="U404" i="8"/>
  <c r="U400" i="8"/>
  <c r="U403" i="8"/>
  <c r="U392" i="8"/>
  <c r="U388" i="8"/>
  <c r="U391" i="8"/>
  <c r="U380" i="8"/>
  <c r="U376" i="8"/>
  <c r="U379" i="8"/>
  <c r="U368" i="8"/>
  <c r="U364" i="8"/>
  <c r="U367" i="8"/>
  <c r="U356" i="8"/>
  <c r="U352" i="8"/>
  <c r="U355" i="8"/>
  <c r="U344" i="8"/>
  <c r="U340" i="8"/>
  <c r="U343" i="8"/>
  <c r="U332" i="8"/>
  <c r="U328" i="8"/>
  <c r="U331" i="8"/>
  <c r="U320" i="8"/>
  <c r="U316" i="8"/>
  <c r="U319" i="8"/>
  <c r="U308" i="8"/>
  <c r="U304" i="8"/>
  <c r="U295" i="8"/>
  <c r="U272" i="8"/>
  <c r="U268" i="8"/>
  <c r="U259" i="8"/>
  <c r="U247" i="8"/>
  <c r="U236" i="8"/>
  <c r="U208" i="8"/>
  <c r="U211" i="8"/>
  <c r="U181" i="8"/>
  <c r="U177" i="8"/>
  <c r="U154" i="8"/>
  <c r="U145" i="8"/>
  <c r="U129" i="8"/>
  <c r="U117" i="8"/>
  <c r="U118" i="8"/>
  <c r="U743" i="8"/>
  <c r="U728" i="8"/>
  <c r="U730" i="8"/>
  <c r="U704" i="8"/>
  <c r="U688" i="8"/>
  <c r="U671" i="8"/>
  <c r="U660" i="8"/>
  <c r="U637" i="8"/>
  <c r="J2" i="8"/>
  <c r="U712" i="8"/>
  <c r="U680" i="8"/>
  <c r="U659" i="8"/>
  <c r="U645" i="8"/>
  <c r="U621" i="8"/>
  <c r="U613" i="8"/>
  <c r="U596" i="8"/>
  <c r="U591" i="8"/>
  <c r="U578" i="8"/>
  <c r="U571" i="8"/>
  <c r="U542" i="8"/>
  <c r="U524" i="8"/>
  <c r="U509" i="8"/>
  <c r="U500" i="8"/>
  <c r="U477" i="8"/>
  <c r="U476" i="8"/>
  <c r="U278" i="8"/>
  <c r="U214" i="8"/>
  <c r="U158" i="8"/>
  <c r="U292" i="8"/>
  <c r="U256" i="8"/>
  <c r="U224" i="8"/>
  <c r="U220" i="8"/>
  <c r="U202" i="8"/>
  <c r="U193" i="8"/>
  <c r="U165" i="8"/>
  <c r="U166" i="8"/>
  <c r="U133" i="8"/>
  <c r="U106" i="8"/>
  <c r="U683" i="8"/>
  <c r="U686" i="8"/>
  <c r="U674" i="8"/>
  <c r="U676" i="8"/>
  <c r="U678" i="8"/>
  <c r="U667" i="8"/>
  <c r="U663" i="8"/>
  <c r="U668" i="8"/>
  <c r="U654" i="8"/>
  <c r="U650" i="8"/>
  <c r="U656" i="8"/>
  <c r="U642" i="8"/>
  <c r="U638" i="8"/>
  <c r="U644" i="8"/>
  <c r="U630" i="8"/>
  <c r="U626" i="8"/>
  <c r="U632" i="8"/>
  <c r="U618" i="8"/>
  <c r="U614" i="8"/>
  <c r="U620" i="8"/>
  <c r="U605" i="8"/>
  <c r="U601" i="8"/>
  <c r="U736" i="8"/>
  <c r="U706" i="8"/>
  <c r="U636" i="8"/>
  <c r="U612" i="8"/>
  <c r="U594" i="8"/>
  <c r="U570" i="8"/>
  <c r="U552" i="8"/>
  <c r="U546" i="8"/>
  <c r="U525" i="8"/>
  <c r="U501" i="8"/>
  <c r="U485" i="8"/>
  <c r="U335" i="8"/>
  <c r="U323" i="8"/>
  <c r="U287" i="8"/>
  <c r="U218" i="8"/>
  <c r="U152" i="8"/>
  <c r="U72" i="8"/>
  <c r="U349" i="8"/>
  <c r="U167" i="8"/>
  <c r="U83" i="8"/>
  <c r="U608" i="8"/>
  <c r="U592" i="8"/>
  <c r="U586" i="8"/>
  <c r="U585" i="8"/>
  <c r="U580" i="8"/>
  <c r="U574" i="8"/>
  <c r="U573" i="8"/>
  <c r="U568" i="8"/>
  <c r="U562" i="8"/>
  <c r="U559" i="8"/>
  <c r="U563" i="8"/>
  <c r="U551" i="8"/>
  <c r="U547" i="8"/>
  <c r="U550" i="8"/>
  <c r="U537" i="8"/>
  <c r="U533" i="8"/>
  <c r="U544" i="8"/>
  <c r="U530" i="8"/>
  <c r="U526" i="8"/>
  <c r="U532" i="8"/>
  <c r="U518" i="8"/>
  <c r="U514" i="8"/>
  <c r="U520" i="8"/>
  <c r="U506" i="8"/>
  <c r="U502" i="8"/>
  <c r="U508" i="8"/>
  <c r="U494" i="8"/>
  <c r="U490" i="8"/>
  <c r="U496" i="8"/>
  <c r="U482" i="8"/>
  <c r="U478" i="8"/>
  <c r="U484" i="8"/>
  <c r="U470" i="8"/>
  <c r="U466" i="8"/>
  <c r="U472" i="8"/>
  <c r="U458" i="8"/>
  <c r="U454" i="8"/>
  <c r="U460" i="8"/>
  <c r="U442" i="8"/>
  <c r="U448" i="8"/>
  <c r="U432" i="8"/>
  <c r="U426" i="8"/>
  <c r="U425" i="8"/>
  <c r="U420" i="8"/>
  <c r="U414" i="8"/>
  <c r="U408" i="8"/>
  <c r="U401" i="8"/>
  <c r="U396" i="8"/>
  <c r="U390" i="8"/>
  <c r="U384" i="8"/>
  <c r="U378" i="8"/>
  <c r="U377" i="8"/>
  <c r="U372" i="8"/>
  <c r="U366" i="8"/>
  <c r="U365" i="8"/>
  <c r="U360" i="8"/>
  <c r="U353" i="8"/>
  <c r="U348" i="8"/>
  <c r="U342" i="8"/>
  <c r="U341" i="8"/>
  <c r="U336" i="8"/>
  <c r="U330" i="8"/>
  <c r="U329" i="8"/>
  <c r="U324" i="8"/>
  <c r="U318" i="8"/>
  <c r="U317" i="8"/>
  <c r="U312" i="8"/>
  <c r="U306" i="8"/>
  <c r="U305" i="8"/>
  <c r="U300" i="8"/>
  <c r="U294" i="8"/>
  <c r="U293" i="8"/>
  <c r="U288" i="8"/>
  <c r="U282" i="8"/>
  <c r="U276" i="8"/>
  <c r="U270" i="8"/>
  <c r="U269" i="8"/>
  <c r="U264" i="8"/>
  <c r="U258" i="8"/>
  <c r="U257" i="8"/>
  <c r="U252" i="8"/>
  <c r="U246" i="8"/>
  <c r="U748" i="8"/>
  <c r="U739" i="8"/>
  <c r="U733" i="8"/>
  <c r="U732" i="8"/>
  <c r="U727" i="8"/>
  <c r="U720" i="8"/>
  <c r="U715" i="8"/>
  <c r="U709" i="8"/>
  <c r="U708" i="8"/>
  <c r="U703" i="8"/>
  <c r="U697" i="8"/>
  <c r="U696" i="8"/>
  <c r="U691" i="8"/>
  <c r="U685" i="8"/>
  <c r="U684" i="8"/>
  <c r="U679" i="8"/>
  <c r="U672" i="8"/>
  <c r="U670" i="8"/>
  <c r="U673" i="8"/>
  <c r="U661" i="8"/>
  <c r="U657" i="8"/>
  <c r="U664" i="8"/>
  <c r="U655" i="8"/>
  <c r="U651" i="8"/>
  <c r="U652" i="8"/>
  <c r="U643" i="8"/>
  <c r="U639" i="8"/>
  <c r="U640" i="8"/>
  <c r="U631" i="8"/>
  <c r="U627" i="8"/>
  <c r="U628" i="8"/>
  <c r="U619" i="8"/>
  <c r="U615" i="8"/>
  <c r="U616" i="8"/>
  <c r="U606" i="8"/>
  <c r="U602" i="8"/>
  <c r="U607" i="8"/>
  <c r="U593" i="8"/>
  <c r="U589" i="8"/>
  <c r="U595" i="8"/>
  <c r="U581" i="8"/>
  <c r="U577" i="8"/>
  <c r="U583" i="8"/>
  <c r="U327" i="8"/>
  <c r="U315" i="8"/>
  <c r="U279" i="8"/>
  <c r="U265" i="8"/>
  <c r="U205" i="8"/>
  <c r="U197" i="8"/>
  <c r="U137" i="8"/>
  <c r="U136" i="8"/>
  <c r="U89" i="8"/>
  <c r="U71" i="8"/>
  <c r="U38" i="8"/>
  <c r="U29" i="8"/>
  <c r="U18" i="8"/>
  <c r="U5" i="8"/>
  <c r="U2" i="8"/>
  <c r="U740" i="8"/>
  <c r="U742" i="8"/>
  <c r="U724" i="8"/>
  <c r="U716" i="8"/>
  <c r="U718" i="8"/>
  <c r="U700" i="8"/>
  <c r="U692" i="8"/>
  <c r="U694" i="8"/>
  <c r="U675" i="8"/>
  <c r="U665" i="8"/>
  <c r="U658" i="8"/>
  <c r="U649" i="8"/>
  <c r="U648" i="8"/>
  <c r="U633" i="8"/>
  <c r="U625" i="8"/>
  <c r="U624" i="8"/>
  <c r="U609" i="8"/>
  <c r="U600" i="8"/>
  <c r="U603" i="8"/>
  <c r="U590" i="8"/>
  <c r="U582" i="8"/>
  <c r="U579" i="8"/>
  <c r="U566" i="8"/>
  <c r="U556" i="8"/>
  <c r="U558" i="8"/>
  <c r="U538" i="8"/>
  <c r="U536" i="8"/>
  <c r="U521" i="8"/>
  <c r="U513" i="8"/>
  <c r="U512" i="8"/>
  <c r="U497" i="8"/>
  <c r="U489" i="8"/>
  <c r="U488" i="8"/>
  <c r="U473" i="8"/>
  <c r="U465" i="8"/>
  <c r="U350" i="8"/>
  <c r="U298" i="8"/>
  <c r="U286" i="8"/>
  <c r="U250" i="8"/>
  <c r="U251" i="8"/>
  <c r="U194" i="8"/>
  <c r="U180" i="8"/>
  <c r="U120" i="8"/>
  <c r="U116" i="8"/>
  <c r="U74" i="8"/>
  <c r="U27" i="8"/>
  <c r="U569" i="8"/>
  <c r="U565" i="8"/>
  <c r="U561" i="8"/>
  <c r="U555" i="8"/>
  <c r="U549" i="8"/>
  <c r="U548" i="8"/>
  <c r="U541" i="8"/>
  <c r="U535" i="8"/>
  <c r="U534" i="8"/>
  <c r="U540" i="8"/>
  <c r="U531" i="8"/>
  <c r="U527" i="8"/>
  <c r="U528" i="8"/>
  <c r="U519" i="8"/>
  <c r="U515" i="8"/>
  <c r="U516" i="8"/>
  <c r="U507" i="8"/>
  <c r="U503" i="8"/>
  <c r="U504" i="8"/>
  <c r="U495" i="8"/>
  <c r="U491" i="8"/>
  <c r="U492" i="8"/>
  <c r="U483" i="8"/>
  <c r="U479" i="8"/>
  <c r="U480" i="8"/>
  <c r="U471" i="8"/>
  <c r="U467" i="8"/>
  <c r="U468" i="8"/>
  <c r="U459" i="8"/>
  <c r="U455" i="8"/>
  <c r="U456" i="8"/>
  <c r="U447" i="8"/>
  <c r="U443" i="8"/>
  <c r="U444" i="8"/>
  <c r="U434" i="8"/>
  <c r="U429" i="8"/>
  <c r="U436" i="8"/>
  <c r="U421" i="8"/>
  <c r="U417" i="8"/>
  <c r="U423" i="8"/>
  <c r="U409" i="8"/>
  <c r="U405" i="8"/>
  <c r="U411" i="8"/>
  <c r="U397" i="8"/>
  <c r="U393" i="8"/>
  <c r="U399" i="8"/>
  <c r="U385" i="8"/>
  <c r="U381" i="8"/>
  <c r="U387" i="8"/>
  <c r="U373" i="8"/>
  <c r="U369" i="8"/>
  <c r="U375" i="8"/>
  <c r="U361" i="8"/>
  <c r="U357" i="8"/>
  <c r="U363" i="8"/>
  <c r="U345" i="8"/>
  <c r="U351" i="8"/>
  <c r="U333" i="8"/>
  <c r="U339" i="8"/>
  <c r="U325" i="8"/>
  <c r="U321" i="8"/>
  <c r="U313" i="8"/>
  <c r="U309" i="8"/>
  <c r="U301" i="8"/>
  <c r="U297" i="8"/>
  <c r="U303" i="8"/>
  <c r="U289" i="8"/>
  <c r="U291" i="8"/>
  <c r="U277" i="8"/>
  <c r="U273" i="8"/>
  <c r="U261" i="8"/>
  <c r="U267" i="8"/>
  <c r="U253" i="8"/>
  <c r="U249" i="8"/>
  <c r="U255" i="8"/>
  <c r="U241" i="8"/>
  <c r="U229" i="8"/>
  <c r="U225" i="8"/>
  <c r="U231" i="8"/>
  <c r="U217" i="8"/>
  <c r="U213" i="8"/>
  <c r="U219" i="8"/>
  <c r="U196" i="8"/>
  <c r="U191" i="8"/>
  <c r="U185" i="8"/>
  <c r="U184" i="8"/>
  <c r="U179" i="8"/>
  <c r="U173" i="8"/>
  <c r="U161" i="8"/>
  <c r="U160" i="8"/>
  <c r="U155" i="8"/>
  <c r="U149" i="8"/>
  <c r="U148" i="8"/>
  <c r="U143" i="8"/>
  <c r="U131" i="8"/>
  <c r="U125" i="8"/>
  <c r="U124" i="8"/>
  <c r="U119" i="8"/>
  <c r="U113" i="8"/>
  <c r="U112" i="8"/>
  <c r="U100" i="8"/>
  <c r="U95" i="8"/>
  <c r="U88" i="8"/>
  <c r="U77" i="8"/>
  <c r="U76" i="8"/>
  <c r="U64" i="8"/>
  <c r="U58" i="8"/>
  <c r="U54" i="8"/>
  <c r="U42" i="8"/>
  <c r="U16" i="8"/>
  <c r="U11" i="8"/>
  <c r="U4" i="8"/>
  <c r="U461" i="8"/>
  <c r="U464" i="8"/>
  <c r="U453" i="8"/>
  <c r="U449" i="8"/>
  <c r="U452" i="8"/>
  <c r="U441" i="8"/>
  <c r="U437" i="8"/>
  <c r="U440" i="8"/>
  <c r="U435" i="8"/>
  <c r="U430" i="8"/>
  <c r="U431" i="8"/>
  <c r="U422" i="8"/>
  <c r="U418" i="8"/>
  <c r="U410" i="8"/>
  <c r="U406" i="8"/>
  <c r="U407" i="8"/>
  <c r="U398" i="8"/>
  <c r="U394" i="8"/>
  <c r="U395" i="8"/>
  <c r="U386" i="8"/>
  <c r="U382" i="8"/>
  <c r="U383" i="8"/>
  <c r="U374" i="8"/>
  <c r="U370" i="8"/>
  <c r="U371" i="8"/>
  <c r="U362" i="8"/>
  <c r="U358" i="8"/>
  <c r="U359" i="8"/>
  <c r="U346" i="8"/>
  <c r="U347" i="8"/>
  <c r="U338" i="8"/>
  <c r="U334" i="8"/>
  <c r="U326" i="8"/>
  <c r="U322" i="8"/>
  <c r="U314" i="8"/>
  <c r="U310" i="8"/>
  <c r="U311" i="8"/>
  <c r="U302" i="8"/>
  <c r="U299" i="8"/>
  <c r="U290" i="8"/>
  <c r="U274" i="8"/>
  <c r="U275" i="8"/>
  <c r="U266" i="8"/>
  <c r="U262" i="8"/>
  <c r="U263" i="8"/>
  <c r="U254" i="8"/>
  <c r="U242" i="8"/>
  <c r="U238" i="8"/>
  <c r="U239" i="8"/>
  <c r="U230" i="8"/>
  <c r="U226" i="8"/>
  <c r="U227" i="8"/>
  <c r="U215" i="8"/>
  <c r="U204" i="8"/>
  <c r="U200" i="8"/>
  <c r="U207" i="8"/>
  <c r="U192" i="8"/>
  <c r="U188" i="8"/>
  <c r="U176" i="8"/>
  <c r="U182" i="8"/>
  <c r="U168" i="8"/>
  <c r="U164" i="8"/>
  <c r="U170" i="8"/>
  <c r="U156" i="8"/>
  <c r="U144" i="8"/>
  <c r="U140" i="8"/>
  <c r="U146" i="8"/>
  <c r="U132" i="8"/>
  <c r="U128" i="8"/>
  <c r="U134" i="8"/>
  <c r="U122" i="8"/>
  <c r="U108" i="8"/>
  <c r="U104" i="8"/>
  <c r="U110" i="8"/>
  <c r="U96" i="8"/>
  <c r="U92" i="8"/>
  <c r="U98" i="8"/>
  <c r="U84" i="8"/>
  <c r="U80" i="8"/>
  <c r="U86" i="8"/>
  <c r="U68" i="8"/>
  <c r="U60" i="8"/>
  <c r="U52" i="8"/>
  <c r="U51" i="8"/>
  <c r="U40" i="8"/>
  <c r="U19" i="8"/>
  <c r="U25" i="8"/>
  <c r="U8" i="8"/>
  <c r="U307" i="8"/>
  <c r="U296" i="8"/>
  <c r="U284" i="8"/>
  <c r="U280" i="8"/>
  <c r="U283" i="8"/>
  <c r="U271" i="8"/>
  <c r="U260" i="8"/>
  <c r="U248" i="8"/>
  <c r="U244" i="8"/>
  <c r="U232" i="8"/>
  <c r="U235" i="8"/>
  <c r="U223" i="8"/>
  <c r="U212" i="8"/>
  <c r="U206" i="8"/>
  <c r="U201" i="8"/>
  <c r="U189" i="8"/>
  <c r="U190" i="8"/>
  <c r="U178" i="8"/>
  <c r="U169" i="8"/>
  <c r="U157" i="8"/>
  <c r="U153" i="8"/>
  <c r="U141" i="8"/>
  <c r="U142" i="8"/>
  <c r="U130" i="8"/>
  <c r="U121" i="8"/>
  <c r="U109" i="8"/>
  <c r="U105" i="8"/>
  <c r="U97" i="8"/>
  <c r="U93" i="8"/>
  <c r="U81" i="8"/>
  <c r="U82" i="8"/>
  <c r="U73" i="8"/>
  <c r="U69" i="8"/>
  <c r="U59" i="8"/>
  <c r="U55" i="8"/>
  <c r="U62" i="8"/>
  <c r="U47" i="8"/>
  <c r="U35" i="8"/>
  <c r="U31" i="8"/>
  <c r="U37" i="8"/>
  <c r="U20" i="8"/>
  <c r="U13" i="8"/>
  <c r="U9" i="8"/>
  <c r="U10" i="8"/>
  <c r="U245" i="8"/>
  <c r="U240" i="8"/>
  <c r="U234" i="8"/>
  <c r="U233" i="8"/>
  <c r="U228" i="8"/>
  <c r="U222" i="8"/>
  <c r="U221" i="8"/>
  <c r="U216" i="8"/>
  <c r="U210" i="8"/>
  <c r="U209" i="8"/>
  <c r="U203" i="8"/>
  <c r="U199" i="8"/>
  <c r="U195" i="8"/>
  <c r="U198" i="8"/>
  <c r="U187" i="8"/>
  <c r="U183" i="8"/>
  <c r="U186" i="8"/>
  <c r="U175" i="8"/>
  <c r="U171" i="8"/>
  <c r="U174" i="8"/>
  <c r="U163" i="8"/>
  <c r="U159" i="8"/>
  <c r="U162" i="8"/>
  <c r="U151" i="8"/>
  <c r="U147" i="8"/>
  <c r="U150" i="8"/>
  <c r="U139" i="8"/>
  <c r="U135" i="8"/>
  <c r="U138" i="8"/>
  <c r="U127" i="8"/>
  <c r="U123" i="8"/>
  <c r="U126" i="8"/>
  <c r="U115" i="8"/>
  <c r="U111" i="8"/>
  <c r="U114" i="8"/>
  <c r="U103" i="8"/>
  <c r="U99" i="8"/>
  <c r="U102" i="8"/>
  <c r="U91" i="8"/>
  <c r="U87" i="8"/>
  <c r="U90" i="8"/>
  <c r="U79" i="8"/>
  <c r="U75" i="8"/>
  <c r="U78" i="8"/>
  <c r="U67" i="8"/>
  <c r="U63" i="8"/>
  <c r="U66" i="8"/>
  <c r="U61" i="8"/>
  <c r="U48" i="8"/>
  <c r="U44" i="8"/>
  <c r="U45" i="8"/>
  <c r="U36" i="8"/>
  <c r="U32" i="8"/>
  <c r="U33" i="8"/>
  <c r="U15" i="8"/>
  <c r="U17" i="8"/>
  <c r="U7" i="8"/>
  <c r="U3" i="8"/>
  <c r="U6" i="8"/>
</calcChain>
</file>

<file path=xl/sharedStrings.xml><?xml version="1.0" encoding="utf-8"?>
<sst xmlns="http://schemas.openxmlformats.org/spreadsheetml/2006/main" count="3351" uniqueCount="1254">
  <si>
    <t>Year</t>
  </si>
  <si>
    <t>BMI</t>
  </si>
  <si>
    <t>Marilyn Monroe</t>
  </si>
  <si>
    <t>Terry Ryan</t>
  </si>
  <si>
    <t>Age</t>
  </si>
  <si>
    <t>Margie Harrison</t>
  </si>
  <si>
    <t>Joanne Arnold</t>
  </si>
  <si>
    <t>Neva Gilbert</t>
  </si>
  <si>
    <t>Arline Hunter</t>
  </si>
  <si>
    <t>Jackie Rainbow</t>
  </si>
  <si>
    <t>Miriam Gonzalez</t>
  </si>
  <si>
    <t>Irina Voronina</t>
  </si>
  <si>
    <t>Lauren Michelle Hill</t>
  </si>
  <si>
    <t>Katie Lohmann</t>
  </si>
  <si>
    <t>Heather Spytek</t>
  </si>
  <si>
    <t>Kimberley Stanfield</t>
  </si>
  <si>
    <t>Jennifer Walcott</t>
  </si>
  <si>
    <t>Dalene Kurtis</t>
  </si>
  <si>
    <t>Stephanie Heinrich</t>
  </si>
  <si>
    <t>Shanna Moakler</t>
  </si>
  <si>
    <t>Issue</t>
  </si>
  <si>
    <t>Birthdate</t>
  </si>
  <si>
    <t>Cup Size</t>
  </si>
  <si>
    <t>Place of Birth</t>
  </si>
  <si>
    <t>Adrienne Moreau</t>
  </si>
  <si>
    <t>Brown</t>
  </si>
  <si>
    <t>Blonde</t>
  </si>
  <si>
    <t>D</t>
  </si>
  <si>
    <t>Trenton, New Jersey, United States</t>
  </si>
  <si>
    <t>AJ Alexander</t>
  </si>
  <si>
    <t>Blue</t>
  </si>
  <si>
    <t>Redhead</t>
  </si>
  <si>
    <t>C</t>
  </si>
  <si>
    <t>Evansville, Indiana, United States</t>
  </si>
  <si>
    <t>Alana Campos</t>
  </si>
  <si>
    <t>Brunette</t>
  </si>
  <si>
    <t>Florianópolis, Brazil</t>
  </si>
  <si>
    <t>Alana Soares</t>
  </si>
  <si>
    <t>DD</t>
  </si>
  <si>
    <t>Redondo Beach, California, United States</t>
  </si>
  <si>
    <t>Alesha Oreskovich</t>
  </si>
  <si>
    <t>Tampa, Florida, United States</t>
  </si>
  <si>
    <t>Alexandra Tyler</t>
  </si>
  <si>
    <t>Sacramento, California, United States</t>
  </si>
  <si>
    <t>Alexandria Karlsen</t>
  </si>
  <si>
    <t>Mesa, Arizona, United States</t>
  </si>
  <si>
    <t>Alice Denham</t>
  </si>
  <si>
    <t>Jacksonville, Florida, United States</t>
  </si>
  <si>
    <t>Alicia Rickter</t>
  </si>
  <si>
    <t>B</t>
  </si>
  <si>
    <t>Long Beach, California, United States</t>
  </si>
  <si>
    <t>London, United Kingdom</t>
  </si>
  <si>
    <t>Alison Waite</t>
  </si>
  <si>
    <t>Los Altos, California, United States</t>
  </si>
  <si>
    <t>Aliya Wolf</t>
  </si>
  <si>
    <t>E</t>
  </si>
  <si>
    <t>Stephenville, Texas, United States</t>
  </si>
  <si>
    <t>Allison Parks</t>
  </si>
  <si>
    <t>Glendale, California, United States</t>
  </si>
  <si>
    <t>Alyssa Arce</t>
  </si>
  <si>
    <t>Green</t>
  </si>
  <si>
    <t>Myrtle Beach, South Carolina, United States</t>
  </si>
  <si>
    <t>Amanda Booth</t>
  </si>
  <si>
    <t>Watertown, New York, United States</t>
  </si>
  <si>
    <t>Amanda Cerny</t>
  </si>
  <si>
    <t>Pittsburgh, Pennsylvania, United States</t>
  </si>
  <si>
    <t>Amanda Hope</t>
  </si>
  <si>
    <t>Austin, Texas, United States</t>
  </si>
  <si>
    <t>Amanda Paige</t>
  </si>
  <si>
    <t>Hazel</t>
  </si>
  <si>
    <t>Fayetteville, North Carolina, United States</t>
  </si>
  <si>
    <t>Amanda Streich</t>
  </si>
  <si>
    <t>Plock, Poland</t>
  </si>
  <si>
    <t>Amber Campisi</t>
  </si>
  <si>
    <t>Dallas, Texas, United States</t>
  </si>
  <si>
    <t>Amelia Talon</t>
  </si>
  <si>
    <t>Port Angeles, Washington, United States</t>
  </si>
  <si>
    <t>Amy Leigh Andrews</t>
  </si>
  <si>
    <t>Atlanta, Georgia, United States</t>
  </si>
  <si>
    <t>Angel Boris</t>
  </si>
  <si>
    <t>A</t>
  </si>
  <si>
    <t>Fort Lauderdale, Florida, United States</t>
  </si>
  <si>
    <t>Angela Dorian</t>
  </si>
  <si>
    <t>San Francisco, California, United States</t>
  </si>
  <si>
    <t>Angela Little</t>
  </si>
  <si>
    <t>Albertville, Alabama, United States</t>
  </si>
  <si>
    <t>Angela Melini</t>
  </si>
  <si>
    <t>Saigon, Vietnam</t>
  </si>
  <si>
    <t>Anka Romensky</t>
  </si>
  <si>
    <t>Kiev, Ukraine</t>
  </si>
  <si>
    <t>Ann Davis</t>
  </si>
  <si>
    <t>United States</t>
  </si>
  <si>
    <t>Ann Pennington</t>
  </si>
  <si>
    <t>Seattle, Washington, United States</t>
  </si>
  <si>
    <t>Anna Clark</t>
  </si>
  <si>
    <t>Anna Marie Goddard</t>
  </si>
  <si>
    <t>Ysbrechtum, The Netherlands</t>
  </si>
  <si>
    <t>Anna Nicole Smith</t>
  </si>
  <si>
    <t>Mexia, Texas, United States</t>
  </si>
  <si>
    <t>Anna Sophia Berglund</t>
  </si>
  <si>
    <t>San Pedro, California, United States</t>
  </si>
  <si>
    <t>Anne Fleming</t>
  </si>
  <si>
    <t>Anne Randall</t>
  </si>
  <si>
    <t>Alameda, California, United States</t>
  </si>
  <si>
    <t>Anne-Marie Fox</t>
  </si>
  <si>
    <t>Los Angeles, California, United States</t>
  </si>
  <si>
    <t>Anulka Dziubinska</t>
  </si>
  <si>
    <t>Preston, United Kingdom</t>
  </si>
  <si>
    <t>Arlene Baxter</t>
  </si>
  <si>
    <t>Oceanside, California, United States</t>
  </si>
  <si>
    <t>Ashley Allen</t>
  </si>
  <si>
    <t>San Antonio, Texas, United States</t>
  </si>
  <si>
    <t>Ashley Cox</t>
  </si>
  <si>
    <t>Ashley Doris</t>
  </si>
  <si>
    <t>Hartford, Connecticut, United States</t>
  </si>
  <si>
    <t>Ashley Hobbs</t>
  </si>
  <si>
    <t>Harbor City, California, United States</t>
  </si>
  <si>
    <t>Ashley Mattingly</t>
  </si>
  <si>
    <t>Ashlyn Martin</t>
  </si>
  <si>
    <t>Astrid Schulz</t>
  </si>
  <si>
    <t>Heemstede, The Netherlands</t>
  </si>
  <si>
    <t>Athena Lundberg</t>
  </si>
  <si>
    <t>Mountain View, California, United States</t>
  </si>
  <si>
    <t>Audra Lynn</t>
  </si>
  <si>
    <t>Hartland, Minnesota, United States</t>
  </si>
  <si>
    <t>Audrey Andelise</t>
  </si>
  <si>
    <t>Edina, Minnesota, United States</t>
  </si>
  <si>
    <t>Audrey Daston</t>
  </si>
  <si>
    <t>Boise, Idaho, United States</t>
  </si>
  <si>
    <t>Ava Fabian</t>
  </si>
  <si>
    <t>Brewster, New York, United States</t>
  </si>
  <si>
    <t>Avis Kimble</t>
  </si>
  <si>
    <t>Chicago, Illinois, United States</t>
  </si>
  <si>
    <t>Avis Miller</t>
  </si>
  <si>
    <t>Ohio, United States</t>
  </si>
  <si>
    <t>Azizi Johari</t>
  </si>
  <si>
    <t>New York City, New York, United States</t>
  </si>
  <si>
    <t>Barbara Ann Lawford</t>
  </si>
  <si>
    <t>Barbara Cameron</t>
  </si>
  <si>
    <t>Barbara Edwards</t>
  </si>
  <si>
    <t>Albuquerque, New Mexico, United States</t>
  </si>
  <si>
    <t>Barbara Hillary</t>
  </si>
  <si>
    <t>Milwaukee, Wisconsin, United States</t>
  </si>
  <si>
    <t>Barbara Moore</t>
  </si>
  <si>
    <t>Spokane, Washington, United States</t>
  </si>
  <si>
    <t>Bebe Buell</t>
  </si>
  <si>
    <t>Portsmouth, Virginia, United States</t>
  </si>
  <si>
    <t>Becky DelosSantos</t>
  </si>
  <si>
    <t>Boston, Massachusetts, United States</t>
  </si>
  <si>
    <t>Beth Williams</t>
  </si>
  <si>
    <t>Middleport, Ohio, United States</t>
  </si>
  <si>
    <t>Bettie Page</t>
  </si>
  <si>
    <t>Nashville, Tennessee, United States</t>
  </si>
  <si>
    <t>Betty Blue</t>
  </si>
  <si>
    <t>Memphis, Arkansas, United States</t>
  </si>
  <si>
    <t>Bonnie Large</t>
  </si>
  <si>
    <t>Bonnie Marino</t>
  </si>
  <si>
    <t>Cleveland, Ohio, United States</t>
  </si>
  <si>
    <t>Brande Roderick</t>
  </si>
  <si>
    <t>Novato, California, United States</t>
  </si>
  <si>
    <t>Brandi Brandt</t>
  </si>
  <si>
    <t>Santa Clara, California, United States</t>
  </si>
  <si>
    <t>Bridgett Rollins</t>
  </si>
  <si>
    <t>Smyrna, Tennessee, United States</t>
  </si>
  <si>
    <t>Britany Nola</t>
  </si>
  <si>
    <t>Toronto, Canada</t>
  </si>
  <si>
    <t>Britt Fredriksen</t>
  </si>
  <si>
    <t>Norway</t>
  </si>
  <si>
    <t>Britt Linn</t>
  </si>
  <si>
    <t>Wantage, New Jersey, United States</t>
  </si>
  <si>
    <t>Brittany Binger</t>
  </si>
  <si>
    <t>Bellevue, Washington, United States</t>
  </si>
  <si>
    <t>Brittany Brousseau</t>
  </si>
  <si>
    <t>La Mesa, California, United States</t>
  </si>
  <si>
    <t>Brittny Ward</t>
  </si>
  <si>
    <t>Brooke Berry</t>
  </si>
  <si>
    <t>Vancouver, Canada</t>
  </si>
  <si>
    <t>Brooke Richards</t>
  </si>
  <si>
    <t>York, Pennsylvania, United States</t>
  </si>
  <si>
    <t>Bryiana Noelle</t>
  </si>
  <si>
    <t>Salinas, California, United States</t>
  </si>
  <si>
    <t>Buffy Tyler</t>
  </si>
  <si>
    <t>Fredericksburg, Texas, United States</t>
  </si>
  <si>
    <t>Cady Cantrell</t>
  </si>
  <si>
    <t>Lanett, Alabama, United States</t>
  </si>
  <si>
    <t>Candace Collins</t>
  </si>
  <si>
    <t>Dupo, Illinois, United States</t>
  </si>
  <si>
    <t>Candice Cassidy</t>
  </si>
  <si>
    <t>Portsmouth, Ohio, United States</t>
  </si>
  <si>
    <t>Candy Loving</t>
  </si>
  <si>
    <t>Ponca City, Oklahoma, United States</t>
  </si>
  <si>
    <t>Cara Michelle</t>
  </si>
  <si>
    <t>Molokai, Hawaii, United States</t>
  </si>
  <si>
    <t>Cara Wakelin</t>
  </si>
  <si>
    <t>Melbourne, Australia</t>
  </si>
  <si>
    <t>Cara Zavaleta</t>
  </si>
  <si>
    <t>Bowling Green, Ohio, United States</t>
  </si>
  <si>
    <t>Carina Persson</t>
  </si>
  <si>
    <t>Stockholm, Sweden</t>
  </si>
  <si>
    <t>Carly Lauren</t>
  </si>
  <si>
    <t>Fresno, California, United States</t>
  </si>
  <si>
    <t>Carmella DeCesare</t>
  </si>
  <si>
    <t>Avon Lake, Ohio, United States</t>
  </si>
  <si>
    <t>Carmen Berg</t>
  </si>
  <si>
    <t>Bismarck, North Dakota, United States</t>
  </si>
  <si>
    <t>Carol Bernaola</t>
  </si>
  <si>
    <t>Carol Eden</t>
  </si>
  <si>
    <t>Hollywood, California, United States</t>
  </si>
  <si>
    <t>Carol Ficatier</t>
  </si>
  <si>
    <t>Auxerre, France</t>
  </si>
  <si>
    <t>Carol Imhof</t>
  </si>
  <si>
    <t>Carol O'Neal</t>
  </si>
  <si>
    <t>Carol Vitale</t>
  </si>
  <si>
    <t>Elizabeth, New Jersey, United States</t>
  </si>
  <si>
    <t>Carol Willis</t>
  </si>
  <si>
    <t>Bowie County, Texas, United States</t>
  </si>
  <si>
    <t>Carrie Enwright</t>
  </si>
  <si>
    <t>California, United States</t>
  </si>
  <si>
    <t>Carrie Jean Yazel</t>
  </si>
  <si>
    <t>Huntington Beach, California, United States</t>
  </si>
  <si>
    <t>Carrie Radison</t>
  </si>
  <si>
    <t>Philadelphia, Pennsylvania, United States</t>
  </si>
  <si>
    <t>Carrie Stevens</t>
  </si>
  <si>
    <t>Buffalo, New York, United States</t>
  </si>
  <si>
    <t>Carrie Westcott</t>
  </si>
  <si>
    <t>Mission Hills, Kansas, United States</t>
  </si>
  <si>
    <t>Cassandra Lynn</t>
  </si>
  <si>
    <t>Price, Utah, United States</t>
  </si>
  <si>
    <t>Cathy Larmouth</t>
  </si>
  <si>
    <t>Torrance, California, United States</t>
  </si>
  <si>
    <t>Cathy Rowland</t>
  </si>
  <si>
    <t>Cathy St. George</t>
  </si>
  <si>
    <t>Norfolk, Virginia, United States</t>
  </si>
  <si>
    <t>Charis Boyle</t>
  </si>
  <si>
    <t>Alexandria, Virginia, United States</t>
  </si>
  <si>
    <t>Charlotte Kemp</t>
  </si>
  <si>
    <t>Omaha, Nebraska, United States</t>
  </si>
  <si>
    <t>Chelsie Aryn</t>
  </si>
  <si>
    <t>Albany, New York, United States</t>
  </si>
  <si>
    <t>Cher Butler</t>
  </si>
  <si>
    <t>Garland, Texas, United States</t>
  </si>
  <si>
    <t>Cherie Witter</t>
  </si>
  <si>
    <t>Everett, Washington, United States</t>
  </si>
  <si>
    <t>Cheryl Bachman</t>
  </si>
  <si>
    <t>Cheryl Kubert</t>
  </si>
  <si>
    <t>China Lee</t>
  </si>
  <si>
    <t>New Orleans, Louisiana, United States</t>
  </si>
  <si>
    <t>Chris Cranston</t>
  </si>
  <si>
    <t>Santa Monica, California, United States</t>
  </si>
  <si>
    <t>Chris Koren</t>
  </si>
  <si>
    <t>Christa Speck</t>
  </si>
  <si>
    <t>Danzig, Germany</t>
  </si>
  <si>
    <t>Christi Shake</t>
  </si>
  <si>
    <t>Baltimore, Maryland, United States</t>
  </si>
  <si>
    <t>Christina Ferguson</t>
  </si>
  <si>
    <t>Phoenix, Arizona, United States</t>
  </si>
  <si>
    <t>Christina L. Santiago</t>
  </si>
  <si>
    <t>Christina Leardini</t>
  </si>
  <si>
    <t>St. Petersburg, Florida, United States</t>
  </si>
  <si>
    <t>Christina Smith</t>
  </si>
  <si>
    <t>Miami, Florida, United States</t>
  </si>
  <si>
    <t>Christine Maddox</t>
  </si>
  <si>
    <t>Tracy, California, United States</t>
  </si>
  <si>
    <t>Christine Richters</t>
  </si>
  <si>
    <t>Fullerton, California, United States</t>
  </si>
  <si>
    <t>Christine Smith</t>
  </si>
  <si>
    <t>San Dimas, California, United States</t>
  </si>
  <si>
    <t>Christine Williams</t>
  </si>
  <si>
    <t>Basingstoke, United Kingdom</t>
  </si>
  <si>
    <t>Ciara Price</t>
  </si>
  <si>
    <t>Portland, Maine, United States</t>
  </si>
  <si>
    <t>Cindy Brooks</t>
  </si>
  <si>
    <t>Gettysburg, Pennsylvania, United States</t>
  </si>
  <si>
    <t>Cindy Fuller</t>
  </si>
  <si>
    <t>Claire Rambeau</t>
  </si>
  <si>
    <t>Santa Barbara County, California, United States</t>
  </si>
  <si>
    <t>Claire Sinclair</t>
  </si>
  <si>
    <t>Claudia Jennings</t>
  </si>
  <si>
    <t>St. Paul, Minnesota, United States</t>
  </si>
  <si>
    <t>Clayre Peters</t>
  </si>
  <si>
    <t>Colleen Farrington</t>
  </si>
  <si>
    <t>Davisboro, Georgia, United States</t>
  </si>
  <si>
    <t>Colleen Marie</t>
  </si>
  <si>
    <t>Oklahoma City, Oklahoma, United States</t>
  </si>
  <si>
    <t>Colleen Shannon</t>
  </si>
  <si>
    <t>Pelican, Alaska, United States</t>
  </si>
  <si>
    <t>Connie Brighton</t>
  </si>
  <si>
    <t>Wichita Falls, Texas, United States</t>
  </si>
  <si>
    <t>Connie Cooper</t>
  </si>
  <si>
    <t>Connie Kreski</t>
  </si>
  <si>
    <t>Wyandotte, Michigan, United States</t>
  </si>
  <si>
    <t>Connie Mason</t>
  </si>
  <si>
    <t>Washington D.C., District of Columbia, United States</t>
  </si>
  <si>
    <t>Corinna Harney</t>
  </si>
  <si>
    <t>Bremerhaven, Germany</t>
  </si>
  <si>
    <t>Courtney Rachel Culkin</t>
  </si>
  <si>
    <t>Long Island, New York, United States</t>
  </si>
  <si>
    <t>Crista Nicole</t>
  </si>
  <si>
    <t>Springfield, Illinois, United States</t>
  </si>
  <si>
    <t>Cristy Thom</t>
  </si>
  <si>
    <t>Crystal Harris</t>
  </si>
  <si>
    <t>Lake Havasu City, Arizona, United States</t>
  </si>
  <si>
    <t>Crystal McCahill</t>
  </si>
  <si>
    <t>River Forest, Illinois, United States</t>
  </si>
  <si>
    <t>Crystal Smith</t>
  </si>
  <si>
    <t>Kansas City, Missouri, United States</t>
  </si>
  <si>
    <t>Cyndi Wood</t>
  </si>
  <si>
    <t>Burbank, California, United States</t>
  </si>
  <si>
    <t>Cynthia Brimhall</t>
  </si>
  <si>
    <t>Ogden, Utah, United States</t>
  </si>
  <si>
    <t>Cynthia Gwyn Brown</t>
  </si>
  <si>
    <t>San Jose, California, United States</t>
  </si>
  <si>
    <t>Cynthia Hall</t>
  </si>
  <si>
    <t>Hinsdale, Illinois, United States</t>
  </si>
  <si>
    <t>Cynthia Myers</t>
  </si>
  <si>
    <t>Toledo, Ohio, United States</t>
  </si>
  <si>
    <t>Daina House</t>
  </si>
  <si>
    <t>Apple Valley, California, United States</t>
  </si>
  <si>
    <t>Danelle Marie Folta</t>
  </si>
  <si>
    <t>Hammond, Indiana, United States</t>
  </si>
  <si>
    <t>Dani Mathers</t>
  </si>
  <si>
    <t>Danielle de Vabre</t>
  </si>
  <si>
    <t>Montreal, Canada</t>
  </si>
  <si>
    <t>Daphnee Lynn Duplaix</t>
  </si>
  <si>
    <t>Darlene Bernaola</t>
  </si>
  <si>
    <t>Dasha Astafieva</t>
  </si>
  <si>
    <t>Ordzhonikidze, Ukraine</t>
  </si>
  <si>
    <t>Dawn Richard</t>
  </si>
  <si>
    <t>Deanna Baker</t>
  </si>
  <si>
    <t>St. Louis, Missouri, United States</t>
  </si>
  <si>
    <t>Deanna Brooks</t>
  </si>
  <si>
    <t>Boulder City, Nevada, United States</t>
  </si>
  <si>
    <t>Debbie Boostrom</t>
  </si>
  <si>
    <t>Peoria, Illinois, United States</t>
  </si>
  <si>
    <t>Debbie Davis</t>
  </si>
  <si>
    <t>Debbie Ellison</t>
  </si>
  <si>
    <t>Debbie Hooper</t>
  </si>
  <si>
    <t>Debi Johnson</t>
  </si>
  <si>
    <t>Deborah Borkman</t>
  </si>
  <si>
    <t>Virginia, United States</t>
  </si>
  <si>
    <t>Deborah Driggs</t>
  </si>
  <si>
    <t>Oakland, California, United States</t>
  </si>
  <si>
    <t>Debra Jensen</t>
  </si>
  <si>
    <t>Orange County, California, United States</t>
  </si>
  <si>
    <t>Debra Jo Fondren</t>
  </si>
  <si>
    <t>Debra Peterson</t>
  </si>
  <si>
    <t>DeDe Lind</t>
  </si>
  <si>
    <t>Deisy Teles</t>
  </si>
  <si>
    <t>Muçum, Brazil</t>
  </si>
  <si>
    <t>Delores Wells</t>
  </si>
  <si>
    <t>Reading, Pennsylvania, United States</t>
  </si>
  <si>
    <t>Denise McConnell</t>
  </si>
  <si>
    <t>Wiesbaden, Germany</t>
  </si>
  <si>
    <t>Denise Michele</t>
  </si>
  <si>
    <t>Destiny Davis</t>
  </si>
  <si>
    <t>Glendora, California, United States</t>
  </si>
  <si>
    <t>Devin DeVasquez</t>
  </si>
  <si>
    <t>Baton Rouge, Louisiana, United States</t>
  </si>
  <si>
    <t>Diana Lee</t>
  </si>
  <si>
    <t>Diane Hunter</t>
  </si>
  <si>
    <t>Tacoma, Washington, United States</t>
  </si>
  <si>
    <t>Dianne Chandler</t>
  </si>
  <si>
    <t>Oak Park, Illinois, United States</t>
  </si>
  <si>
    <t>Dianne Danford</t>
  </si>
  <si>
    <t>Dinah Willis</t>
  </si>
  <si>
    <t>Odessa, Texas, United States</t>
  </si>
  <si>
    <t>Divini Rae</t>
  </si>
  <si>
    <t>Fairbanks, Alaska, United States</t>
  </si>
  <si>
    <t>Dolly Read</t>
  </si>
  <si>
    <t>Bristol, United Kingdom</t>
  </si>
  <si>
    <t>Dolores del Monte</t>
  </si>
  <si>
    <t>Dolores Donlon</t>
  </si>
  <si>
    <t>Dona Speir</t>
  </si>
  <si>
    <t>Norwalk, California, United States</t>
  </si>
  <si>
    <t>Donna D'Errico</t>
  </si>
  <si>
    <t>Dothan, Alabama, United States</t>
  </si>
  <si>
    <t>Donna Edmondson</t>
  </si>
  <si>
    <t>Greensborough, North Carolina, United States</t>
  </si>
  <si>
    <t>Donna Lynn</t>
  </si>
  <si>
    <t>Walukee, Oklahoma, United States</t>
  </si>
  <si>
    <t>Donna Michelle</t>
  </si>
  <si>
    <t>Donna Perry</t>
  </si>
  <si>
    <t>Donna Smith</t>
  </si>
  <si>
    <t>Portland, Oregon, United States</t>
  </si>
  <si>
    <t>Dorothy Mays</t>
  </si>
  <si>
    <t>Nuremberg, Germany</t>
  </si>
  <si>
    <t>Dorothy Stratten</t>
  </si>
  <si>
    <t>Dru Hart</t>
  </si>
  <si>
    <t>San Fernando, California, United States</t>
  </si>
  <si>
    <t>Echo Leta Johnson</t>
  </si>
  <si>
    <t>Elaine Morton</t>
  </si>
  <si>
    <t>Elaine Paul</t>
  </si>
  <si>
    <t>Elaine Reynolds</t>
  </si>
  <si>
    <t>Jersey City, New Jersey, United States</t>
  </si>
  <si>
    <t>Elan Carter</t>
  </si>
  <si>
    <t>Nutley, New Jersey, United States</t>
  </si>
  <si>
    <t>Eleanor Bradley</t>
  </si>
  <si>
    <t>Waukegan, Illinois, United States</t>
  </si>
  <si>
    <t>Elisa Bridges</t>
  </si>
  <si>
    <t>Elizabeth Ann Roberts</t>
  </si>
  <si>
    <t>Elizabeth Jordan</t>
  </si>
  <si>
    <t>Fort Myers, Florida, United States</t>
  </si>
  <si>
    <t>Elizabeth Ostrander</t>
  </si>
  <si>
    <t>Melbourne, Florida, United States</t>
  </si>
  <si>
    <t>Elke Jeinsen</t>
  </si>
  <si>
    <t>Hanover, Germany</t>
  </si>
  <si>
    <t>Ellen Michaels</t>
  </si>
  <si>
    <t>Queens, New York, United States</t>
  </si>
  <si>
    <t>Ellen Stratton</t>
  </si>
  <si>
    <t>Marietta, Mississippi, United States</t>
  </si>
  <si>
    <t>Eloise Broady</t>
  </si>
  <si>
    <t>Houston, Texas, United States</t>
  </si>
  <si>
    <t>Elsa Sorensen</t>
  </si>
  <si>
    <t>Copenhagen, Denmark</t>
  </si>
  <si>
    <t>Emily Agnes</t>
  </si>
  <si>
    <t>Redhill, United Kingdom</t>
  </si>
  <si>
    <t>Emily Arth</t>
  </si>
  <si>
    <t>Evanston, Illinois, United States</t>
  </si>
  <si>
    <t>Erica Dahm</t>
  </si>
  <si>
    <t>Minneapolis, Mississippi, United States</t>
  </si>
  <si>
    <t>Erika Eleniak</t>
  </si>
  <si>
    <t>Ester Cordet</t>
  </si>
  <si>
    <t>Panama</t>
  </si>
  <si>
    <t>Eve Meyer</t>
  </si>
  <si>
    <t>Fawna MacLaren</t>
  </si>
  <si>
    <t>Felicia Atkins</t>
  </si>
  <si>
    <t>Australia</t>
  </si>
  <si>
    <t>Fran Gerard</t>
  </si>
  <si>
    <t>Staten Island, New York, United States</t>
  </si>
  <si>
    <t>Francesca Frigo</t>
  </si>
  <si>
    <t>Puerto La Cruz, Venezuela</t>
  </si>
  <si>
    <t>Francine Parks</t>
  </si>
  <si>
    <t>Mobile, Alabama, United States</t>
  </si>
  <si>
    <t>Gail Stanton</t>
  </si>
  <si>
    <t>Memphis, Tennessee, United States</t>
  </si>
  <si>
    <t>Gale Olson</t>
  </si>
  <si>
    <t>Fort Sill, Oklahoma, United States</t>
  </si>
  <si>
    <t>Gay Collier</t>
  </si>
  <si>
    <t>Gaye Rennie</t>
  </si>
  <si>
    <t>Gemma Lee Farrell</t>
  </si>
  <si>
    <t>Pirongia, New Zealand</t>
  </si>
  <si>
    <t>Geri Glass</t>
  </si>
  <si>
    <t>Gia Marie</t>
  </si>
  <si>
    <t>Malibu, California, United States</t>
  </si>
  <si>
    <t>Gianna Amore</t>
  </si>
  <si>
    <t>Warwick, Rhode Island, United States</t>
  </si>
  <si>
    <t>Gig Gangel</t>
  </si>
  <si>
    <t>Harlingen, Texas, United States</t>
  </si>
  <si>
    <t>Gillian Bonner</t>
  </si>
  <si>
    <t>Athens, Georgia, United States</t>
  </si>
  <si>
    <t>Gina Goldberg</t>
  </si>
  <si>
    <t>Turku, Finland</t>
  </si>
  <si>
    <t>Ginger Young</t>
  </si>
  <si>
    <t>Giuliana Marino</t>
  </si>
  <si>
    <t>Gloria Root</t>
  </si>
  <si>
    <t>Gloria Walker</t>
  </si>
  <si>
    <t>Bronx, New York, United States</t>
  </si>
  <si>
    <t>Gloria Windsor</t>
  </si>
  <si>
    <t>Grace Kim</t>
  </si>
  <si>
    <t>Gwen Hajek</t>
  </si>
  <si>
    <t>Shreveport, Louisiana, United States</t>
  </si>
  <si>
    <t>Gwen Wong</t>
  </si>
  <si>
    <t>Manila, Philippines</t>
  </si>
  <si>
    <t>Heather Carolin</t>
  </si>
  <si>
    <t>Heather Knox</t>
  </si>
  <si>
    <t>Indianapolis, Indiana, United States</t>
  </si>
  <si>
    <t>Heather Kozar</t>
  </si>
  <si>
    <t>Akron, Ohio, United States</t>
  </si>
  <si>
    <t>Heather Rae Young</t>
  </si>
  <si>
    <t>Anaheim, California, United States</t>
  </si>
  <si>
    <t>Heather Rene Smith</t>
  </si>
  <si>
    <t>Heather Ryan</t>
  </si>
  <si>
    <t>Newport, Kentucky, United States</t>
  </si>
  <si>
    <t>Woodbury, New Jersey, United States</t>
  </si>
  <si>
    <t>Heather Van Every</t>
  </si>
  <si>
    <t>Illinois, United States</t>
  </si>
  <si>
    <t>Hedy Scott</t>
  </si>
  <si>
    <t>Jodoigne, Belgium</t>
  </si>
  <si>
    <t>Heidi Becker</t>
  </si>
  <si>
    <t>Klagenfurt, Austria</t>
  </si>
  <si>
    <t>Heidi Mark</t>
  </si>
  <si>
    <t>Columbus, Ohio, United States</t>
  </si>
  <si>
    <t>Heidi Sorenson</t>
  </si>
  <si>
    <t>Helena Antonaccio</t>
  </si>
  <si>
    <t>Morristown, New Jersey, United States</t>
  </si>
  <si>
    <t>Helle Michaelsen</t>
  </si>
  <si>
    <t>Aalborg, Denmark</t>
  </si>
  <si>
    <t>Henriette Allais</t>
  </si>
  <si>
    <t>Hiromi Oshima</t>
  </si>
  <si>
    <t>Tokyo, Japan</t>
  </si>
  <si>
    <t>Holley Ann Dorrough</t>
  </si>
  <si>
    <t>Gadsden, Alabama, United States</t>
  </si>
  <si>
    <t>Holly Joan Hart</t>
  </si>
  <si>
    <t>Fort Hood, Texas, United States</t>
  </si>
  <si>
    <t>Holly Witt</t>
  </si>
  <si>
    <t>Lima, Pennsylvania, United States</t>
  </si>
  <si>
    <t>Hope Dworaczyk</t>
  </si>
  <si>
    <t>Port Lavaca, Texas, United States</t>
  </si>
  <si>
    <t>Hope Marie Carlton</t>
  </si>
  <si>
    <t>Riverhead, New York, United States</t>
  </si>
  <si>
    <t>Hope Olson</t>
  </si>
  <si>
    <t>Prairie de Chien, Wisconsin, United States</t>
  </si>
  <si>
    <t>Ida Ljungqvist</t>
  </si>
  <si>
    <t>Dar es Salaam, Tanzania</t>
  </si>
  <si>
    <t>India Allen</t>
  </si>
  <si>
    <t>Portsmouth, Indiana, United States</t>
  </si>
  <si>
    <t>Inga Drozdova</t>
  </si>
  <si>
    <t>Latvia</t>
  </si>
  <si>
    <t>Ingeborg Sorensen</t>
  </si>
  <si>
    <t>Drammen, Norway</t>
  </si>
  <si>
    <t>Dzerzhinsk, Russia</t>
  </si>
  <si>
    <t>Iryna Ivanova</t>
  </si>
  <si>
    <t>Feodosiya, Ukraine</t>
  </si>
  <si>
    <t>Jaclyn Dahm</t>
  </si>
  <si>
    <t>Jaclyn Swedberg</t>
  </si>
  <si>
    <t>Jacqueline Sheen</t>
  </si>
  <si>
    <t>Jacquelyn Prescott</t>
  </si>
  <si>
    <t>Redlands, California, United States</t>
  </si>
  <si>
    <t>Jaime Bergman</t>
  </si>
  <si>
    <t>Salt Lake City, Utah, United States</t>
  </si>
  <si>
    <t>Jaime Faith Edmondson</t>
  </si>
  <si>
    <t>Bartow, Florida, United States</t>
  </si>
  <si>
    <t>Jami Ferrell</t>
  </si>
  <si>
    <t>Muncie, Indiana, United States</t>
  </si>
  <si>
    <t>Jamie Westenhiser</t>
  </si>
  <si>
    <t>Hollywood, Florida, United States</t>
  </si>
  <si>
    <t>Jan Roberts</t>
  </si>
  <si>
    <t>Brooklyn, New York, United States</t>
  </si>
  <si>
    <t>Janet Lupo</t>
  </si>
  <si>
    <t>F</t>
  </si>
  <si>
    <t>Hoboken, New Jersey, United States</t>
  </si>
  <si>
    <t>Janet Pilgrim</t>
  </si>
  <si>
    <t>Wheaton, Illinois, United States</t>
  </si>
  <si>
    <t>Janet Quist</t>
  </si>
  <si>
    <t>Janice Pennington</t>
  </si>
  <si>
    <t>Janice Raymond</t>
  </si>
  <si>
    <t>Lancashire, United Kingdom</t>
  </si>
  <si>
    <t>Janine Habeck</t>
  </si>
  <si>
    <t>Berlin, Germany</t>
  </si>
  <si>
    <t>Janis Schmitt</t>
  </si>
  <si>
    <t>Jaslyn Ome</t>
  </si>
  <si>
    <t>Hayward, California, United States</t>
  </si>
  <si>
    <t>Jayde Nicole</t>
  </si>
  <si>
    <t>Scarborough, Canada</t>
  </si>
  <si>
    <t>Jayne Mansfield</t>
  </si>
  <si>
    <t>Bryn Mawr, Pennsylvania, United States</t>
  </si>
  <si>
    <t>Jean Bell</t>
  </si>
  <si>
    <t>Jean Cannon</t>
  </si>
  <si>
    <t>Jean Jani</t>
  </si>
  <si>
    <t>Dayton, Ohio, United States</t>
  </si>
  <si>
    <t>Jean Manson</t>
  </si>
  <si>
    <t>Jean Moorehead</t>
  </si>
  <si>
    <t>Jeana Tomasino</t>
  </si>
  <si>
    <t>Jennifer Allan</t>
  </si>
  <si>
    <t>Las Vegas, Nevada, United States</t>
  </si>
  <si>
    <t>Jennifer Campbell</t>
  </si>
  <si>
    <t>Greeley, Colorado, United States</t>
  </si>
  <si>
    <t>Jennifer J. Lavoie</t>
  </si>
  <si>
    <t>New Hampshire, United States</t>
  </si>
  <si>
    <t>Jennifer Jackson</t>
  </si>
  <si>
    <t>Jennifer LeRoy</t>
  </si>
  <si>
    <t>Craig, Colorado, United States</t>
  </si>
  <si>
    <t>Jennifer Liano</t>
  </si>
  <si>
    <t>San Diego, California, United States</t>
  </si>
  <si>
    <t>Jennifer Lyn Jackson</t>
  </si>
  <si>
    <t>Jennifer Miriam</t>
  </si>
  <si>
    <t>Jennifer Pershing</t>
  </si>
  <si>
    <t>Somers Point, New Jersey, United States</t>
  </si>
  <si>
    <t>Jennifer Rovero</t>
  </si>
  <si>
    <t>Youngstown, Ohio, United States</t>
  </si>
  <si>
    <t>Jenny McCarthy</t>
  </si>
  <si>
    <t>Evergreen Park, Illinois, United States</t>
  </si>
  <si>
    <t>Jessa Hinton</t>
  </si>
  <si>
    <t>Jessica Ashley</t>
  </si>
  <si>
    <t>Detroit, Michigan, United States</t>
  </si>
  <si>
    <t>Jessica Burciaga</t>
  </si>
  <si>
    <t>Santa Fe Springs, California, United States</t>
  </si>
  <si>
    <t>Jessica Lee</t>
  </si>
  <si>
    <t>Binghamton, New York, United States</t>
  </si>
  <si>
    <t>Jessica St. George</t>
  </si>
  <si>
    <t>Jill De Vries</t>
  </si>
  <si>
    <t>Kankakee, Illinois, United States</t>
  </si>
  <si>
    <t>Jill Taylor</t>
  </si>
  <si>
    <t>Van Nuys, California, United States</t>
  </si>
  <si>
    <t>Jillian Grace</t>
  </si>
  <si>
    <t>Berryville, Arizona, United States</t>
  </si>
  <si>
    <t>Jo Collins</t>
  </si>
  <si>
    <t>Lebanon, Oregon, United States</t>
  </si>
  <si>
    <t>Joan Bennett</t>
  </si>
  <si>
    <t>Joan Staley</t>
  </si>
  <si>
    <t>Minneapolis, Minnesota, United States</t>
  </si>
  <si>
    <t>Jodi Ann Paterson</t>
  </si>
  <si>
    <t>Balikpapan, Indonesia</t>
  </si>
  <si>
    <t>Joey Gibson</t>
  </si>
  <si>
    <t>Jolanda Egger</t>
  </si>
  <si>
    <t>Luzern, Switzerland</t>
  </si>
  <si>
    <t>Joni Mattis</t>
  </si>
  <si>
    <t>Jonnie Nicely</t>
  </si>
  <si>
    <t>Fort Smith, Arkansas, United States</t>
  </si>
  <si>
    <t>Jordan Monroe</t>
  </si>
  <si>
    <t>Denison, Iowa, United States</t>
  </si>
  <si>
    <t>Joyce Nizzari</t>
  </si>
  <si>
    <t>Judi Monterey</t>
  </si>
  <si>
    <t>Bell, California, United States</t>
  </si>
  <si>
    <t>Judy Lee Tomerlin</t>
  </si>
  <si>
    <t>Judy Tyler</t>
  </si>
  <si>
    <t>Julia Lyndon</t>
  </si>
  <si>
    <t>Julia Schultz</t>
  </si>
  <si>
    <t>Julianna Young</t>
  </si>
  <si>
    <t>Fort Campbell, Kentucky, United States</t>
  </si>
  <si>
    <t>Julie Clarke</t>
  </si>
  <si>
    <t>Tucson, Arizona, United States</t>
  </si>
  <si>
    <t>Julie Lynn Cialini</t>
  </si>
  <si>
    <t>Rochester, New York, United States</t>
  </si>
  <si>
    <t>Julie McCullough</t>
  </si>
  <si>
    <t>Honolulu, Hawaii, United States</t>
  </si>
  <si>
    <t>Julie Peterson</t>
  </si>
  <si>
    <t>Havre de Grace, Maryland, United States</t>
  </si>
  <si>
    <t>Julie Woodson</t>
  </si>
  <si>
    <t>Hutchinson, Kansas, United States</t>
  </si>
  <si>
    <t>Juliette Frette</t>
  </si>
  <si>
    <t>June Blair</t>
  </si>
  <si>
    <t>June Cochran</t>
  </si>
  <si>
    <t>Justine Greiner</t>
  </si>
  <si>
    <t>Kai Brendlinger</t>
  </si>
  <si>
    <t>Kalin Olson</t>
  </si>
  <si>
    <t>Hot Springs, Arkansas, United States</t>
  </si>
  <si>
    <t>Kara Monaco</t>
  </si>
  <si>
    <t>Lakeland, Florida, United States</t>
  </si>
  <si>
    <t>Karen Christy</t>
  </si>
  <si>
    <t>Abilene, Texas, United States</t>
  </si>
  <si>
    <t>Karen Foster</t>
  </si>
  <si>
    <t>Lufkin, Texas, United States</t>
  </si>
  <si>
    <t>Karen Hafter</t>
  </si>
  <si>
    <t>Karen McDougal</t>
  </si>
  <si>
    <t>Gary, Indiana, United States</t>
  </si>
  <si>
    <t>Karen Morton</t>
  </si>
  <si>
    <t>Palmdale, California, United States</t>
  </si>
  <si>
    <t>Karen Price</t>
  </si>
  <si>
    <t>Pasadena, California, United States</t>
  </si>
  <si>
    <t>Karen Thompson</t>
  </si>
  <si>
    <t>Karen Velez</t>
  </si>
  <si>
    <t>Rockville Centre, New York, United States</t>
  </si>
  <si>
    <t>Karen Witter</t>
  </si>
  <si>
    <t>Kari Kennell</t>
  </si>
  <si>
    <t>Colorado Springs, Colorado, United States</t>
  </si>
  <si>
    <t>Kari Knudsen</t>
  </si>
  <si>
    <t>Romsdal, Norway</t>
  </si>
  <si>
    <t>Karin Taylor</t>
  </si>
  <si>
    <t>Kingston, Jamaica</t>
  </si>
  <si>
    <t>Karin van Breeschooten</t>
  </si>
  <si>
    <t>Rotterdam, The Netherlands</t>
  </si>
  <si>
    <t>Karina Marie</t>
  </si>
  <si>
    <t>Basildon, United Kingdom</t>
  </si>
  <si>
    <t>Karissa Shannon</t>
  </si>
  <si>
    <t>Ann Arbor, Michigan, United States</t>
  </si>
  <si>
    <t>Karla Conway</t>
  </si>
  <si>
    <t>Kassie Lyn Logsdon</t>
  </si>
  <si>
    <t>Kata Karkkainen</t>
  </si>
  <si>
    <t>Helsinki, Finland</t>
  </si>
  <si>
    <t>Katherine Hushaw</t>
  </si>
  <si>
    <t>Kathryn Morrison</t>
  </si>
  <si>
    <t>Kathy Douglas</t>
  </si>
  <si>
    <t>Kathy MacDonald</t>
  </si>
  <si>
    <t>New Jersey, United States</t>
  </si>
  <si>
    <t>Kathy Shower</t>
  </si>
  <si>
    <t>Brookville, Ohio, United States</t>
  </si>
  <si>
    <t>Scottsdale, Arizona, United States</t>
  </si>
  <si>
    <t>Katie Vernola</t>
  </si>
  <si>
    <t>Victorville, California, United States</t>
  </si>
  <si>
    <t>Kaya Christian</t>
  </si>
  <si>
    <t>Kayla Collins</t>
  </si>
  <si>
    <t>Kaylia Cassandra</t>
  </si>
  <si>
    <t>Kayslee Collins</t>
  </si>
  <si>
    <t>Kelley Thompson</t>
  </si>
  <si>
    <t>Tyler, Texas, United States</t>
  </si>
  <si>
    <t>Kelly Burke</t>
  </si>
  <si>
    <t>Kelly Carrington</t>
  </si>
  <si>
    <t>White Plains, New York, United States</t>
  </si>
  <si>
    <t>Kelly Gallagher</t>
  </si>
  <si>
    <t>Kelly Monaco</t>
  </si>
  <si>
    <t>Pennsylvania, Pennsylvania, United States</t>
  </si>
  <si>
    <t>Kelly Tough</t>
  </si>
  <si>
    <t>Kennedy Summers</t>
  </si>
  <si>
    <t>Kerissa Fare</t>
  </si>
  <si>
    <t>Kerri Kendall</t>
  </si>
  <si>
    <t>Kia Drayton</t>
  </si>
  <si>
    <t>Goldsboro, North Carolina, United States</t>
  </si>
  <si>
    <t>Kim Farber</t>
  </si>
  <si>
    <t>Kim Morris</t>
  </si>
  <si>
    <t>Kimber West</t>
  </si>
  <si>
    <t>Kimberley Conrad</t>
  </si>
  <si>
    <t>Moulton, Alabama, United States</t>
  </si>
  <si>
    <t>Kimberly Donley</t>
  </si>
  <si>
    <t>Aurora, Illinois, United States</t>
  </si>
  <si>
    <t>Kimberly Evenson</t>
  </si>
  <si>
    <t>Kimberly Holland</t>
  </si>
  <si>
    <t>Humble, Texas, United States</t>
  </si>
  <si>
    <t>Kimberly McArthur</t>
  </si>
  <si>
    <t>Fort Worth, Texas, United States</t>
  </si>
  <si>
    <t>Kimberly Phillips</t>
  </si>
  <si>
    <t>Fountain Valley, California, United States</t>
  </si>
  <si>
    <t>Kimberly Spicer</t>
  </si>
  <si>
    <t>Kona Carmack</t>
  </si>
  <si>
    <t>Krista Kelly</t>
  </si>
  <si>
    <t>Kristen Nicole</t>
  </si>
  <si>
    <t>Escondido, California, United States</t>
  </si>
  <si>
    <t>Kristi Cline</t>
  </si>
  <si>
    <t>Lubbock, Texas, United States</t>
  </si>
  <si>
    <t>Kristina Shannon</t>
  </si>
  <si>
    <t>Kristine Hanson</t>
  </si>
  <si>
    <t>Kristine Winder</t>
  </si>
  <si>
    <t>Kylie Johnson</t>
  </si>
  <si>
    <t>Ford Ord, California, United States</t>
  </si>
  <si>
    <t>Kym Malin</t>
  </si>
  <si>
    <t>Kymberly Herrin</t>
  </si>
  <si>
    <t>Kymberly Paige</t>
  </si>
  <si>
    <t>Newport Beach, California, United States</t>
  </si>
  <si>
    <t>Kyra Milan</t>
  </si>
  <si>
    <t>Lake City, Florida, United States</t>
  </si>
  <si>
    <t>Lani Todd</t>
  </si>
  <si>
    <t>Lannie Balcom</t>
  </si>
  <si>
    <t>Clarkdale, Arizona, United States</t>
  </si>
  <si>
    <t>Lari Laine</t>
  </si>
  <si>
    <t>Brentwood, California, United States</t>
  </si>
  <si>
    <t>Laura Cover</t>
  </si>
  <si>
    <t>Bucyrus, Ohio, United States</t>
  </si>
  <si>
    <t>Laura Croft</t>
  </si>
  <si>
    <t>Laura Lyons</t>
  </si>
  <si>
    <t>Laura Misch</t>
  </si>
  <si>
    <t>Tulsa, Oklahoma, United States</t>
  </si>
  <si>
    <t>Laura Richmond</t>
  </si>
  <si>
    <t>Fort Dix, New Jersey, United States</t>
  </si>
  <si>
    <t>Laura Young</t>
  </si>
  <si>
    <t>Long Branch, New Jersey, United States</t>
  </si>
  <si>
    <t>Lauren Anderson</t>
  </si>
  <si>
    <t>b</t>
  </si>
  <si>
    <t>Columbia, South Carolina, United States</t>
  </si>
  <si>
    <t>Laurie Carr</t>
  </si>
  <si>
    <t>Laurie Fetter</t>
  </si>
  <si>
    <t>Elgin, Illinois, United States</t>
  </si>
  <si>
    <t>Laurie Wood</t>
  </si>
  <si>
    <t>Orange, California, United States</t>
  </si>
  <si>
    <t>Layla Roberts</t>
  </si>
  <si>
    <t>Kealakekua Kona, Hawaii, United States</t>
  </si>
  <si>
    <t>Lee Ann Michelle</t>
  </si>
  <si>
    <t>Surrey, United Kingdom</t>
  </si>
  <si>
    <t>Leisa Sheridan</t>
  </si>
  <si>
    <t>Lenna Sjooblom</t>
  </si>
  <si>
    <t>Sweden</t>
  </si>
  <si>
    <t>Leola Bell</t>
  </si>
  <si>
    <t>Lesa Ann Pedriana</t>
  </si>
  <si>
    <t>Leslie Bianchini</t>
  </si>
  <si>
    <t>Lieko English</t>
  </si>
  <si>
    <t>Okinawa, Japan</t>
  </si>
  <si>
    <t>Lillian Müller</t>
  </si>
  <si>
    <t>Grimstad, Norway</t>
  </si>
  <si>
    <t>Linda Beatty</t>
  </si>
  <si>
    <t>Louisville, Kentucky, United States</t>
  </si>
  <si>
    <t>Linda Forsythe</t>
  </si>
  <si>
    <t>Linda Gamble</t>
  </si>
  <si>
    <t>Linda Moon</t>
  </si>
  <si>
    <t>Michigan, United States</t>
  </si>
  <si>
    <t>Linda Rhys Vaughn</t>
  </si>
  <si>
    <t>Grossmont, California, United States</t>
  </si>
  <si>
    <t>Linda Summers</t>
  </si>
  <si>
    <t>Linda Vargas</t>
  </si>
  <si>
    <t>Lindsay Wagner</t>
  </si>
  <si>
    <t>Lindsey Evans</t>
  </si>
  <si>
    <t>Blanchard, Louisiana, United States</t>
  </si>
  <si>
    <t>Lindsey Vuolo</t>
  </si>
  <si>
    <t>Princeton, New Jersey, United States</t>
  </si>
  <si>
    <t>Lisa Baker</t>
  </si>
  <si>
    <t>Detroit, Texas, United States</t>
  </si>
  <si>
    <t>Lisa Dergan</t>
  </si>
  <si>
    <t>Corpus Christi, Texas, United States</t>
  </si>
  <si>
    <t>Lisa Marie Scott</t>
  </si>
  <si>
    <t>Pensacola, Florida, United States</t>
  </si>
  <si>
    <t>Lisa Matthews</t>
  </si>
  <si>
    <t>Lisa Seiffert</t>
  </si>
  <si>
    <t>Bowen, Australia</t>
  </si>
  <si>
    <t>Lisa Sohm</t>
  </si>
  <si>
    <t>Vancouver, Washington, United States</t>
  </si>
  <si>
    <t>Lisa Welch</t>
  </si>
  <si>
    <t>Aberdeen, Maryland, United States</t>
  </si>
  <si>
    <t>Lisa Winters</t>
  </si>
  <si>
    <t>Florida, United States</t>
  </si>
  <si>
    <t>Liv Lindeland</t>
  </si>
  <si>
    <t>Liz Glazowski</t>
  </si>
  <si>
    <t>Zakopane, Poland</t>
  </si>
  <si>
    <t>Liz Stewart</t>
  </si>
  <si>
    <t>Lonny Chin</t>
  </si>
  <si>
    <t>Liverpool, United Kingdom</t>
  </si>
  <si>
    <t>Lori Winston</t>
  </si>
  <si>
    <t>Lorna Hopper</t>
  </si>
  <si>
    <t>Lorraine Michaels</t>
  </si>
  <si>
    <t>Canterbury, United Kingdom</t>
  </si>
  <si>
    <t>Lorraine Olivia</t>
  </si>
  <si>
    <t>Geneva, Illinois, United States</t>
  </si>
  <si>
    <t>Lorrie Menconi</t>
  </si>
  <si>
    <t>Louann Fernald</t>
  </si>
  <si>
    <t>Lourdes Estores</t>
  </si>
  <si>
    <t>Luann Lee</t>
  </si>
  <si>
    <t>Luci Victoria</t>
  </si>
  <si>
    <t>Sheffield, United Kingdom</t>
  </si>
  <si>
    <t>Lynda Wiesmeier</t>
  </si>
  <si>
    <t>Lynn Karrol</t>
  </si>
  <si>
    <t>Lynn Schiller</t>
  </si>
  <si>
    <t>Lynn Thomas</t>
  </si>
  <si>
    <t>Newport News, Virginia, United States</t>
  </si>
  <si>
    <t>Lynn Turner</t>
  </si>
  <si>
    <t>Lynn Winchell</t>
  </si>
  <si>
    <t>Lynnda Kimball</t>
  </si>
  <si>
    <t>Inglewood, California, United States</t>
  </si>
  <si>
    <t>Lynne Austin</t>
  </si>
  <si>
    <t>Plant City, Florida, United States</t>
  </si>
  <si>
    <t>Madeleine Collinson</t>
  </si>
  <si>
    <t>Malta</t>
  </si>
  <si>
    <t>Madeline Castle</t>
  </si>
  <si>
    <t>Maggie May</t>
  </si>
  <si>
    <t>Wamego, Kansas, United States</t>
  </si>
  <si>
    <t>Majken Haugedal</t>
  </si>
  <si>
    <t>Mara Corday</t>
  </si>
  <si>
    <t>Marcy Hanson</t>
  </si>
  <si>
    <t>Mardi Jacquet</t>
  </si>
  <si>
    <t>Châteauroux, France</t>
  </si>
  <si>
    <t>Waukesha, Wisconsin, United States</t>
  </si>
  <si>
    <t>Marguerite Empey</t>
  </si>
  <si>
    <t>Maria Checa</t>
  </si>
  <si>
    <t>Bogotá, Colombia</t>
  </si>
  <si>
    <t>Maria Luisa Gil</t>
  </si>
  <si>
    <t>Cuba</t>
  </si>
  <si>
    <t>Maria McBane</t>
  </si>
  <si>
    <t>Avignon, France</t>
  </si>
  <si>
    <t>Marian Stafford</t>
  </si>
  <si>
    <t>Marianne Gaba</t>
  </si>
  <si>
    <t>Marianne Gravatte</t>
  </si>
  <si>
    <t>Marilyn Cole</t>
  </si>
  <si>
    <t>Marilyn Hanold</t>
  </si>
  <si>
    <t>Jamaica, New York, United States</t>
  </si>
  <si>
    <t>Marilyn Lange</t>
  </si>
  <si>
    <t>Westfield, New Jersey, United States</t>
  </si>
  <si>
    <t>Marina Baker</t>
  </si>
  <si>
    <t>Windsor, United Kingdom</t>
  </si>
  <si>
    <t>Marion Scott</t>
  </si>
  <si>
    <t>Germany</t>
  </si>
  <si>
    <t>Marketa Janska</t>
  </si>
  <si>
    <t>Most, Czech Republic</t>
  </si>
  <si>
    <t>Marlene Callahan</t>
  </si>
  <si>
    <t>Ventura, California, United States</t>
  </si>
  <si>
    <t>Marlene Janssen</t>
  </si>
  <si>
    <t>Rock Island, Illinois, United States</t>
  </si>
  <si>
    <t>Marlene Morrow</t>
  </si>
  <si>
    <t>Billings, Montana, United States</t>
  </si>
  <si>
    <t>Marliece Andrada</t>
  </si>
  <si>
    <t>Manteca, California, United States</t>
  </si>
  <si>
    <t>Martha Smith</t>
  </si>
  <si>
    <t>Martha Thomsen</t>
  </si>
  <si>
    <t>Moses Lake, Washington, United States</t>
  </si>
  <si>
    <t>Mary Collinson</t>
  </si>
  <si>
    <t>Marya Carter</t>
  </si>
  <si>
    <t>Mei-Ling Lam</t>
  </si>
  <si>
    <t>Waterville, Maine, United States</t>
  </si>
  <si>
    <t>Melba Ogle</t>
  </si>
  <si>
    <t>Cheyenne, Wyoming, United States</t>
  </si>
  <si>
    <t>Melinda Mays</t>
  </si>
  <si>
    <t>Augusta, Georgia, United States</t>
  </si>
  <si>
    <t>Melinda Windsor</t>
  </si>
  <si>
    <t>Melissa Evridge</t>
  </si>
  <si>
    <t>Lexington, Kentucky, United States</t>
  </si>
  <si>
    <t>Melissa Holliday</t>
  </si>
  <si>
    <t>Greenwood, South Carolina, United States</t>
  </si>
  <si>
    <t>Melodye Prentiss</t>
  </si>
  <si>
    <t>Mercy Rooney</t>
  </si>
  <si>
    <t>Merissa Mathes</t>
  </si>
  <si>
    <t>Merle Pertile</t>
  </si>
  <si>
    <t>Whittier, California, United States</t>
  </si>
  <si>
    <t>Mesina Miller</t>
  </si>
  <si>
    <t>Michele Drake</t>
  </si>
  <si>
    <t>La Jolla, California, United States</t>
  </si>
  <si>
    <t>Michele Rogers</t>
  </si>
  <si>
    <t>Michelle Hamilton</t>
  </si>
  <si>
    <t>Elmira, New York, United States</t>
  </si>
  <si>
    <t>Michelle McLaughlin</t>
  </si>
  <si>
    <t>Redwood City, California, United States</t>
  </si>
  <si>
    <t>Mickey Winters</t>
  </si>
  <si>
    <t>Paris, France</t>
  </si>
  <si>
    <t>Miki Garcia</t>
  </si>
  <si>
    <t>Kingman, Arizona, United States</t>
  </si>
  <si>
    <t>Mirjam van Breeschooten</t>
  </si>
  <si>
    <t>Missy Cleveland</t>
  </si>
  <si>
    <t>Jackson, Mississippi, United States</t>
  </si>
  <si>
    <t>Monica Leigh</t>
  </si>
  <si>
    <t>Monica Tidwell</t>
  </si>
  <si>
    <t>Monique Noel</t>
  </si>
  <si>
    <t>Salem, Oregon, United States</t>
  </si>
  <si>
    <t>Monique St. Pierre</t>
  </si>
  <si>
    <t>Morena Corwin</t>
  </si>
  <si>
    <t>Seoul, South Korea</t>
  </si>
  <si>
    <t>Morgan Fox</t>
  </si>
  <si>
    <t>Prince George, Canada</t>
  </si>
  <si>
    <t>Myrna Weber</t>
  </si>
  <si>
    <t>Nadine Chanz</t>
  </si>
  <si>
    <t>Hildesheim, Germany</t>
  </si>
  <si>
    <t>Nancie Li Brandi</t>
  </si>
  <si>
    <t>Johnstown, Pennsylvania, United States</t>
  </si>
  <si>
    <t>Nancy Cameron</t>
  </si>
  <si>
    <t>Nancy Crawford</t>
  </si>
  <si>
    <t>Valhalla, New York, United States</t>
  </si>
  <si>
    <t>Nancy Harwood</t>
  </si>
  <si>
    <t>Riverside, California, United States</t>
  </si>
  <si>
    <t>Nancy Jo Hooper</t>
  </si>
  <si>
    <t>Georgia, United States</t>
  </si>
  <si>
    <t>Nancy McNeil</t>
  </si>
  <si>
    <t>Nancy Nielsen</t>
  </si>
  <si>
    <t>Nancy Scott</t>
  </si>
  <si>
    <t>Natalia Sokolova</t>
  </si>
  <si>
    <t>Moscow, Russia</t>
  </si>
  <si>
    <t>Natalie Campbell</t>
  </si>
  <si>
    <t>Neferteri Shepherd</t>
  </si>
  <si>
    <t>Neriah Davis</t>
  </si>
  <si>
    <t>Vallecito, California, United States</t>
  </si>
  <si>
    <t>Nichole Van Croft</t>
  </si>
  <si>
    <t>Nicki Thomas</t>
  </si>
  <si>
    <t>Berwyn, Illinois, United States</t>
  </si>
  <si>
    <t>Nicole Dahm</t>
  </si>
  <si>
    <t>Nicole Marie Lenz</t>
  </si>
  <si>
    <t>Nicole Narain</t>
  </si>
  <si>
    <t>Nicole Voss</t>
  </si>
  <si>
    <t>Ocala, Florida, United States</t>
  </si>
  <si>
    <t>Nicole Whitehead</t>
  </si>
  <si>
    <t>Birmingham, Alabama, United States</t>
  </si>
  <si>
    <t>Nicole Wood</t>
  </si>
  <si>
    <t>Canton, Ohio, United States</t>
  </si>
  <si>
    <t>Nikki Leigh</t>
  </si>
  <si>
    <t>Cypress, California, United States</t>
  </si>
  <si>
    <t>Nikki Schieler</t>
  </si>
  <si>
    <t>Brea, California, United States</t>
  </si>
  <si>
    <t>Ola Ray</t>
  </si>
  <si>
    <t>Olivia Paige</t>
  </si>
  <si>
    <t>Brockport, New York, United States</t>
  </si>
  <si>
    <t>P.J. Lansing</t>
  </si>
  <si>
    <t>Frankford, Missouri, United States</t>
  </si>
  <si>
    <t>Paige Young</t>
  </si>
  <si>
    <t>Pam Stein</t>
  </si>
  <si>
    <t>Syracuse, New York, United States</t>
  </si>
  <si>
    <t>Pamela Anderson</t>
  </si>
  <si>
    <t>Ladysmith, Canada</t>
  </si>
  <si>
    <t>Pamela Annette Saunders</t>
  </si>
  <si>
    <t>Pamela Gordon</t>
  </si>
  <si>
    <t>Canada</t>
  </si>
  <si>
    <t>Pamela Horton</t>
  </si>
  <si>
    <t>Wichita, Kansas, United States</t>
  </si>
  <si>
    <t>Pamela Jean Bryant</t>
  </si>
  <si>
    <t>Pamela Zinszer</t>
  </si>
  <si>
    <t>Kansas, United States</t>
  </si>
  <si>
    <t>Pat Lawler</t>
  </si>
  <si>
    <t>Pat Russo</t>
  </si>
  <si>
    <t>Pat Sheehan</t>
  </si>
  <si>
    <t>Patrice Hollis</t>
  </si>
  <si>
    <t>Patricia Farinelli</t>
  </si>
  <si>
    <t>Patricia Margot McClain</t>
  </si>
  <si>
    <t>Patti McGuire</t>
  </si>
  <si>
    <t>Dexter, Missouri, United States</t>
  </si>
  <si>
    <t>Patti Reynolds</t>
  </si>
  <si>
    <t>Patty Duffek</t>
  </si>
  <si>
    <t>Woodland Hills, California, United States</t>
  </si>
  <si>
    <t>Peggy McIntaggart</t>
  </si>
  <si>
    <t>Midland, Canada</t>
  </si>
  <si>
    <t>Pennelope Jimenez</t>
  </si>
  <si>
    <t>Penny Baker</t>
  </si>
  <si>
    <t>Petra Verkaik</t>
  </si>
  <si>
    <t>Phyllis Coleman</t>
  </si>
  <si>
    <t>Phyllis Sherwood</t>
  </si>
  <si>
    <t>Niagara Falls, New York, United States</t>
  </si>
  <si>
    <t>Pia Reyes</t>
  </si>
  <si>
    <t>Pilar Lastra</t>
  </si>
  <si>
    <t>Monterey Park, California, United States</t>
  </si>
  <si>
    <t>Priscilla Lee Taylor</t>
  </si>
  <si>
    <t>Priscilla Wright</t>
  </si>
  <si>
    <t>Qiana Chase</t>
  </si>
  <si>
    <t>Rachel Jean Marteen</t>
  </si>
  <si>
    <t>Rainy Day Jordan</t>
  </si>
  <si>
    <t>Raquel Gibson</t>
  </si>
  <si>
    <t>Clearwater, Florida, United States</t>
  </si>
  <si>
    <t>Raquel Pomplun</t>
  </si>
  <si>
    <t>Chula Vista, California, United States</t>
  </si>
  <si>
    <t>Reagan Wilson</t>
  </si>
  <si>
    <t>Rebecca Anne Ramos</t>
  </si>
  <si>
    <t>Rebecca Ferratti</t>
  </si>
  <si>
    <t>Helena, Montana, United States</t>
  </si>
  <si>
    <t>Rebecca Scott</t>
  </si>
  <si>
    <t>Kenosha, Wisconsin, United States</t>
  </si>
  <si>
    <t>Rebekka Armstrong</t>
  </si>
  <si>
    <t>Bakersfield, California, United States</t>
  </si>
  <si>
    <t>Regina Deutinger</t>
  </si>
  <si>
    <t>Munich, Germany</t>
  </si>
  <si>
    <t>Renee Tenison</t>
  </si>
  <si>
    <t>Caldwell, Idaho, United States</t>
  </si>
  <si>
    <t>Rhonda Adams</t>
  </si>
  <si>
    <t>Columbus, Georgia, United States</t>
  </si>
  <si>
    <t>Rita Lee</t>
  </si>
  <si>
    <t>Frederic, Wisconsin, United States</t>
  </si>
  <si>
    <t>Roberta Lane</t>
  </si>
  <si>
    <t>Roberta Vasquez</t>
  </si>
  <si>
    <t>Roos van Montfort</t>
  </si>
  <si>
    <t>Geldrop, The Netherlands</t>
  </si>
  <si>
    <t>Rosanne Katon</t>
  </si>
  <si>
    <t>Rosemarie Hillcrest</t>
  </si>
  <si>
    <t>United Kingdom</t>
  </si>
  <si>
    <t>Roxanna June</t>
  </si>
  <si>
    <t>Stratford, Canada</t>
  </si>
  <si>
    <t>Rusty Fisher</t>
  </si>
  <si>
    <t>Colorado, United States</t>
  </si>
  <si>
    <t>Ruth Guerri</t>
  </si>
  <si>
    <t>Ruthy Ross</t>
  </si>
  <si>
    <t>Bourbon, Missouri, United States</t>
  </si>
  <si>
    <t>Sally Duberson</t>
  </si>
  <si>
    <t>Sally Sarell</t>
  </si>
  <si>
    <t>Ashtabula, Ohio, United States</t>
  </si>
  <si>
    <t>Sally Sheffield</t>
  </si>
  <si>
    <t>Sally Todd</t>
  </si>
  <si>
    <t>Samantha Dorman</t>
  </si>
  <si>
    <t>Samantha Torres</t>
  </si>
  <si>
    <t>Ibiza, Spain</t>
  </si>
  <si>
    <t>Sandra Edwards</t>
  </si>
  <si>
    <t>Sandra Hubby</t>
  </si>
  <si>
    <t>Norton, Ohio, United States</t>
  </si>
  <si>
    <t>Sandra Nilsson</t>
  </si>
  <si>
    <t>Ystad, Sweden</t>
  </si>
  <si>
    <t>Sandra Settani</t>
  </si>
  <si>
    <t>Wisconsin, United States</t>
  </si>
  <si>
    <t>Sandy Cagle</t>
  </si>
  <si>
    <t>Sandy Greenberg</t>
  </si>
  <si>
    <t>Sandy Johnson</t>
  </si>
  <si>
    <t>Sara Jean Underwood</t>
  </si>
  <si>
    <t>Sarah Elizabeth</t>
  </si>
  <si>
    <t>Glendale, Arizona, United States</t>
  </si>
  <si>
    <t>Sarah Teles</t>
  </si>
  <si>
    <t>Sasckya Porto</t>
  </si>
  <si>
    <t>Recife, Brazil</t>
  </si>
  <si>
    <t>Sasha Bonilova</t>
  </si>
  <si>
    <t>Lutsk, Ukraine</t>
  </si>
  <si>
    <t>Saskia Linssen</t>
  </si>
  <si>
    <t>Venlo, The Netherlands</t>
  </si>
  <si>
    <t>Scarlett Keegan</t>
  </si>
  <si>
    <t>Westlake Village, California, United States</t>
  </si>
  <si>
    <t>Serria Tawan</t>
  </si>
  <si>
    <t>Shae Marks</t>
  </si>
  <si>
    <t>Shallan Meiers</t>
  </si>
  <si>
    <t>Shanice Jordyn</t>
  </si>
  <si>
    <t>Sioux Falls, South Dakota, United States</t>
  </si>
  <si>
    <t>Shanna Marie McLaughlin</t>
  </si>
  <si>
    <t>Palm Beach, Florida, United States</t>
  </si>
  <si>
    <t>Providence, Rhode Island, United States</t>
  </si>
  <si>
    <t>Shannon James</t>
  </si>
  <si>
    <t>Holland, Pennsylvania, United States</t>
  </si>
  <si>
    <t>Shannon Long</t>
  </si>
  <si>
    <t>Gladstone, Australia</t>
  </si>
  <si>
    <t>Shannon Stewart</t>
  </si>
  <si>
    <t>Shannon Tweed</t>
  </si>
  <si>
    <t>St. John's, Canada</t>
  </si>
  <si>
    <t>Sharon Cintron</t>
  </si>
  <si>
    <t>Perth Amboy, New Jersey, United States</t>
  </si>
  <si>
    <t>Sharon Clark</t>
  </si>
  <si>
    <t>Seminole, Oklahoma, United States</t>
  </si>
  <si>
    <t>Sharon Johansen</t>
  </si>
  <si>
    <t>Sharon Rogers</t>
  </si>
  <si>
    <t>Sharry Konopski</t>
  </si>
  <si>
    <t>Longview, Washington, United States</t>
  </si>
  <si>
    <t>Shauna Sand</t>
  </si>
  <si>
    <t>Shawn Dillon</t>
  </si>
  <si>
    <t>Sarasota, Florida, United States</t>
  </si>
  <si>
    <t>Shay Knuth</t>
  </si>
  <si>
    <t>Sheila Mullen</t>
  </si>
  <si>
    <t>Shelby Chesnes</t>
  </si>
  <si>
    <t>Jupiter, Florida, United States</t>
  </si>
  <si>
    <t>Shera Bechard</t>
  </si>
  <si>
    <t>Kapuskasing, Canada</t>
  </si>
  <si>
    <t>Sheralee Conners</t>
  </si>
  <si>
    <t>Sherry Arnett</t>
  </si>
  <si>
    <t>Simone Eden</t>
  </si>
  <si>
    <t>Arcadia, California, United States</t>
  </si>
  <si>
    <t>Sondra Theodore</t>
  </si>
  <si>
    <t>San Bernardino, California, United States</t>
  </si>
  <si>
    <t>Spencer Scott</t>
  </si>
  <si>
    <t>Stacy Arthur</t>
  </si>
  <si>
    <t>Naperville, Illinois, United States</t>
  </si>
  <si>
    <t>Stacy Marie Fuson</t>
  </si>
  <si>
    <t>Stacy Sanches</t>
  </si>
  <si>
    <t>Star Stowe</t>
  </si>
  <si>
    <t>Little Rock, Arkansas, United States</t>
  </si>
  <si>
    <t>Stella Stevens</t>
  </si>
  <si>
    <t>Yazoo City, Mississippi, United States</t>
  </si>
  <si>
    <t>Stephanie Adams</t>
  </si>
  <si>
    <t>Orange, New Jersey, United States</t>
  </si>
  <si>
    <t>Stephanie Branton</t>
  </si>
  <si>
    <t>Coception Bay, Canada</t>
  </si>
  <si>
    <t>Stephanie Glasson</t>
  </si>
  <si>
    <t>Cincinnati, Ohio, United States</t>
  </si>
  <si>
    <t>Stephanie Larimore</t>
  </si>
  <si>
    <t>Fort Wayne, Indiana, United States</t>
  </si>
  <si>
    <t>Sue Williams</t>
  </si>
  <si>
    <t>Summer Altice</t>
  </si>
  <si>
    <t>Surrey Marshe</t>
  </si>
  <si>
    <t>Denmark</t>
  </si>
  <si>
    <t>Susan Bernard</t>
  </si>
  <si>
    <t>Susan Denberg</t>
  </si>
  <si>
    <t>Susan Kelly</t>
  </si>
  <si>
    <t>Oklahoma, United States</t>
  </si>
  <si>
    <t>Susan Kiger</t>
  </si>
  <si>
    <t>Susan Miller</t>
  </si>
  <si>
    <t>Susan Smith</t>
  </si>
  <si>
    <t>Beloit, Wisconsin, United States</t>
  </si>
  <si>
    <t>Susie Owens</t>
  </si>
  <si>
    <t>Arkansas City, Kansas, United States</t>
  </si>
  <si>
    <t>Susie Scott</t>
  </si>
  <si>
    <t>Susie Scott Krabacher</t>
  </si>
  <si>
    <t>Suzanne Stokes</t>
  </si>
  <si>
    <t>Suzi Schott</t>
  </si>
  <si>
    <t>Suzi Simpson</t>
  </si>
  <si>
    <t>Athens, Greece</t>
  </si>
  <si>
    <t>Sylvie Garant</t>
  </si>
  <si>
    <t>Montmagny, Canada</t>
  </si>
  <si>
    <t>Tailor James</t>
  </si>
  <si>
    <t>Mississauga, Canada</t>
  </si>
  <si>
    <t>Tamara Sky</t>
  </si>
  <si>
    <t>Puerto Rico</t>
  </si>
  <si>
    <t>Tamara Witmer</t>
  </si>
  <si>
    <t>Valencia, California, United States</t>
  </si>
  <si>
    <t>Tanya Beyer</t>
  </si>
  <si>
    <t>Tawnni Cable</t>
  </si>
  <si>
    <t>Teddi Smith</t>
  </si>
  <si>
    <t>Hastings, Nebraska, United States</t>
  </si>
  <si>
    <t>Teri Harrison</t>
  </si>
  <si>
    <t>Bradenton, Florida, United States</t>
  </si>
  <si>
    <t>Teri Hope</t>
  </si>
  <si>
    <t>Teri Peterson</t>
  </si>
  <si>
    <t>Teri Weigel</t>
  </si>
  <si>
    <t>Terre Tucker</t>
  </si>
  <si>
    <t>Arizona, United States</t>
  </si>
  <si>
    <t>Terri Kimball</t>
  </si>
  <si>
    <t>Terri Lynn Doss</t>
  </si>
  <si>
    <t>Terri Welles</t>
  </si>
  <si>
    <t>Terry Nihen</t>
  </si>
  <si>
    <t>Concord, Massachusetts, United States</t>
  </si>
  <si>
    <t>Tiffany Fallon</t>
  </si>
  <si>
    <t>Tiffany Selby</t>
  </si>
  <si>
    <t>Tiffany Sloan</t>
  </si>
  <si>
    <t>Tiffany Taylor</t>
  </si>
  <si>
    <t>Leesburg, Virginia, United States</t>
  </si>
  <si>
    <t>Tiffany Toth</t>
  </si>
  <si>
    <t>Tina Bockrath</t>
  </si>
  <si>
    <t>Tina Jordan</t>
  </si>
  <si>
    <t>Tish Howard</t>
  </si>
  <si>
    <t>Tishara Cousino</t>
  </si>
  <si>
    <t>Toni Ann Thomas</t>
  </si>
  <si>
    <t>Tonja Christensen</t>
  </si>
  <si>
    <t>Tonya Crews</t>
  </si>
  <si>
    <t>Traci Adell</t>
  </si>
  <si>
    <t>Tracy Vaccaro</t>
  </si>
  <si>
    <t>Tricia Lange</t>
  </si>
  <si>
    <t>Tylyn John</t>
  </si>
  <si>
    <t>Encino, California, United States</t>
  </si>
  <si>
    <t>Tyran Richard</t>
  </si>
  <si>
    <t>Zachary, Louisiana, United States</t>
  </si>
  <si>
    <t>Ulrika Ericsson</t>
  </si>
  <si>
    <t>Gävle, Sweden</t>
  </si>
  <si>
    <t>Unne Terjesen</t>
  </si>
  <si>
    <t>Odda, Norway</t>
  </si>
  <si>
    <t>Ursula Buchfellner</t>
  </si>
  <si>
    <t>Val Keil</t>
  </si>
  <si>
    <t>Valerie Lane</t>
  </si>
  <si>
    <t>Valerie Mason</t>
  </si>
  <si>
    <t>Monroe, Louisiana, United States</t>
  </si>
  <si>
    <t>Vanessa Gleason</t>
  </si>
  <si>
    <t>Vanessa Hoelsher</t>
  </si>
  <si>
    <t>Venice Kong</t>
  </si>
  <si>
    <t>St. Marie, Jamaica</t>
  </si>
  <si>
    <t>Veronica Gamba</t>
  </si>
  <si>
    <t>Buenos Aires, Argentina</t>
  </si>
  <si>
    <t>Vicki Lynn Lasseter</t>
  </si>
  <si>
    <t>Iola, Kansas, United States</t>
  </si>
  <si>
    <t>Vicki McCarty</t>
  </si>
  <si>
    <t>Vicki Peters</t>
  </si>
  <si>
    <t>Vicki Witt</t>
  </si>
  <si>
    <t>Lansing, Michigan, United States</t>
  </si>
  <si>
    <t>Victoria Cooke</t>
  </si>
  <si>
    <t>Victoria Cunningham</t>
  </si>
  <si>
    <t>Victoria Fuller</t>
  </si>
  <si>
    <t>Santa Barbara, California, United States</t>
  </si>
  <si>
    <t>Victoria Silvstedt</t>
  </si>
  <si>
    <t>Skelleftehamn, Sweden</t>
  </si>
  <si>
    <t>Victoria Valentino</t>
  </si>
  <si>
    <t>Victoria Zdrok</t>
  </si>
  <si>
    <t>Virginia Gordon</t>
  </si>
  <si>
    <t>Chaplin, West Wirginia, United States</t>
  </si>
  <si>
    <t>Virve Reid</t>
  </si>
  <si>
    <t>Wendy Hamilton</t>
  </si>
  <si>
    <t>Wendy Kaye</t>
  </si>
  <si>
    <t>Memphis, Texas, United States</t>
  </si>
  <si>
    <t>Whitney Kaine</t>
  </si>
  <si>
    <t>Willy Rey</t>
  </si>
  <si>
    <t>Yvette Vickers</t>
  </si>
  <si>
    <t>Zahra Norbo</t>
  </si>
  <si>
    <t>Model</t>
  </si>
  <si>
    <t>Caucasian</t>
  </si>
  <si>
    <t>Ethnicity</t>
  </si>
  <si>
    <t>aka</t>
  </si>
  <si>
    <t>Margaret Scott</t>
  </si>
  <si>
    <t>Marilyn Waltz</t>
  </si>
  <si>
    <t>Brittany York</t>
  </si>
  <si>
    <t>Alison Armitage</t>
  </si>
  <si>
    <t>Asian</t>
  </si>
  <si>
    <t>http://playboy.silk.co/</t>
  </si>
  <si>
    <t>Playboy: Then And Now</t>
  </si>
  <si>
    <t>Eye 
Color</t>
  </si>
  <si>
    <t>Hair 
Color</t>
  </si>
  <si>
    <t>Bra 
Size</t>
  </si>
  <si>
    <t>Cup 
Size</t>
  </si>
  <si>
    <t>Bust 
(in)</t>
  </si>
  <si>
    <t>http://www.boobpedia.com/</t>
  </si>
  <si>
    <t>Boobpedia</t>
  </si>
  <si>
    <t>Hips 
(in)</t>
  </si>
  <si>
    <t>Waist 
(in)</t>
  </si>
  <si>
    <t>Height 
(in)</t>
  </si>
  <si>
    <t>Height 
(m)</t>
  </si>
  <si>
    <t>Weight 
(lbs)</t>
  </si>
  <si>
    <t>Weight 
(Kg)</t>
  </si>
  <si>
    <t>Decade</t>
  </si>
  <si>
    <t>Kayla Rae Reid</t>
  </si>
  <si>
    <t>Fairfax, Virginia, United States</t>
  </si>
  <si>
    <t>http://www.modelmayhem.com/</t>
  </si>
  <si>
    <t>MODEL MAYHEM</t>
  </si>
  <si>
    <t>Etichette di riga</t>
  </si>
  <si>
    <t>Totale complessivo</t>
  </si>
  <si>
    <t xml:space="preserve">Media di Height </t>
  </si>
  <si>
    <t xml:space="preserve">Media di Weight </t>
  </si>
  <si>
    <t xml:space="preserve">Media di Bust </t>
  </si>
  <si>
    <t xml:space="preserve">Media di Waist </t>
  </si>
  <si>
    <t xml:space="preserve">Media di Hips </t>
  </si>
  <si>
    <t>Media di Age</t>
  </si>
  <si>
    <t>Diane Webber</t>
  </si>
  <si>
    <t>USA</t>
  </si>
  <si>
    <t>Cup
Value</t>
  </si>
  <si>
    <t>Media di Cup</t>
  </si>
  <si>
    <t>G</t>
  </si>
  <si>
    <t>AA</t>
  </si>
  <si>
    <t>Linne Nanette Ahlstrand</t>
  </si>
  <si>
    <t>DDD</t>
  </si>
  <si>
    <t>H</t>
  </si>
  <si>
    <t xml:space="preserve">FIND THE RIGHT BRA SIZE 
To find your band size, measure around your body, just underneath your breasts. The measuring tape should be horizontal, and quite snug. The measurement in inches is your band size. If it's an odd number, e.g. 31, your correct size could be both 30 and 32.
To find your cup size, measure around the fullest part of your breasts. Take this bust measurement and subtract the band measurement, e.g. if you measure 31 underneath your breasts, and 34 around, the result is 34-31 = 3. Use the result to find your cup size here:
Cup size = Bust size - Band size:
0 = AA
&lt;1 = A
1 = B
2 = C
3 = D
4 = DD
5 = DDD/E
6 = F
7 = G
8 = H </t>
  </si>
  <si>
    <t>Sachi</t>
  </si>
  <si>
    <t>Native American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</si>
</sst>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1" formatCode="yyyy\-mmm"/>
    <numFmt numFmtId="172" formatCode="0.0"/>
  </numFmts>
  <fonts count="5" x14ac:knownFonts="1">
    <font>
      <sz val="10"/>
      <name val="Verdana"/>
    </font>
    <font>
      <b/>
      <sz val="8"/>
      <color theme="0"/>
      <name val="Verdana"/>
      <family val="2"/>
    </font>
    <font>
      <sz val="8"/>
      <name val="Verdana"/>
      <family val="2"/>
    </font>
    <font>
      <u/>
      <sz val="8"/>
      <name val="Verdana"/>
      <family val="2"/>
    </font>
    <font>
      <sz val="10"/>
      <name val="Verdana"/>
      <family val="2"/>
    </font>
  </fonts>
  <fills count="4">
    <fill>
      <patternFill patternType="none"/>
    </fill>
    <fill>
      <patternFill patternType="gray125"/>
    </fill>
    <fill>
      <patternFill patternType="solid">
        <fgColor rgb="FF00206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Alignment="1">
      <alignment vertical="top"/>
    </xf>
    <xf numFmtId="0" fontId="2" fillId="0" borderId="0" xfId="0" applyFont="1"/>
    <xf numFmtId="14" fontId="2" fillId="0" borderId="0" xfId="0" applyNumberFormat="1" applyFont="1"/>
    <xf numFmtId="0" fontId="3" fillId="0" borderId="0" xfId="0" applyFont="1"/>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4" fillId="0" borderId="0" xfId="0" applyFont="1"/>
    <xf numFmtId="171" fontId="2" fillId="0" borderId="0" xfId="0" applyNumberFormat="1" applyFont="1"/>
    <xf numFmtId="171" fontId="1" fillId="2" borderId="0" xfId="0" applyNumberFormat="1" applyFont="1" applyFill="1" applyAlignment="1">
      <alignment horizontal="center" vertical="top"/>
    </xf>
    <xf numFmtId="171" fontId="2" fillId="0" borderId="0" xfId="0" applyNumberFormat="1" applyFont="1" applyAlignment="1">
      <alignment horizontal="left"/>
    </xf>
    <xf numFmtId="0" fontId="2" fillId="3" borderId="0" xfId="0" applyFont="1" applyFill="1"/>
    <xf numFmtId="1" fontId="2" fillId="3" borderId="0" xfId="0" applyNumberFormat="1" applyFont="1" applyFill="1"/>
    <xf numFmtId="2" fontId="2" fillId="3" borderId="0" xfId="0" applyNumberFormat="1" applyFont="1" applyFill="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2" fontId="2" fillId="3" borderId="0" xfId="0" applyNumberFormat="1" applyFont="1" applyFill="1" applyAlignment="1">
      <alignment horizontal="center" vertical="top"/>
    </xf>
    <xf numFmtId="0" fontId="2" fillId="0" borderId="0" xfId="0" applyFont="1" applyAlignment="1">
      <alignment horizontal="center" vertical="top"/>
    </xf>
    <xf numFmtId="172" fontId="0" fillId="0" borderId="0" xfId="0" applyNumberFormat="1"/>
    <xf numFmtId="0" fontId="2" fillId="0" borderId="0" xfId="0" applyFont="1" applyAlignment="1">
      <alignment horizontal="left" vertical="top" wrapText="1"/>
    </xf>
  </cellXfs>
  <cellStyles count="1">
    <cellStyle name="Normale" xfId="0" builtinId="0"/>
  </cellStyles>
  <dxfs count="56">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0.0"/>
    </dxf>
    <dxf>
      <numFmt numFmtId="172" formatCode="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0.0"/>
    </dxf>
    <dxf>
      <numFmt numFmtId="172" formatCode="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0.0"/>
    </dxf>
    <dxf>
      <numFmt numFmtId="172" formatCode="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0.0"/>
    </dxf>
    <dxf>
      <numFmt numFmtId="172" formatCode="0.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niele" refreshedDate="40861.771269907411" createdVersion="5" refreshedVersion="5" minRefreshableVersion="3" recordCount="751">
  <cacheSource type="worksheet">
    <worksheetSource ref="A1:W1048576" sheet="Playmates"/>
  </cacheSource>
  <cacheFields count="23">
    <cacheField name="Decade" numFmtId="0">
      <sharedItems containsString="0" containsBlank="1" containsNumber="1" containsInteger="1" minValue="1950" maxValue="2010" count="8">
        <n v="1950"/>
        <n v="1960"/>
        <n v="1970"/>
        <n v="1980"/>
        <n v="1990"/>
        <n v="2000"/>
        <n v="2010"/>
        <m/>
      </sharedItems>
    </cacheField>
    <cacheField name="Year" numFmtId="0">
      <sharedItems containsString="0" containsBlank="1" containsNumber="1" containsInteger="1" minValue="1953" maxValue="2015"/>
    </cacheField>
    <cacheField name="Issue" numFmtId="171">
      <sharedItems containsNonDate="0" containsDate="1" containsString="0" containsBlank="1" minDate="1953-12-01T00:00:00" maxDate="2015-07-02T00:00:00"/>
    </cacheField>
    <cacheField name="Model" numFmtId="0">
      <sharedItems containsBlank="1"/>
    </cacheField>
    <cacheField name="aka" numFmtId="0">
      <sharedItems containsBlank="1"/>
    </cacheField>
    <cacheField name="Ethnicity" numFmtId="0">
      <sharedItems containsBlank="1"/>
    </cacheField>
    <cacheField name="Eye _x000a_Color" numFmtId="0">
      <sharedItems containsBlank="1"/>
    </cacheField>
    <cacheField name="Hair _x000a_Color" numFmtId="0">
      <sharedItems containsBlank="1"/>
    </cacheField>
    <cacheField name="Birthdate" numFmtId="0">
      <sharedItems containsNonDate="0" containsDate="1" containsString="0" containsBlank="1" minDate="1923-04-22T00:00:00" maxDate="1994-05-10T00:00:00"/>
    </cacheField>
    <cacheField name="Age" numFmtId="0">
      <sharedItems containsString="0" containsBlank="1" containsNumber="1" containsInteger="1" minValue="17" maxValue="36"/>
    </cacheField>
    <cacheField name="Bra _x000a_Size" numFmtId="0">
      <sharedItems containsBlank="1"/>
    </cacheField>
    <cacheField name="Cup_x000a_Value" numFmtId="0">
      <sharedItems containsString="0" containsBlank="1" containsNumber="1" minValue="0.5" maxValue="6"/>
    </cacheField>
    <cacheField name="Cup _x000a_Size" numFmtId="0">
      <sharedItems containsBlank="1"/>
    </cacheField>
    <cacheField name="Bust _x000a_(in)" numFmtId="0">
      <sharedItems containsString="0" containsBlank="1" containsNumber="1" containsInteger="1" minValue="0" maxValue="41"/>
    </cacheField>
    <cacheField name="Waist _x000a_(in)" numFmtId="0">
      <sharedItems containsString="0" containsBlank="1" containsNumber="1" containsInteger="1" minValue="18" maxValue="28"/>
    </cacheField>
    <cacheField name="Hips _x000a_(in)" numFmtId="0">
      <sharedItems containsString="0" containsBlank="1" containsNumber="1" containsInteger="1" minValue="27" maxValue="39"/>
    </cacheField>
    <cacheField name="Height _x000a_(in)" numFmtId="0">
      <sharedItems containsString="0" containsBlank="1" containsNumber="1" containsInteger="1" minValue="59" maxValue="74"/>
    </cacheField>
    <cacheField name="Height _x000a_(m)" numFmtId="0">
      <sharedItems containsBlank="1" containsMixedTypes="1" containsNumber="1" minValue="1.4986000000000002" maxValue="1.8796000000000002"/>
    </cacheField>
    <cacheField name="Weight _x000a_(lbs)" numFmtId="0">
      <sharedItems containsString="0" containsBlank="1" containsNumber="1" containsInteger="1" minValue="85" maxValue="150"/>
    </cacheField>
    <cacheField name="Weight _x000a_(Kg)" numFmtId="0">
      <sharedItems containsBlank="1" containsMixedTypes="1" containsNumber="1" minValue="38.555320000000002" maxValue="68.038799999999995"/>
    </cacheField>
    <cacheField name="BMI" numFmtId="0">
      <sharedItems containsBlank="1" containsMixedTypes="1" containsNumber="1" minValue="15.056907412882602" maxValue="23.403353050966889"/>
    </cacheField>
    <cacheField name="USA" numFmtId="0">
      <sharedItems containsBlank="1"/>
    </cacheField>
    <cacheField name="Place of Birth"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1">
  <r>
    <x v="0"/>
    <n v="1953"/>
    <d v="1953-12-01T00:00:00"/>
    <s v="Marilyn Monroe"/>
    <m/>
    <s v="Caucasian"/>
    <s v="Blue"/>
    <s v="Blonde"/>
    <d v="1926-06-01T00:00:00"/>
    <n v="27"/>
    <s v="36D"/>
    <n v="3"/>
    <s v="D"/>
    <n v="36"/>
    <n v="24"/>
    <n v="34"/>
    <n v="65"/>
    <n v="1.651"/>
    <n v="118"/>
    <n v="53.523856000000002"/>
    <n v="19.636010112256912"/>
    <s v="Y"/>
    <s v="Los Angeles, California, United States"/>
  </r>
  <r>
    <x v="0"/>
    <n v="1954"/>
    <d v="1954-01-01T00:00:00"/>
    <s v="Margie Harrison"/>
    <m/>
    <s v="Caucasian"/>
    <m/>
    <s v="Brunette"/>
    <d v="1931-11-03T00:00:00"/>
    <n v="23"/>
    <s v="36C"/>
    <n v="2"/>
    <s v="C"/>
    <n v="36"/>
    <n v="26"/>
    <n v="37"/>
    <n v="65"/>
    <n v="1.651"/>
    <n v="100"/>
    <n v="45.359200000000001"/>
    <n v="16.640686535810943"/>
    <s v="Y"/>
    <s v="United States"/>
  </r>
  <r>
    <x v="0"/>
    <n v="1954"/>
    <d v="1954-02-01T00:00:00"/>
    <s v="Margaret Scott"/>
    <s v="Marilyn Waltz"/>
    <s v="Caucasian"/>
    <m/>
    <s v="Blonde"/>
    <d v="1931-11-05T00:00:00"/>
    <n v="23"/>
    <s v="36C"/>
    <n v="2"/>
    <s v="C"/>
    <n v="36"/>
    <n v="23"/>
    <n v="34"/>
    <n v="64"/>
    <n v="1.6255999999999999"/>
    <n v="113"/>
    <n v="51.255896"/>
    <n v="19.396190843162938"/>
    <s v="Y"/>
    <s v="Waukesha, Wisconsin, United States"/>
  </r>
  <r>
    <x v="0"/>
    <n v="1954"/>
    <d v="1954-03-01T00:00:00"/>
    <s v="Dolores del Monte"/>
    <m/>
    <s v="Caucasian"/>
    <m/>
    <s v="Brunette"/>
    <d v="1932-03-15T00:00:00"/>
    <n v="22"/>
    <s v="34B"/>
    <n v="1"/>
    <s v="B"/>
    <n v="34"/>
    <n v="24"/>
    <n v="35"/>
    <n v="66"/>
    <n v="1.6764000000000001"/>
    <n v="118"/>
    <n v="53.523856000000002"/>
    <n v="19.04548731044202"/>
    <s v="Y"/>
    <s v="Spokane, Washington, United States"/>
  </r>
  <r>
    <x v="0"/>
    <n v="1954"/>
    <d v="1954-04-01T00:00:00"/>
    <s v="Margaret Scott"/>
    <s v="Marilyn Waltz"/>
    <s v="Caucasian"/>
    <m/>
    <s v="Blonde"/>
    <d v="1931-11-05T00:00:00"/>
    <n v="23"/>
    <s v="36C"/>
    <n v="2"/>
    <s v="C"/>
    <n v="36"/>
    <n v="23"/>
    <n v="34"/>
    <n v="64"/>
    <n v="1.6255999999999999"/>
    <n v="113"/>
    <n v="51.255896"/>
    <n v="19.396190843162938"/>
    <s v="Y"/>
    <s v="Waukesha, Wisconsin, United States"/>
  </r>
  <r>
    <x v="0"/>
    <n v="1954"/>
    <d v="1954-05-01T00:00:00"/>
    <s v="Joanne Arnold"/>
    <m/>
    <s v="Caucasian"/>
    <m/>
    <s v="Brunette"/>
    <d v="1931-04-01T00:00:00"/>
    <n v="23"/>
    <s v="36D"/>
    <n v="3"/>
    <s v="D"/>
    <n v="36"/>
    <n v="24"/>
    <n v="36"/>
    <n v="65"/>
    <n v="1.651"/>
    <n v="100"/>
    <n v="45.359200000000001"/>
    <n v="16.640686535810943"/>
    <s v="Y"/>
    <s v="United States"/>
  </r>
  <r>
    <x v="0"/>
    <n v="1954"/>
    <d v="1954-06-01T00:00:00"/>
    <s v="Margie Harrison"/>
    <m/>
    <s v="Caucasian"/>
    <m/>
    <s v="Brunette"/>
    <d v="1931-11-03T00:00:00"/>
    <n v="23"/>
    <s v="36C"/>
    <n v="2"/>
    <s v="C"/>
    <n v="36"/>
    <n v="26"/>
    <n v="37"/>
    <n v="65"/>
    <n v="1.651"/>
    <n v="100"/>
    <n v="45.359200000000001"/>
    <n v="16.640686535810943"/>
    <s v="Y"/>
    <s v="United States"/>
  </r>
  <r>
    <x v="0"/>
    <n v="1954"/>
    <d v="1954-07-01T00:00:00"/>
    <s v="Neva Gilbert"/>
    <m/>
    <s v="Caucasian"/>
    <m/>
    <s v="Blonde"/>
    <d v="1931-01-01T00:00:00"/>
    <n v="23"/>
    <s v="36C"/>
    <n v="2"/>
    <s v="C"/>
    <n v="36"/>
    <n v="26"/>
    <n v="37"/>
    <n v="66"/>
    <n v="1.6764000000000001"/>
    <n v="130"/>
    <n v="58.96696"/>
    <n v="20.982316528453072"/>
    <s v="Y"/>
    <s v="New York City, New York, United States"/>
  </r>
  <r>
    <x v="0"/>
    <n v="1954"/>
    <d v="1954-08-01T00:00:00"/>
    <s v="Arline Hunter"/>
    <m/>
    <s v="Caucasian"/>
    <s v="Brown"/>
    <s v="Redhead"/>
    <d v="1931-12-16T00:00:00"/>
    <n v="23"/>
    <s v="38C"/>
    <n v="2"/>
    <s v="C"/>
    <n v="38"/>
    <n v="24"/>
    <n v="35"/>
    <n v="65"/>
    <n v="1.651"/>
    <n v="100"/>
    <n v="45.359200000000001"/>
    <n v="16.640686535810943"/>
    <s v="Y"/>
    <s v="United States"/>
  </r>
  <r>
    <x v="0"/>
    <n v="1954"/>
    <d v="1954-09-01T00:00:00"/>
    <s v="Jackie Rainbow"/>
    <m/>
    <s v="Caucasian"/>
    <m/>
    <s v="Brunette"/>
    <d v="1933-06-06T00:00:00"/>
    <n v="21"/>
    <s v="34C"/>
    <n v="2"/>
    <s v="C"/>
    <n v="34"/>
    <n v="24"/>
    <n v="37"/>
    <n v="65"/>
    <n v="1.651"/>
    <n v="100"/>
    <n v="45.359200000000001"/>
    <n v="16.640686535810943"/>
    <s v="Y"/>
    <s v="United States"/>
  </r>
  <r>
    <x v="0"/>
    <n v="1954"/>
    <d v="1954-10-01T00:00:00"/>
    <s v="Madeline Castle"/>
    <m/>
    <s v="Caucasian"/>
    <m/>
    <s v="Brunette"/>
    <d v="1933-08-18T00:00:00"/>
    <n v="21"/>
    <s v="35C"/>
    <n v="2"/>
    <s v="C"/>
    <n v="35"/>
    <n v="23"/>
    <n v="35"/>
    <m/>
    <s v=""/>
    <m/>
    <s v=""/>
    <s v=""/>
    <s v="Y"/>
    <s v="United States"/>
  </r>
  <r>
    <x v="0"/>
    <n v="1954"/>
    <d v="1954-11-01T00:00:00"/>
    <s v="Diane Hunter"/>
    <m/>
    <s v="Caucasian"/>
    <m/>
    <s v="Redhead"/>
    <d v="1937-07-14T00:00:00"/>
    <n v="17"/>
    <s v="34D"/>
    <n v="3"/>
    <s v="D"/>
    <n v="34"/>
    <n v="24"/>
    <n v="35"/>
    <n v="66"/>
    <n v="1.6764000000000001"/>
    <n v="125"/>
    <n v="56.698999999999998"/>
    <n v="20.175304354281803"/>
    <s v="Y"/>
    <s v="Tacoma, Washington, United States"/>
  </r>
  <r>
    <x v="0"/>
    <n v="1954"/>
    <d v="1954-12-01T00:00:00"/>
    <s v="Terry Ryan"/>
    <m/>
    <s v="Caucasian"/>
    <m/>
    <s v="Blonde"/>
    <d v="1933-12-01T00:00:00"/>
    <n v="21"/>
    <s v="36D"/>
    <n v="3"/>
    <s v="D"/>
    <n v="36"/>
    <n v="24"/>
    <n v="36"/>
    <m/>
    <s v=""/>
    <m/>
    <s v=""/>
    <s v=""/>
    <s v="Y"/>
    <s v="United States"/>
  </r>
  <r>
    <x v="0"/>
    <n v="1955"/>
    <d v="1955-01-01T00:00:00"/>
    <s v="Bettie Page"/>
    <m/>
    <s v="Caucasian"/>
    <m/>
    <s v="Brunette"/>
    <d v="1923-04-22T00:00:00"/>
    <n v="32"/>
    <s v="32C"/>
    <n v="2"/>
    <s v="C"/>
    <n v="32"/>
    <n v="23"/>
    <n v="35"/>
    <n v="65"/>
    <n v="1.651"/>
    <n v="128"/>
    <n v="58.059775999999999"/>
    <n v="21.300078765838002"/>
    <s v="Y"/>
    <s v="Nashville, Tennessee, United States"/>
  </r>
  <r>
    <x v="0"/>
    <n v="1955"/>
    <d v="1955-02-01T00:00:00"/>
    <s v="Jayne Mansfield"/>
    <m/>
    <s v="Caucasian"/>
    <m/>
    <s v="Blonde"/>
    <d v="1933-04-19T00:00:00"/>
    <n v="22"/>
    <s v="40D"/>
    <n v="3"/>
    <s v="D"/>
    <n v="40"/>
    <n v="21"/>
    <n v="32"/>
    <n v="66"/>
    <n v="1.6764000000000001"/>
    <n v="120"/>
    <n v="54.431039999999996"/>
    <n v="19.368292180110529"/>
    <s v="Y"/>
    <s v="Bryn Mawr, Pennsylvania, United States"/>
  </r>
  <r>
    <x v="0"/>
    <n v="1955"/>
    <d v="1955-04-01T00:00:00"/>
    <s v="Margaret Scott"/>
    <s v="Marilyn Waltz"/>
    <s v="Caucasian"/>
    <m/>
    <s v="Blonde"/>
    <d v="1931-11-05T00:00:00"/>
    <n v="24"/>
    <s v="36C"/>
    <n v="2"/>
    <s v="C"/>
    <n v="36"/>
    <n v="23"/>
    <n v="34"/>
    <n v="64"/>
    <n v="1.6255999999999999"/>
    <n v="113"/>
    <n v="51.255896"/>
    <n v="19.396190843162938"/>
    <s v="Y"/>
    <s v="Waukesha, Wisconsin, United States"/>
  </r>
  <r>
    <x v="0"/>
    <n v="1955"/>
    <d v="1955-05-01T00:00:00"/>
    <s v="Marguerite Empey"/>
    <m/>
    <s v="Caucasian"/>
    <m/>
    <s v="Brunette"/>
    <d v="1932-07-29T00:00:00"/>
    <n v="23"/>
    <s v="39C"/>
    <n v="2"/>
    <s v="C"/>
    <n v="39"/>
    <n v="23"/>
    <n v="37"/>
    <n v="66"/>
    <n v="1.6764000000000001"/>
    <n v="100"/>
    <n v="45.359200000000001"/>
    <n v="16.140243483425444"/>
    <s v="Y"/>
    <s v="Los Angeles, California, United States"/>
  </r>
  <r>
    <x v="0"/>
    <n v="1955"/>
    <d v="1955-06-01T00:00:00"/>
    <s v="Eve Meyer"/>
    <m/>
    <s v="Caucasian"/>
    <m/>
    <s v="Blonde"/>
    <d v="1928-12-13T00:00:00"/>
    <n v="27"/>
    <s v="39D"/>
    <n v="3"/>
    <s v="D"/>
    <n v="39"/>
    <n v="25"/>
    <n v="35"/>
    <n v="66"/>
    <n v="1.6764000000000001"/>
    <n v="115"/>
    <n v="52.163080000000001"/>
    <n v="18.561280005939256"/>
    <s v="Y"/>
    <s v="Atlanta, Georgia, United States"/>
  </r>
  <r>
    <x v="0"/>
    <n v="1955"/>
    <d v="1955-07-01T00:00:00"/>
    <s v="Janet Pilgrim"/>
    <m/>
    <s v="Caucasian"/>
    <m/>
    <s v="Blonde"/>
    <d v="1934-06-13T00:00:00"/>
    <n v="21"/>
    <s v="36D"/>
    <n v="3"/>
    <s v="D"/>
    <n v="36"/>
    <n v="24"/>
    <n v="36"/>
    <n v="66"/>
    <n v="1.6764000000000001"/>
    <n v="115"/>
    <n v="52.163080000000001"/>
    <n v="18.561280005939256"/>
    <s v="Y"/>
    <s v="Wheaton, Illinois, United States"/>
  </r>
  <r>
    <x v="0"/>
    <n v="1955"/>
    <d v="1955-08-01T00:00:00"/>
    <s v="Pat Lawler"/>
    <m/>
    <s v="Caucasian"/>
    <m/>
    <s v="Brunette"/>
    <d v="1929-12-29T00:00:00"/>
    <n v="26"/>
    <s v="38D"/>
    <n v="3"/>
    <s v="D"/>
    <n v="38"/>
    <n v="22"/>
    <n v="36"/>
    <m/>
    <s v=""/>
    <m/>
    <s v=""/>
    <s v=""/>
    <s v="Y"/>
    <s v="United States"/>
  </r>
  <r>
    <x v="0"/>
    <n v="1955"/>
    <d v="1955-09-01T00:00:00"/>
    <s v="Anne Fleming"/>
    <m/>
    <s v="Caucasian"/>
    <s v="Brown"/>
    <s v="Brunette"/>
    <d v="1929-12-01T00:00:00"/>
    <n v="26"/>
    <s v="37C"/>
    <n v="2"/>
    <s v="C"/>
    <n v="37"/>
    <n v="23"/>
    <n v="36"/>
    <m/>
    <s v=""/>
    <m/>
    <s v=""/>
    <s v=""/>
    <s v="Y"/>
    <s v="United States"/>
  </r>
  <r>
    <x v="0"/>
    <n v="1955"/>
    <d v="1955-10-01T00:00:00"/>
    <s v="Jean Moorehead"/>
    <m/>
    <s v="Caucasian"/>
    <m/>
    <s v="Blonde"/>
    <d v="1936-01-01T00:00:00"/>
    <n v="19"/>
    <s v="35C"/>
    <n v="2"/>
    <s v="C"/>
    <n v="35"/>
    <n v="23"/>
    <n v="35"/>
    <m/>
    <s v=""/>
    <m/>
    <s v=""/>
    <s v=""/>
    <s v="Y"/>
    <s v="Los Angeles, California, United States"/>
  </r>
  <r>
    <x v="0"/>
    <n v="1955"/>
    <d v="1955-11-01T00:00:00"/>
    <s v="Barbara Cameron"/>
    <m/>
    <s v="Caucasian"/>
    <m/>
    <s v="Redhead"/>
    <d v="1930-01-01T00:00:00"/>
    <n v="25"/>
    <s v="33B"/>
    <n v="1"/>
    <s v="B"/>
    <n v="33"/>
    <n v="21"/>
    <n v="33"/>
    <m/>
    <s v=""/>
    <m/>
    <s v=""/>
    <s v=""/>
    <s v="Y"/>
    <s v="United States"/>
  </r>
  <r>
    <x v="0"/>
    <n v="1955"/>
    <d v="1955-12-01T00:00:00"/>
    <s v="Janet Pilgrim"/>
    <m/>
    <s v="Caucasian"/>
    <m/>
    <s v="Blonde"/>
    <d v="1934-06-13T00:00:00"/>
    <n v="21"/>
    <s v="36D"/>
    <n v="3"/>
    <s v="D"/>
    <n v="36"/>
    <n v="24"/>
    <n v="36"/>
    <n v="66"/>
    <n v="1.6764000000000001"/>
    <n v="115"/>
    <n v="52.163080000000001"/>
    <n v="18.561280005939256"/>
    <s v="Y"/>
    <s v="Wheaton, Illinois, United States"/>
  </r>
  <r>
    <x v="0"/>
    <n v="1956"/>
    <d v="1956-01-01T00:00:00"/>
    <s v="Lynn Turner"/>
    <m/>
    <s v="Caucasian"/>
    <s v="Brown"/>
    <s v="Redhead"/>
    <d v="1935-12-01T00:00:00"/>
    <n v="21"/>
    <s v="38D"/>
    <n v="3"/>
    <s v="D"/>
    <n v="38"/>
    <n v="24"/>
    <n v="37"/>
    <m/>
    <s v=""/>
    <m/>
    <s v=""/>
    <s v=""/>
    <s v="Y"/>
    <s v="California, United States"/>
  </r>
  <r>
    <x v="0"/>
    <n v="1956"/>
    <d v="1956-02-01T00:00:00"/>
    <s v="Marguerite Empey"/>
    <s v="Diane Webber"/>
    <s v="Caucasian"/>
    <s v="Brown"/>
    <s v="Redhead"/>
    <d v="1932-07-29T00:00:00"/>
    <n v="24"/>
    <s v="39C"/>
    <n v="2"/>
    <s v="C"/>
    <n v="39"/>
    <n v="23"/>
    <n v="37"/>
    <n v="66"/>
    <n v="1.6764000000000001"/>
    <n v="100"/>
    <n v="45.359200000000001"/>
    <n v="16.140243483425444"/>
    <s v="Y"/>
    <s v="Los Angeles, California, United States"/>
  </r>
  <r>
    <x v="0"/>
    <n v="1956"/>
    <d v="1956-03-01T00:00:00"/>
    <s v="Marian Stafford"/>
    <m/>
    <s v="Caucasian"/>
    <m/>
    <s v="Blonde"/>
    <d v="1933-02-07T00:00:00"/>
    <n v="23"/>
    <s v="34C"/>
    <n v="2"/>
    <s v="C"/>
    <n v="34"/>
    <n v="21"/>
    <n v="34"/>
    <n v="63"/>
    <n v="1.6002000000000001"/>
    <m/>
    <s v=""/>
    <s v=""/>
    <s v="Y"/>
    <s v="Houston, Texas, United States"/>
  </r>
  <r>
    <x v="0"/>
    <n v="1956"/>
    <d v="1956-04-01T00:00:00"/>
    <s v="Rusty Fisher"/>
    <m/>
    <m/>
    <m/>
    <s v="Brunette"/>
    <d v="1935-04-05T00:00:00"/>
    <n v="21"/>
    <s v="36C"/>
    <n v="2"/>
    <s v="C"/>
    <n v="36"/>
    <n v="22"/>
    <n v="35"/>
    <n v="66"/>
    <n v="1.6764000000000001"/>
    <n v="115"/>
    <n v="52.163080000000001"/>
    <n v="18.561280005939256"/>
    <s v="Y"/>
    <s v="Colorado, United States"/>
  </r>
  <r>
    <x v="0"/>
    <n v="1956"/>
    <d v="1956-05-01T00:00:00"/>
    <s v="Marion Scott"/>
    <m/>
    <m/>
    <m/>
    <s v="Blonde"/>
    <d v="1930-01-01T00:00:00"/>
    <n v="26"/>
    <s v="36D"/>
    <n v="3"/>
    <s v="D"/>
    <n v="36"/>
    <n v="23"/>
    <n v="35"/>
    <n v="66"/>
    <n v="1.6764000000000001"/>
    <m/>
    <s v=""/>
    <s v=""/>
    <s v="N"/>
    <s v="Germany"/>
  </r>
  <r>
    <x v="0"/>
    <n v="1956"/>
    <d v="1956-06-01T00:00:00"/>
    <s v="Gloria Walker"/>
    <m/>
    <m/>
    <m/>
    <s v="Redhead"/>
    <d v="1937-07-16T00:00:00"/>
    <n v="19"/>
    <s v="36D"/>
    <n v="3"/>
    <s v="D"/>
    <n v="36"/>
    <n v="21"/>
    <n v="32"/>
    <n v="64"/>
    <n v="1.6255999999999999"/>
    <n v="108"/>
    <n v="48.987935999999998"/>
    <n v="18.537952310279621"/>
    <s v="Y"/>
    <s v="Bronx, New York, United States"/>
  </r>
  <r>
    <x v="0"/>
    <n v="1956"/>
    <d v="1956-07-01T00:00:00"/>
    <s v="Alice Denham"/>
    <m/>
    <m/>
    <s v="Brown"/>
    <s v="Brunette"/>
    <d v="1933-01-21T00:00:00"/>
    <n v="23"/>
    <s v="36C"/>
    <n v="2"/>
    <s v="C"/>
    <n v="36"/>
    <n v="24"/>
    <n v="34"/>
    <n v="62"/>
    <n v="1.5748"/>
    <n v="105"/>
    <n v="47.627159999999996"/>
    <n v="19.204538409076818"/>
    <s v="Y"/>
    <s v="Jacksonville, Florida, United States"/>
  </r>
  <r>
    <x v="0"/>
    <n v="1956"/>
    <d v="1956-08-01T00:00:00"/>
    <s v="Jonnie Nicely"/>
    <m/>
    <m/>
    <m/>
    <s v="Redhead"/>
    <d v="1936-02-25T00:00:00"/>
    <n v="20"/>
    <s v="37D"/>
    <n v="3"/>
    <s v="D"/>
    <n v="37"/>
    <n v="24"/>
    <n v="36"/>
    <n v="67"/>
    <n v="1.7018"/>
    <n v="122"/>
    <n v="55.338223999999997"/>
    <n v="19.107689629948204"/>
    <s v="Y"/>
    <s v="Fort Smith, Arkansas, United States"/>
  </r>
  <r>
    <x v="0"/>
    <n v="1956"/>
    <d v="1956-09-01T00:00:00"/>
    <s v="Elsa Sorensen"/>
    <m/>
    <m/>
    <m/>
    <s v="Blonde"/>
    <d v="1934-03-25T00:00:00"/>
    <n v="22"/>
    <s v="38D"/>
    <n v="3"/>
    <s v="D"/>
    <n v="38"/>
    <n v="24"/>
    <n v="35"/>
    <n v="66"/>
    <n v="1.6764000000000001"/>
    <m/>
    <s v=""/>
    <s v=""/>
    <s v="N"/>
    <s v="Copenhagen, Denmark"/>
  </r>
  <r>
    <x v="0"/>
    <n v="1956"/>
    <d v="1956-10-01T00:00:00"/>
    <s v="Janet Pilgrim"/>
    <m/>
    <m/>
    <m/>
    <s v="Blonde"/>
    <d v="1934-06-13T00:00:00"/>
    <n v="22"/>
    <s v="36D"/>
    <n v="3"/>
    <s v="D"/>
    <n v="36"/>
    <n v="24"/>
    <n v="36"/>
    <n v="66"/>
    <n v="1.6764000000000001"/>
    <n v="115"/>
    <n v="52.163080000000001"/>
    <n v="18.561280005939256"/>
    <s v="Y"/>
    <s v="Wheaton, Illinois, United States"/>
  </r>
  <r>
    <x v="0"/>
    <n v="1956"/>
    <d v="1956-11-01T00:00:00"/>
    <s v="Betty Blue"/>
    <m/>
    <m/>
    <m/>
    <s v="Brunette"/>
    <d v="1931-08-14T00:00:00"/>
    <n v="25"/>
    <s v="39D"/>
    <n v="3"/>
    <s v="D"/>
    <n v="39"/>
    <n v="22"/>
    <n v="36"/>
    <n v="63"/>
    <n v="1.6002000000000001"/>
    <n v="128"/>
    <n v="58.059775999999999"/>
    <n v="22.673931162929094"/>
    <s v="Y"/>
    <s v="Memphis, Arkansas, United States"/>
  </r>
  <r>
    <x v="0"/>
    <n v="1956"/>
    <d v="1956-12-01T00:00:00"/>
    <s v="Lisa Winters"/>
    <m/>
    <m/>
    <m/>
    <s v="Blonde"/>
    <d v="1935-12-01T00:00:00"/>
    <n v="21"/>
    <s v="35C"/>
    <n v="2"/>
    <s v="C"/>
    <n v="35"/>
    <n v="23"/>
    <n v="35"/>
    <n v="62"/>
    <n v="1.5748"/>
    <n v="106"/>
    <n v="48.080751999999997"/>
    <n v="19.387438774877548"/>
    <s v="Y"/>
    <s v="Florida, United States"/>
  </r>
  <r>
    <x v="0"/>
    <n v="1957"/>
    <d v="1957-01-01T00:00:00"/>
    <s v="June Blair"/>
    <m/>
    <m/>
    <m/>
    <s v="Redhead"/>
    <d v="1933-10-20T00:00:00"/>
    <n v="24"/>
    <s v="36C"/>
    <n v="2"/>
    <s v="C"/>
    <n v="36"/>
    <n v="25"/>
    <n v="36"/>
    <n v="65"/>
    <n v="1.651"/>
    <n v="120"/>
    <n v="54.431039999999996"/>
    <n v="19.968823842973126"/>
    <s v="Y"/>
    <s v="San Francisco, California, United States"/>
  </r>
  <r>
    <x v="0"/>
    <n v="1957"/>
    <d v="1957-02-01T00:00:00"/>
    <s v="Sally Todd"/>
    <m/>
    <m/>
    <m/>
    <s v="Blonde"/>
    <d v="1934-06-07T00:00:00"/>
    <n v="23"/>
    <s v="35C"/>
    <n v="2"/>
    <s v="C"/>
    <n v="35"/>
    <n v="23"/>
    <n v="35"/>
    <m/>
    <s v=""/>
    <m/>
    <s v=""/>
    <s v=""/>
    <s v="Y"/>
    <s v="United States"/>
  </r>
  <r>
    <x v="0"/>
    <n v="1957"/>
    <d v="1957-03-01T00:00:00"/>
    <s v="Sandra Edwards"/>
    <m/>
    <m/>
    <m/>
    <s v="Brunette"/>
    <d v="1938-03-12T00:00:00"/>
    <n v="19"/>
    <s v="36C"/>
    <n v="2"/>
    <s v="C"/>
    <n v="36"/>
    <n v="20"/>
    <n v="36"/>
    <n v="67"/>
    <n v="1.7018"/>
    <n v="120"/>
    <n v="54.431039999999996"/>
    <n v="18.794448816342495"/>
    <s v="Y"/>
    <s v="Los Angeles, California, United States"/>
  </r>
  <r>
    <x v="0"/>
    <n v="1957"/>
    <d v="1957-04-01T00:00:00"/>
    <s v="Gloria Windsor"/>
    <m/>
    <m/>
    <m/>
    <s v="Blonde"/>
    <d v="1935-01-01T00:00:00"/>
    <n v="22"/>
    <s v="35C"/>
    <n v="2"/>
    <s v="C"/>
    <n v="35"/>
    <n v="25"/>
    <n v="35"/>
    <m/>
    <s v=""/>
    <m/>
    <s v=""/>
    <s v=""/>
    <s v="Y"/>
    <s v="United States"/>
  </r>
  <r>
    <x v="0"/>
    <n v="1957"/>
    <d v="1957-05-01T00:00:00"/>
    <s v="Dawn Richard"/>
    <m/>
    <m/>
    <m/>
    <s v="Brunette"/>
    <d v="1936-03-05T00:00:00"/>
    <n v="21"/>
    <s v="36C"/>
    <n v="2"/>
    <s v="C"/>
    <n v="36"/>
    <n v="23"/>
    <n v="36"/>
    <n v="65"/>
    <n v="1.651"/>
    <n v="120"/>
    <n v="54.431039999999996"/>
    <n v="19.968823842973126"/>
    <s v="Y"/>
    <s v="Los Angeles, California, United States"/>
  </r>
  <r>
    <x v="0"/>
    <n v="1957"/>
    <d v="1957-06-01T00:00:00"/>
    <s v="Carrie Radison"/>
    <m/>
    <m/>
    <m/>
    <s v="Redhead"/>
    <d v="1938-11-01T00:00:00"/>
    <n v="19"/>
    <s v="35B"/>
    <n v="1"/>
    <s v="B"/>
    <n v="35"/>
    <n v="22"/>
    <n v="35"/>
    <n v="65"/>
    <n v="1.651"/>
    <m/>
    <s v=""/>
    <s v=""/>
    <s v="Y"/>
    <s v="Philadelphia, Pennsylvania, United States"/>
  </r>
  <r>
    <x v="0"/>
    <n v="1957"/>
    <d v="1957-07-01T00:00:00"/>
    <s v="Jean Jani"/>
    <m/>
    <m/>
    <m/>
    <s v="Brunette"/>
    <d v="1931-10-31T00:00:00"/>
    <n v="26"/>
    <s v="38D"/>
    <n v="3"/>
    <s v="D"/>
    <n v="38"/>
    <n v="23"/>
    <n v="34"/>
    <n v="63"/>
    <n v="1.6002000000000001"/>
    <n v="120"/>
    <n v="54.431039999999996"/>
    <n v="21.256810465246023"/>
    <s v="Y"/>
    <s v="Dayton, Ohio, United States"/>
  </r>
  <r>
    <x v="0"/>
    <n v="1957"/>
    <d v="1957-08-01T00:00:00"/>
    <s v="Dolores Donlon"/>
    <m/>
    <m/>
    <m/>
    <s v="Blonde"/>
    <d v="1926-09-19T00:00:00"/>
    <n v="31"/>
    <s v="36C"/>
    <n v="2"/>
    <s v="C"/>
    <n v="36"/>
    <n v="23"/>
    <n v="33"/>
    <n v="67"/>
    <n v="1.7018"/>
    <n v="110"/>
    <n v="49.895119999999999"/>
    <n v="17.228244748313955"/>
    <s v="Y"/>
    <s v="Philadelphia, Pennsylvania, United States"/>
  </r>
  <r>
    <x v="0"/>
    <n v="1957"/>
    <d v="1957-09-01T00:00:00"/>
    <s v="Jacquelyn Prescott"/>
    <m/>
    <m/>
    <m/>
    <s v="Blonde"/>
    <d v="1936-01-01T00:00:00"/>
    <n v="21"/>
    <s v="39C"/>
    <n v="2"/>
    <s v="C"/>
    <n v="39"/>
    <n v="23"/>
    <n v="37"/>
    <m/>
    <s v=""/>
    <n v="117"/>
    <n v="53.070264000000002"/>
    <s v=""/>
    <s v="Y"/>
    <s v="Redlands, California, United States"/>
  </r>
  <r>
    <x v="0"/>
    <n v="1957"/>
    <d v="1957-10-01T00:00:00"/>
    <s v="Colleen Farrington"/>
    <m/>
    <m/>
    <m/>
    <s v="Redhead"/>
    <d v="1936-04-20T00:00:00"/>
    <n v="21"/>
    <s v="38D"/>
    <n v="3"/>
    <s v="D"/>
    <n v="38"/>
    <n v="22"/>
    <n v="33"/>
    <n v="68"/>
    <n v="1.7272000000000001"/>
    <n v="110"/>
    <n v="49.895119999999999"/>
    <n v="16.725257498957902"/>
    <s v="Y"/>
    <s v="Davisboro, Georgia, United States"/>
  </r>
  <r>
    <x v="0"/>
    <n v="1957"/>
    <d v="1957-11-01T00:00:00"/>
    <s v="Marlene Callahan"/>
    <m/>
    <m/>
    <m/>
    <s v="Blonde"/>
    <d v="1937-08-24T00:00:00"/>
    <n v="20"/>
    <s v="34C"/>
    <n v="2"/>
    <s v="C"/>
    <n v="34"/>
    <n v="22"/>
    <n v="33"/>
    <n v="62"/>
    <n v="1.5748"/>
    <n v="98"/>
    <n v="44.452016"/>
    <n v="17.924235848471696"/>
    <s v="Y"/>
    <s v="Ventura, California, United States"/>
  </r>
  <r>
    <x v="0"/>
    <n v="1957"/>
    <d v="1957-12-01T00:00:00"/>
    <s v="Linda Vargas"/>
    <m/>
    <m/>
    <m/>
    <s v="Brunette"/>
    <d v="1939-04-20T00:00:00"/>
    <n v="18"/>
    <s v="35B"/>
    <n v="1"/>
    <s v="B"/>
    <n v="35"/>
    <n v="21"/>
    <n v="35"/>
    <m/>
    <s v=""/>
    <m/>
    <s v=""/>
    <s v=""/>
    <s v="Y"/>
    <s v="United States"/>
  </r>
  <r>
    <x v="0"/>
    <n v="1958"/>
    <d v="1958-01-01T00:00:00"/>
    <s v="Elizabeth Ann Roberts"/>
    <m/>
    <m/>
    <m/>
    <s v="Brunette"/>
    <d v="1941-08-04T00:00:00"/>
    <n v="17"/>
    <s v="34B"/>
    <n v="1"/>
    <s v="B"/>
    <n v="34"/>
    <n v="22"/>
    <n v="34"/>
    <n v="66"/>
    <n v="1.6764000000000001"/>
    <n v="100"/>
    <n v="45.359200000000001"/>
    <n v="16.140243483425444"/>
    <s v="Y"/>
    <s v="United States"/>
  </r>
  <r>
    <x v="0"/>
    <n v="1958"/>
    <d v="1958-02-01T00:00:00"/>
    <s v="Cheryl Kubert"/>
    <m/>
    <m/>
    <m/>
    <s v="Brunette"/>
    <d v="1935-01-01T00:00:00"/>
    <n v="23"/>
    <s v="36C"/>
    <n v="2"/>
    <s v="C"/>
    <n v="36"/>
    <n v="26"/>
    <n v="37"/>
    <n v="65"/>
    <n v="1.651"/>
    <n v="115"/>
    <n v="52.163080000000001"/>
    <n v="19.136789516182581"/>
    <s v="Y"/>
    <s v="Los Angeles, California, United States"/>
  </r>
  <r>
    <x v="0"/>
    <n v="1958"/>
    <d v="1958-03-01T00:00:00"/>
    <s v="Zahra Norbo"/>
    <m/>
    <m/>
    <m/>
    <s v="Redhead"/>
    <d v="1934-02-07T00:00:00"/>
    <n v="24"/>
    <s v="38C"/>
    <n v="2"/>
    <s v="C"/>
    <n v="38"/>
    <n v="24"/>
    <n v="35"/>
    <n v="67"/>
    <n v="1.7018"/>
    <n v="115"/>
    <n v="52.163080000000001"/>
    <n v="18.011346782328228"/>
    <s v="N"/>
    <s v="Sweden"/>
  </r>
  <r>
    <x v="0"/>
    <n v="1958"/>
    <d v="1958-04-01T00:00:00"/>
    <s v="Felicia Atkins"/>
    <m/>
    <m/>
    <m/>
    <s v="Brunette"/>
    <d v="1937-04-05T00:00:00"/>
    <n v="21"/>
    <s v="38DD"/>
    <n v="4"/>
    <s v="DD"/>
    <n v="38"/>
    <n v="23"/>
    <n v="36"/>
    <n v="68"/>
    <n v="1.7272000000000001"/>
    <m/>
    <s v=""/>
    <s v=""/>
    <s v="N"/>
    <s v="Australia"/>
  </r>
  <r>
    <x v="0"/>
    <n v="1958"/>
    <d v="1958-05-01T00:00:00"/>
    <s v="Lari Laine"/>
    <m/>
    <m/>
    <m/>
    <s v="Blonde"/>
    <d v="1937-04-13T00:00:00"/>
    <n v="21"/>
    <s v="38D"/>
    <n v="3"/>
    <s v="D"/>
    <n v="38"/>
    <n v="21"/>
    <n v="34"/>
    <n v="69"/>
    <n v="1.7525999999999999"/>
    <n v="124"/>
    <n v="56.245407999999998"/>
    <n v="18.311396085090006"/>
    <s v="Y"/>
    <s v="Brentwood, California, United States"/>
  </r>
  <r>
    <x v="0"/>
    <n v="1958"/>
    <d v="1958-06-01T00:00:00"/>
    <s v="Judy Lee Tomerlin"/>
    <m/>
    <m/>
    <m/>
    <s v="Redhead"/>
    <d v="1940-05-20T00:00:00"/>
    <n v="18"/>
    <s v="40D"/>
    <n v="3"/>
    <s v="D"/>
    <n v="40"/>
    <n v="20"/>
    <n v="36"/>
    <n v="65"/>
    <n v="1.651"/>
    <n v="120"/>
    <n v="54.431039999999996"/>
    <n v="19.968823842973126"/>
    <s v="Y"/>
    <s v="United States"/>
  </r>
  <r>
    <x v="0"/>
    <n v="1958"/>
    <d v="1958-07-01T00:00:00"/>
    <s v="Linne Nanette Ahlstrand"/>
    <m/>
    <s v="Caucasian"/>
    <m/>
    <s v="Brunette"/>
    <d v="1936-07-01T00:00:00"/>
    <n v="22"/>
    <s v="C"/>
    <n v="2"/>
    <s v="C"/>
    <m/>
    <m/>
    <m/>
    <n v="62"/>
    <n v="1.5748"/>
    <m/>
    <s v=""/>
    <s v=""/>
    <s v="Y"/>
    <s v="Chicago, Illinois, United States"/>
  </r>
  <r>
    <x v="0"/>
    <n v="1958"/>
    <d v="1958-08-01T00:00:00"/>
    <s v="Myrna Weber"/>
    <m/>
    <m/>
    <m/>
    <s v="Brunette"/>
    <d v="1938-04-22T00:00:00"/>
    <n v="20"/>
    <s v="37D"/>
    <n v="3"/>
    <s v="D"/>
    <n v="37"/>
    <n v="24"/>
    <n v="36"/>
    <m/>
    <s v=""/>
    <m/>
    <s v=""/>
    <s v=""/>
    <s v="Y"/>
    <s v="Florida, United States"/>
  </r>
  <r>
    <x v="0"/>
    <n v="1958"/>
    <d v="1958-09-01T00:00:00"/>
    <s v="Teri Hope"/>
    <m/>
    <m/>
    <m/>
    <s v="Blonde"/>
    <d v="1939-02-15T00:00:00"/>
    <n v="19"/>
    <s v="37D"/>
    <n v="3"/>
    <s v="D"/>
    <n v="37"/>
    <n v="24"/>
    <n v="36"/>
    <n v="62"/>
    <n v="1.5748"/>
    <n v="100"/>
    <n v="45.359200000000001"/>
    <n v="18.29003658007316"/>
    <s v="Y"/>
    <s v="Pittsburgh, Pennsylvania, United States"/>
  </r>
  <r>
    <x v="0"/>
    <n v="1958"/>
    <d v="1958-10-01T00:00:00"/>
    <s v="Mara Corday"/>
    <m/>
    <m/>
    <m/>
    <s v="Brunette"/>
    <d v="1930-01-03T00:00:00"/>
    <n v="28"/>
    <s v="35C"/>
    <n v="2"/>
    <s v="C"/>
    <n v="35"/>
    <n v="24"/>
    <n v="35"/>
    <n v="65"/>
    <n v="1.651"/>
    <n v="118"/>
    <n v="53.523856000000002"/>
    <n v="19.636010112256912"/>
    <s v="Y"/>
    <s v="Santa Monica, California, United States"/>
  </r>
  <r>
    <x v="0"/>
    <n v="1958"/>
    <d v="1958-10-01T00:00:00"/>
    <s v="Pat Sheehan"/>
    <m/>
    <m/>
    <m/>
    <s v="Blonde"/>
    <d v="1931-09-07T00:00:00"/>
    <n v="27"/>
    <s v="35C"/>
    <n v="2"/>
    <s v="C"/>
    <n v="35"/>
    <n v="22"/>
    <n v="34"/>
    <n v="66"/>
    <n v="1.6764000000000001"/>
    <n v="120"/>
    <n v="54.431039999999996"/>
    <n v="19.368292180110529"/>
    <s v="Y"/>
    <s v="San Francisco, California, United States"/>
  </r>
  <r>
    <x v="0"/>
    <n v="1958"/>
    <d v="1958-11-01T00:00:00"/>
    <s v="Joan Staley"/>
    <m/>
    <m/>
    <m/>
    <s v="Blonde"/>
    <d v="1940-05-20T00:00:00"/>
    <n v="18"/>
    <s v="34C"/>
    <n v="2"/>
    <s v="C"/>
    <n v="34"/>
    <n v="23"/>
    <n v="34"/>
    <n v="65"/>
    <n v="1.651"/>
    <n v="118"/>
    <n v="53.523856000000002"/>
    <n v="19.636010112256912"/>
    <s v="Y"/>
    <s v="Minneapolis, Minnesota, United States"/>
  </r>
  <r>
    <x v="0"/>
    <n v="1958"/>
    <d v="1958-12-01T00:00:00"/>
    <s v="Joyce Nizzari"/>
    <m/>
    <m/>
    <m/>
    <s v="Brunette"/>
    <d v="1940-05-20T00:00:00"/>
    <n v="18"/>
    <s v="34B"/>
    <n v="1"/>
    <s v="B"/>
    <n v="34"/>
    <n v="24"/>
    <n v="34"/>
    <n v="66"/>
    <n v="1.6764000000000001"/>
    <n v="118"/>
    <n v="53.523856000000002"/>
    <n v="19.04548731044202"/>
    <s v="Y"/>
    <s v="Bronx, New York, United States"/>
  </r>
  <r>
    <x v="0"/>
    <n v="1959"/>
    <d v="1959-01-01T00:00:00"/>
    <s v="Virginia Gordon"/>
    <m/>
    <m/>
    <m/>
    <s v="Brunette"/>
    <d v="1936-10-28T00:00:00"/>
    <n v="23"/>
    <s v="37D"/>
    <n v="3"/>
    <s v="D"/>
    <n v="37"/>
    <n v="22"/>
    <n v="36"/>
    <n v="66"/>
    <n v="1.6764000000000001"/>
    <n v="120"/>
    <n v="54.431039999999996"/>
    <n v="19.368292180110529"/>
    <s v="Y"/>
    <s v="Chaplin, West Wirginia, United States"/>
  </r>
  <r>
    <x v="0"/>
    <n v="1959"/>
    <d v="1959-02-01T00:00:00"/>
    <s v="Eleanor Bradley"/>
    <m/>
    <m/>
    <m/>
    <s v="Redhead"/>
    <d v="1938-12-13T00:00:00"/>
    <n v="21"/>
    <s v="40D"/>
    <n v="3"/>
    <s v="D"/>
    <n v="40"/>
    <n v="22"/>
    <n v="37"/>
    <n v="68"/>
    <n v="1.7272000000000001"/>
    <n v="135"/>
    <n v="61.234920000000002"/>
    <n v="20.526452385084699"/>
    <s v="Y"/>
    <s v="Waukegan, Illinois, United States"/>
  </r>
  <r>
    <x v="0"/>
    <n v="1959"/>
    <d v="1959-03-01T00:00:00"/>
    <s v="Audrey Daston"/>
    <m/>
    <m/>
    <s v="Brown"/>
    <s v="Blonde"/>
    <d v="1930-01-01T00:00:00"/>
    <n v="29"/>
    <s v="36D"/>
    <n v="3"/>
    <s v="D"/>
    <n v="36"/>
    <n v="24"/>
    <n v="36"/>
    <m/>
    <s v=""/>
    <m/>
    <s v=""/>
    <s v=""/>
    <s v="Y"/>
    <s v="Boise, Idaho, United States"/>
  </r>
  <r>
    <x v="0"/>
    <n v="1959"/>
    <d v="1959-04-01T00:00:00"/>
    <s v="Nancy Crawford"/>
    <m/>
    <m/>
    <m/>
    <s v="Brunette"/>
    <d v="1941-04-16T00:00:00"/>
    <n v="18"/>
    <s v="36C"/>
    <n v="2"/>
    <s v="C"/>
    <n v="36"/>
    <n v="24"/>
    <n v="36"/>
    <n v="65"/>
    <n v="1.651"/>
    <n v="125"/>
    <n v="56.698999999999998"/>
    <n v="20.800858169763675"/>
    <s v="Y"/>
    <s v="Valhalla, New York, United States"/>
  </r>
  <r>
    <x v="0"/>
    <n v="1959"/>
    <d v="1959-05-01T00:00:00"/>
    <s v="Cindy Fuller"/>
    <m/>
    <m/>
    <m/>
    <s v="Brunette"/>
    <d v="1938-05-13T00:00:00"/>
    <n v="21"/>
    <s v="36D"/>
    <n v="3"/>
    <s v="D"/>
    <n v="36"/>
    <n v="24"/>
    <n v="36"/>
    <n v="66"/>
    <n v="1.6764000000000001"/>
    <n v="124"/>
    <n v="56.245407999999998"/>
    <n v="20.013901919447548"/>
    <s v="Y"/>
    <s v="Boston, Massachusetts, United States"/>
  </r>
  <r>
    <x v="0"/>
    <n v="1959"/>
    <d v="1959-06-01T00:00:00"/>
    <s v="Marilyn Hanold"/>
    <m/>
    <m/>
    <m/>
    <s v="Brunette"/>
    <d v="1938-06-09T00:00:00"/>
    <n v="21"/>
    <s v="39D"/>
    <n v="3"/>
    <s v="D"/>
    <n v="39"/>
    <n v="26"/>
    <n v="38"/>
    <n v="68"/>
    <n v="1.7272000000000001"/>
    <n v="115"/>
    <n v="52.163080000000001"/>
    <n v="17.485496476183261"/>
    <s v="Y"/>
    <s v="Jamaica, New York, United States"/>
  </r>
  <r>
    <x v="0"/>
    <n v="1959"/>
    <d v="1959-07-01T00:00:00"/>
    <s v="Yvette Vickers"/>
    <m/>
    <m/>
    <m/>
    <s v="Blonde"/>
    <d v="1936-08-26T00:00:00"/>
    <n v="23"/>
    <s v="36D"/>
    <n v="3"/>
    <s v="D"/>
    <n v="36"/>
    <n v="24"/>
    <n v="36"/>
    <n v="63"/>
    <n v="1.6002000000000001"/>
    <n v="105"/>
    <n v="47.627159999999996"/>
    <n v="18.59970915709027"/>
    <s v="Y"/>
    <s v="Kansas City, Missouri, United States"/>
  </r>
  <r>
    <x v="0"/>
    <n v="1959"/>
    <d v="1959-08-01T00:00:00"/>
    <s v="Clayre Peters"/>
    <m/>
    <m/>
    <m/>
    <s v="Brunette"/>
    <d v="1935-01-01T00:00:00"/>
    <n v="24"/>
    <s v="34C"/>
    <n v="2"/>
    <s v="C"/>
    <n v="34"/>
    <n v="25"/>
    <n v="35"/>
    <m/>
    <s v=""/>
    <m/>
    <s v=""/>
    <s v=""/>
    <s v="Y"/>
    <s v="United States"/>
  </r>
  <r>
    <x v="0"/>
    <n v="1959"/>
    <d v="1959-09-01T00:00:00"/>
    <s v="Marianne Gaba"/>
    <m/>
    <m/>
    <m/>
    <s v="Redhead"/>
    <d v="1939-11-13T00:00:00"/>
    <n v="20"/>
    <s v="34C"/>
    <n v="2"/>
    <s v="C"/>
    <n v="34"/>
    <n v="24"/>
    <n v="34"/>
    <n v="66"/>
    <n v="1.6764000000000001"/>
    <n v="110"/>
    <n v="49.895119999999999"/>
    <n v="17.754267831767987"/>
    <s v="Y"/>
    <s v="Chicago, Illinois, United States"/>
  </r>
  <r>
    <x v="0"/>
    <n v="1959"/>
    <d v="1959-10-01T00:00:00"/>
    <s v="Elaine Reynolds"/>
    <m/>
    <m/>
    <m/>
    <s v="Brunette"/>
    <d v="1939-09-07T00:00:00"/>
    <n v="20"/>
    <s v="39DD"/>
    <n v="4"/>
    <s v="DD"/>
    <n v="39"/>
    <n v="25"/>
    <n v="37"/>
    <n v="68"/>
    <n v="1.7272000000000001"/>
    <n v="130"/>
    <n v="58.96696"/>
    <n v="19.76621340785934"/>
    <s v="Y"/>
    <s v="Jersey City, New Jersey, United States"/>
  </r>
  <r>
    <x v="0"/>
    <n v="1959"/>
    <d v="1959-11-01T00:00:00"/>
    <s v="Donna Lynn"/>
    <m/>
    <m/>
    <m/>
    <s v="Blonde"/>
    <d v="1936-09-21T00:00:00"/>
    <n v="23"/>
    <s v="36C"/>
    <n v="2"/>
    <s v="C"/>
    <n v="36"/>
    <n v="22"/>
    <n v="36"/>
    <n v="63"/>
    <n v="1.6002000000000001"/>
    <n v="115"/>
    <n v="52.163080000000001"/>
    <n v="20.371110029194107"/>
    <s v="Y"/>
    <s v="Walukee, Oklahoma, United States"/>
  </r>
  <r>
    <x v="0"/>
    <n v="1959"/>
    <d v="1959-12-01T00:00:00"/>
    <s v="Ellen Stratton"/>
    <m/>
    <m/>
    <m/>
    <s v="Blonde"/>
    <d v="1939-06-09T00:00:00"/>
    <n v="20"/>
    <s v="35C"/>
    <n v="2"/>
    <s v="C"/>
    <n v="35"/>
    <n v="20"/>
    <n v="35"/>
    <n v="64"/>
    <n v="1.6255999999999999"/>
    <n v="110"/>
    <n v="49.895119999999999"/>
    <n v="18.881247723432946"/>
    <s v="Y"/>
    <s v="Marietta, Mississippi, United States"/>
  </r>
  <r>
    <x v="1"/>
    <n v="1960"/>
    <d v="1960-01-01T00:00:00"/>
    <s v="Stella Stevens"/>
    <m/>
    <m/>
    <m/>
    <s v="Blonde"/>
    <d v="1938-10-01T00:00:00"/>
    <n v="22"/>
    <s v="37C"/>
    <n v="2"/>
    <s v="C"/>
    <n v="37"/>
    <n v="22"/>
    <n v="36"/>
    <n v="65"/>
    <n v="1.651"/>
    <n v="118"/>
    <n v="53.523856000000002"/>
    <n v="19.636010112256912"/>
    <s v="Y"/>
    <s v="Yazoo City, Mississippi, United States"/>
  </r>
  <r>
    <x v="1"/>
    <n v="1960"/>
    <d v="1960-02-01T00:00:00"/>
    <s v="Susie Scott"/>
    <m/>
    <m/>
    <m/>
    <s v="Brunette"/>
    <d v="1938-08-22T00:00:00"/>
    <n v="22"/>
    <s v="37C"/>
    <n v="2"/>
    <s v="C"/>
    <n v="37"/>
    <n v="23"/>
    <n v="36"/>
    <n v="67"/>
    <n v="1.7018"/>
    <n v="130"/>
    <n v="58.96696"/>
    <n v="20.360652884371039"/>
    <s v="Y"/>
    <s v="Chicago, Illinois, United States"/>
  </r>
  <r>
    <x v="1"/>
    <n v="1960"/>
    <d v="1960-03-01T00:00:00"/>
    <s v="Sally Sarell"/>
    <m/>
    <m/>
    <m/>
    <s v="Blonde"/>
    <d v="1938-06-25T00:00:00"/>
    <n v="22"/>
    <s v="37D"/>
    <n v="3"/>
    <s v="D"/>
    <n v="37"/>
    <n v="24"/>
    <n v="36"/>
    <n v="68"/>
    <n v="1.7272000000000001"/>
    <n v="126"/>
    <n v="57.152591999999999"/>
    <n v="19.158022226079051"/>
    <s v="Y"/>
    <s v="Ashtabula, Ohio, United States"/>
  </r>
  <r>
    <x v="1"/>
    <n v="1960"/>
    <d v="1960-04-01T00:00:00"/>
    <s v="Linda Gamble"/>
    <m/>
    <m/>
    <m/>
    <s v="Blonde"/>
    <d v="1939-09-11T00:00:00"/>
    <n v="21"/>
    <s v="38D"/>
    <n v="3"/>
    <s v="D"/>
    <n v="38"/>
    <n v="23"/>
    <n v="37"/>
    <n v="64"/>
    <n v="1.6255999999999999"/>
    <n v="112"/>
    <n v="50.802303999999999"/>
    <n v="19.224543136586274"/>
    <s v="Y"/>
    <s v="Pittsburgh, Pennsylvania, United States"/>
  </r>
  <r>
    <x v="1"/>
    <n v="1960"/>
    <d v="1960-05-01T00:00:00"/>
    <s v="Ginger Young"/>
    <m/>
    <m/>
    <m/>
    <s v="Redhead"/>
    <d v="1939-03-11T00:00:00"/>
    <n v="21"/>
    <s v="36C"/>
    <n v="2"/>
    <s v="C"/>
    <n v="36"/>
    <n v="23"/>
    <n v="36"/>
    <n v="65"/>
    <n v="1.651"/>
    <n v="125"/>
    <n v="56.698999999999998"/>
    <n v="20.800858169763675"/>
    <s v="Y"/>
    <s v="United States"/>
  </r>
  <r>
    <x v="1"/>
    <n v="1960"/>
    <d v="1960-06-01T00:00:00"/>
    <s v="Delores Wells"/>
    <m/>
    <m/>
    <m/>
    <s v="Brunette"/>
    <d v="1937-10-17T00:00:00"/>
    <n v="23"/>
    <s v="36C"/>
    <n v="2"/>
    <s v="C"/>
    <n v="36"/>
    <n v="20"/>
    <n v="36"/>
    <n v="62"/>
    <n v="1.5748"/>
    <n v="108"/>
    <n v="48.987935999999998"/>
    <n v="19.753239506479012"/>
    <s v="Y"/>
    <s v="Reading, Pennsylvania, United States"/>
  </r>
  <r>
    <x v="1"/>
    <n v="1960"/>
    <d v="1960-07-01T00:00:00"/>
    <s v="Teddi Smith"/>
    <m/>
    <m/>
    <m/>
    <s v="Brunette"/>
    <d v="1942-09-21T00:00:00"/>
    <n v="18"/>
    <s v="37D"/>
    <n v="3"/>
    <s v="D"/>
    <n v="37"/>
    <n v="22"/>
    <n v="35"/>
    <n v="65"/>
    <n v="1.651"/>
    <n v="110"/>
    <n v="49.895119999999999"/>
    <n v="18.304755189392033"/>
    <s v="Y"/>
    <s v="Hastings, Nebraska, United States"/>
  </r>
  <r>
    <x v="1"/>
    <n v="1960"/>
    <d v="1960-08-01T00:00:00"/>
    <s v="Elaine Paul"/>
    <m/>
    <m/>
    <m/>
    <s v="Brunette"/>
    <d v="1938-08-11T00:00:00"/>
    <n v="22"/>
    <s v="34C"/>
    <n v="2"/>
    <s v="C"/>
    <n v="34"/>
    <n v="23"/>
    <n v="35"/>
    <n v="64"/>
    <n v="1.6255999999999999"/>
    <n v="120"/>
    <n v="54.431039999999996"/>
    <n v="20.597724789199578"/>
    <s v="Y"/>
    <s v="United States"/>
  </r>
  <r>
    <x v="1"/>
    <n v="1960"/>
    <d v="1960-09-01T00:00:00"/>
    <s v="Ann Davis"/>
    <m/>
    <m/>
    <s v="Brown"/>
    <s v="Brunette"/>
    <d v="1938-06-17T00:00:00"/>
    <n v="22"/>
    <s v="38D"/>
    <n v="3"/>
    <s v="D"/>
    <n v="38"/>
    <n v="20"/>
    <n v="35"/>
    <n v="62"/>
    <n v="1.5748"/>
    <n v="105"/>
    <n v="47.627159999999996"/>
    <n v="19.204538409076818"/>
    <s v="Y"/>
    <s v="United States"/>
  </r>
  <r>
    <x v="1"/>
    <n v="1960"/>
    <d v="1960-10-01T00:00:00"/>
    <s v="Kathy Douglas"/>
    <m/>
    <m/>
    <m/>
    <s v="Redhead"/>
    <d v="1942-05-23T00:00:00"/>
    <n v="18"/>
    <s v="34B"/>
    <n v="1"/>
    <s v="B"/>
    <n v="34"/>
    <n v="21"/>
    <n v="34"/>
    <n v="65"/>
    <n v="1.651"/>
    <n v="114"/>
    <n v="51.709488"/>
    <n v="18.970382650824472"/>
    <s v="Y"/>
    <s v="Hollywood, California, United States"/>
  </r>
  <r>
    <x v="1"/>
    <n v="1960"/>
    <d v="1960-11-01T00:00:00"/>
    <s v="Joni Mattis"/>
    <m/>
    <m/>
    <m/>
    <s v="Brunette"/>
    <d v="1938-11-28T00:00:00"/>
    <n v="22"/>
    <s v="33B"/>
    <n v="1"/>
    <s v="B"/>
    <n v="33"/>
    <n v="18"/>
    <n v="32"/>
    <n v="62"/>
    <n v="1.5748"/>
    <m/>
    <s v=""/>
    <s v=""/>
    <s v="Y"/>
    <s v="Chicago, Illinois, United States"/>
  </r>
  <r>
    <x v="1"/>
    <n v="1960"/>
    <d v="1960-12-01T00:00:00"/>
    <s v="Carol Eden"/>
    <m/>
    <m/>
    <m/>
    <s v="Blonde"/>
    <d v="1942-05-19T00:00:00"/>
    <n v="18"/>
    <s v="37D"/>
    <n v="3"/>
    <s v="D"/>
    <n v="37"/>
    <n v="23"/>
    <n v="35"/>
    <n v="66"/>
    <n v="1.6764000000000001"/>
    <n v="120"/>
    <n v="54.431039999999996"/>
    <n v="19.368292180110529"/>
    <s v="Y"/>
    <s v="Hollywood, California, United States"/>
  </r>
  <r>
    <x v="1"/>
    <n v="1961"/>
    <d v="1961-01-01T00:00:00"/>
    <s v="Connie Cooper"/>
    <m/>
    <m/>
    <m/>
    <s v="Brunette"/>
    <d v="1941-09-20T00:00:00"/>
    <n v="20"/>
    <s v="37D"/>
    <n v="3"/>
    <s v="D"/>
    <n v="37"/>
    <n v="21"/>
    <n v="36"/>
    <n v="65"/>
    <n v="1.651"/>
    <n v="110"/>
    <n v="49.895119999999999"/>
    <n v="18.304755189392033"/>
    <s v="Y"/>
    <s v="United States"/>
  </r>
  <r>
    <x v="1"/>
    <n v="1961"/>
    <d v="1961-02-01T00:00:00"/>
    <s v="Barbara Ann Lawford"/>
    <m/>
    <m/>
    <m/>
    <s v="Brunette"/>
    <d v="1942-10-07T00:00:00"/>
    <n v="19"/>
    <s v="36D"/>
    <n v="3"/>
    <s v="D"/>
    <n v="36"/>
    <n v="24"/>
    <n v="36"/>
    <n v="67"/>
    <n v="1.7018"/>
    <n v="120"/>
    <n v="54.431039999999996"/>
    <n v="18.794448816342495"/>
    <s v="Y"/>
    <s v="United States"/>
  </r>
  <r>
    <x v="1"/>
    <n v="1961"/>
    <d v="1961-03-01T00:00:00"/>
    <s v="Tonya Crews"/>
    <m/>
    <m/>
    <m/>
    <s v="Brunette"/>
    <d v="1938-02-02T00:00:00"/>
    <n v="23"/>
    <s v="38D"/>
    <n v="3"/>
    <s v="D"/>
    <n v="38"/>
    <n v="22"/>
    <n v="36"/>
    <n v="64"/>
    <n v="1.6255999999999999"/>
    <n v="117"/>
    <n v="53.070264000000002"/>
    <n v="20.08278166946959"/>
    <s v="Y"/>
    <s v="Oklahoma, United States"/>
  </r>
  <r>
    <x v="1"/>
    <n v="1961"/>
    <d v="1961-04-01T00:00:00"/>
    <s v="Nancy Nielsen"/>
    <m/>
    <m/>
    <m/>
    <s v="Brunette"/>
    <d v="1940-12-14T00:00:00"/>
    <n v="21"/>
    <s v="36C"/>
    <n v="2"/>
    <s v="C"/>
    <n v="36"/>
    <n v="24"/>
    <n v="36"/>
    <n v="67"/>
    <n v="1.7018"/>
    <n v="125"/>
    <n v="56.698999999999998"/>
    <n v="19.577550850356769"/>
    <s v="Y"/>
    <s v="United States"/>
  </r>
  <r>
    <x v="1"/>
    <n v="1961"/>
    <d v="1961-05-01T00:00:00"/>
    <s v="Susan Kelly"/>
    <m/>
    <m/>
    <m/>
    <s v="Blonde"/>
    <d v="1938-02-15T00:00:00"/>
    <n v="23"/>
    <s v="36D"/>
    <n v="3"/>
    <s v="D"/>
    <n v="36"/>
    <n v="22"/>
    <n v="35"/>
    <n v="63"/>
    <n v="1.6002000000000001"/>
    <n v="108"/>
    <n v="48.987935999999998"/>
    <n v="19.131129418721422"/>
    <s v="Y"/>
    <s v="Oklahoma, United States"/>
  </r>
  <r>
    <x v="1"/>
    <n v="1961"/>
    <d v="1961-06-01T00:00:00"/>
    <s v="Heidi Becker"/>
    <m/>
    <m/>
    <m/>
    <s v="Brunette"/>
    <d v="1940-10-11T00:00:00"/>
    <n v="21"/>
    <s v="36D"/>
    <n v="3"/>
    <s v="D"/>
    <n v="36"/>
    <n v="22"/>
    <n v="34"/>
    <n v="64"/>
    <n v="1.6255999999999999"/>
    <n v="105"/>
    <n v="47.627159999999996"/>
    <n v="18.023009190549629"/>
    <s v="N"/>
    <s v="Klagenfurt, Austria"/>
  </r>
  <r>
    <x v="1"/>
    <n v="1961"/>
    <d v="1961-07-01T00:00:00"/>
    <s v="Sheralee Conners"/>
    <m/>
    <m/>
    <m/>
    <s v="Brunette"/>
    <d v="1941-12-12T00:00:00"/>
    <n v="20"/>
    <s v="35C"/>
    <n v="2"/>
    <s v="C"/>
    <n v="35"/>
    <n v="23"/>
    <n v="35"/>
    <n v="69"/>
    <n v="1.7525999999999999"/>
    <n v="126"/>
    <n v="57.152591999999999"/>
    <n v="18.606741183236618"/>
    <s v="Y"/>
    <s v="New York City, New York, United States"/>
  </r>
  <r>
    <x v="1"/>
    <n v="1961"/>
    <d v="1961-08-01T00:00:00"/>
    <s v="Karen Thompson"/>
    <m/>
    <m/>
    <m/>
    <s v="Blonde"/>
    <d v="1942-01-01T00:00:00"/>
    <n v="19"/>
    <s v="32B"/>
    <n v="1"/>
    <s v="B"/>
    <n v="32"/>
    <n v="26"/>
    <n v="34"/>
    <m/>
    <s v=""/>
    <m/>
    <s v=""/>
    <s v=""/>
    <s v="Y"/>
    <s v="United States"/>
  </r>
  <r>
    <x v="1"/>
    <n v="1961"/>
    <d v="1961-09-01T00:00:00"/>
    <s v="Christa Speck"/>
    <m/>
    <m/>
    <m/>
    <s v="Brunette"/>
    <d v="1942-08-01T00:00:00"/>
    <n v="19"/>
    <s v="38D"/>
    <n v="3"/>
    <s v="D"/>
    <n v="38"/>
    <n v="22"/>
    <n v="36"/>
    <n v="65"/>
    <n v="1.651"/>
    <n v="122"/>
    <n v="55.338223999999997"/>
    <n v="20.301637573689348"/>
    <s v="N"/>
    <s v="Danzig, Germany"/>
  </r>
  <r>
    <x v="1"/>
    <n v="1961"/>
    <d v="1961-10-01T00:00:00"/>
    <s v="Jean Cannon"/>
    <m/>
    <m/>
    <m/>
    <s v="Brunette"/>
    <d v="1941-10-05T00:00:00"/>
    <n v="20"/>
    <s v="38D"/>
    <n v="3"/>
    <s v="D"/>
    <n v="38"/>
    <n v="24"/>
    <n v="37"/>
    <n v="64"/>
    <n v="1.6255999999999999"/>
    <n v="120"/>
    <n v="54.431039999999996"/>
    <n v="20.597724789199578"/>
    <s v="Y"/>
    <s v="Long Island, New York, United States"/>
  </r>
  <r>
    <x v="1"/>
    <n v="1961"/>
    <d v="1961-11-01T00:00:00"/>
    <s v="Dianne Danford"/>
    <m/>
    <m/>
    <m/>
    <s v="Blonde"/>
    <d v="1938-08-09T00:00:00"/>
    <n v="23"/>
    <s v="36C"/>
    <n v="2"/>
    <s v="C"/>
    <n v="36"/>
    <n v="22"/>
    <n v="35"/>
    <n v="67"/>
    <n v="1.7018"/>
    <n v="120"/>
    <n v="54.431039999999996"/>
    <n v="18.794448816342495"/>
    <s v="Y"/>
    <s v="Chicago, Illinois, United States"/>
  </r>
  <r>
    <x v="1"/>
    <n v="1961"/>
    <d v="1961-12-01T00:00:00"/>
    <s v="Lynn Karrol"/>
    <m/>
    <m/>
    <m/>
    <s v="Blonde"/>
    <d v="1939-07-31T00:00:00"/>
    <n v="22"/>
    <s v="35D"/>
    <n v="3"/>
    <s v="D"/>
    <n v="35"/>
    <n v="22"/>
    <n v="35"/>
    <n v="66"/>
    <n v="1.6764000000000001"/>
    <n v="115"/>
    <n v="52.163080000000001"/>
    <n v="18.561280005939256"/>
    <s v="Y"/>
    <s v="Pittsburgh, Pennsylvania, United States"/>
  </r>
  <r>
    <x v="1"/>
    <n v="1962"/>
    <d v="1962-01-01T00:00:00"/>
    <s v="Merle Pertile"/>
    <m/>
    <m/>
    <m/>
    <s v="Redhead"/>
    <d v="1941-11-23T00:00:00"/>
    <n v="21"/>
    <s v="38D"/>
    <n v="3"/>
    <s v="D"/>
    <n v="38"/>
    <n v="22"/>
    <n v="34"/>
    <n v="65"/>
    <n v="1.651"/>
    <n v="112"/>
    <n v="50.802303999999999"/>
    <n v="18.637568920108254"/>
    <s v="Y"/>
    <s v="Whittier, California, United States"/>
  </r>
  <r>
    <x v="1"/>
    <n v="1962"/>
    <d v="1962-02-01T00:00:00"/>
    <s v="Kari Knudsen"/>
    <m/>
    <m/>
    <m/>
    <s v="Brunette"/>
    <d v="1939-01-17T00:00:00"/>
    <n v="23"/>
    <s v="36C"/>
    <n v="2"/>
    <s v="C"/>
    <n v="36"/>
    <n v="23"/>
    <n v="35"/>
    <n v="64"/>
    <n v="1.6255999999999999"/>
    <n v="117"/>
    <n v="53.070264000000002"/>
    <n v="20.08278166946959"/>
    <s v="N"/>
    <s v="Romsdal, Norway"/>
  </r>
  <r>
    <x v="1"/>
    <n v="1962"/>
    <d v="1962-03-01T00:00:00"/>
    <s v="Pamela Gordon"/>
    <m/>
    <m/>
    <m/>
    <s v="Blonde"/>
    <d v="1943-02-10T00:00:00"/>
    <n v="19"/>
    <s v="39D"/>
    <n v="3"/>
    <s v="D"/>
    <n v="39"/>
    <n v="23"/>
    <n v="35"/>
    <n v="61"/>
    <n v="1.5493999999999999"/>
    <n v="104"/>
    <n v="47.173568000000003"/>
    <n v="19.650410276364767"/>
    <s v="N"/>
    <s v="Canada"/>
  </r>
  <r>
    <x v="1"/>
    <n v="1962"/>
    <d v="1962-04-01T00:00:00"/>
    <s v="Roberta Lane"/>
    <m/>
    <m/>
    <m/>
    <s v="Brunette"/>
    <d v="1943-03-14T00:00:00"/>
    <n v="19"/>
    <s v="34C"/>
    <n v="2"/>
    <s v="C"/>
    <n v="34"/>
    <n v="21"/>
    <n v="34"/>
    <n v="62"/>
    <n v="1.5748"/>
    <n v="102"/>
    <n v="46.266384000000002"/>
    <n v="18.655837311674624"/>
    <s v="Y"/>
    <s v="Queens, New York, United States"/>
  </r>
  <r>
    <x v="1"/>
    <n v="1962"/>
    <d v="1962-05-01T00:00:00"/>
    <s v="Marya Carter"/>
    <m/>
    <m/>
    <m/>
    <s v="Brunette"/>
    <d v="1942-05-12T00:00:00"/>
    <n v="20"/>
    <s v="37C"/>
    <n v="2"/>
    <s v="C"/>
    <n v="37"/>
    <n v="23"/>
    <n v="36"/>
    <n v="68"/>
    <n v="1.7272000000000001"/>
    <n v="126"/>
    <n v="57.152591999999999"/>
    <n v="19.158022226079051"/>
    <s v="Y"/>
    <s v="Los Angeles, California, United States"/>
  </r>
  <r>
    <x v="1"/>
    <n v="1962"/>
    <d v="1962-06-01T00:00:00"/>
    <s v="Merissa Mathes"/>
    <m/>
    <m/>
    <m/>
    <s v="Brunette"/>
    <d v="1940-01-26T00:00:00"/>
    <n v="22"/>
    <s v="36C"/>
    <n v="2"/>
    <s v="C"/>
    <n v="36"/>
    <n v="22"/>
    <n v="36"/>
    <n v="64"/>
    <n v="1.6255999999999999"/>
    <n v="116"/>
    <n v="52.616672000000001"/>
    <n v="19.911133962892926"/>
    <s v="Y"/>
    <s v="Moses Lake, Washington, United States"/>
  </r>
  <r>
    <x v="1"/>
    <n v="1962"/>
    <d v="1962-07-01T00:00:00"/>
    <s v="Unne Terjesen"/>
    <m/>
    <m/>
    <m/>
    <s v="Blonde"/>
    <d v="1943-03-20T00:00:00"/>
    <n v="19"/>
    <s v="39D"/>
    <n v="3"/>
    <s v="D"/>
    <n v="39"/>
    <n v="23"/>
    <n v="39"/>
    <n v="67"/>
    <n v="1.7018"/>
    <n v="129"/>
    <n v="58.513368"/>
    <n v="20.204032477568184"/>
    <s v="N"/>
    <s v="Odda, Norway"/>
  </r>
  <r>
    <x v="1"/>
    <n v="1962"/>
    <d v="1962-08-01T00:00:00"/>
    <s v="Jan Roberts"/>
    <m/>
    <m/>
    <m/>
    <s v="Blonde"/>
    <d v="1939-04-11T00:00:00"/>
    <n v="23"/>
    <s v="39D"/>
    <n v="3"/>
    <s v="D"/>
    <n v="39"/>
    <n v="23"/>
    <n v="35"/>
    <n v="65"/>
    <n v="1.651"/>
    <n v="120"/>
    <n v="54.431039999999996"/>
    <n v="19.968823842973126"/>
    <s v="Y"/>
    <s v="Brooklyn, New York, United States"/>
  </r>
  <r>
    <x v="1"/>
    <n v="1962"/>
    <d v="1962-09-01T00:00:00"/>
    <s v="Mickey Winters"/>
    <m/>
    <m/>
    <m/>
    <s v="Redhead"/>
    <d v="1940-09-30T00:00:00"/>
    <n v="22"/>
    <s v="36C"/>
    <n v="2"/>
    <s v="C"/>
    <n v="36"/>
    <n v="18"/>
    <n v="34"/>
    <n v="60"/>
    <n v="1.524"/>
    <n v="100"/>
    <n v="45.359200000000001"/>
    <n v="19.529694614944784"/>
    <s v="N"/>
    <s v="Paris, France"/>
  </r>
  <r>
    <x v="1"/>
    <n v="1962"/>
    <d v="1962-10-01T00:00:00"/>
    <s v="Laura Young"/>
    <m/>
    <m/>
    <m/>
    <s v="Brunette"/>
    <d v="1938-05-22T00:00:00"/>
    <n v="24"/>
    <s v="36D"/>
    <n v="3"/>
    <s v="D"/>
    <n v="36"/>
    <n v="25"/>
    <n v="36"/>
    <n v="66"/>
    <n v="1.6764000000000001"/>
    <n v="125"/>
    <n v="56.698999999999998"/>
    <n v="20.175304354281803"/>
    <s v="Y"/>
    <s v="Long Branch, New Jersey, United States"/>
  </r>
  <r>
    <x v="1"/>
    <n v="1962"/>
    <d v="1962-11-01T00:00:00"/>
    <s v="Avis Kimble"/>
    <m/>
    <m/>
    <s v="Brown"/>
    <s v="Redhead"/>
    <d v="1944-10-18T00:00:00"/>
    <n v="18"/>
    <s v="39D"/>
    <n v="3"/>
    <s v="D"/>
    <n v="39"/>
    <n v="22"/>
    <n v="36"/>
    <n v="65"/>
    <n v="1.651"/>
    <n v="124"/>
    <n v="56.245407999999998"/>
    <n v="20.634451304405566"/>
    <s v="Y"/>
    <s v="Chicago, Illinois, United States"/>
  </r>
  <r>
    <x v="1"/>
    <n v="1962"/>
    <d v="1962-12-01T00:00:00"/>
    <s v="June Cochran"/>
    <m/>
    <m/>
    <m/>
    <s v="Blonde"/>
    <d v="1942-02-20T00:00:00"/>
    <n v="20"/>
    <s v="36D"/>
    <n v="3"/>
    <s v="D"/>
    <n v="36"/>
    <n v="20"/>
    <n v="34"/>
    <n v="62"/>
    <n v="1.5748"/>
    <n v="102"/>
    <n v="46.266384000000002"/>
    <n v="18.655837311674624"/>
    <s v="Y"/>
    <s v="Indianapolis, Indiana, United States"/>
  </r>
  <r>
    <x v="1"/>
    <n v="1963"/>
    <d v="1963-01-01T00:00:00"/>
    <s v="Judi Monterey"/>
    <m/>
    <m/>
    <m/>
    <s v="Brunette"/>
    <d v="1944-01-12T00:00:00"/>
    <n v="19"/>
    <s v="34B"/>
    <n v="1"/>
    <s v="B"/>
    <n v="34"/>
    <n v="22"/>
    <n v="33"/>
    <n v="61"/>
    <n v="1.5493999999999999"/>
    <n v="100"/>
    <n v="45.359200000000001"/>
    <n v="18.89462526573535"/>
    <s v="Y"/>
    <s v="Bell, California, United States"/>
  </r>
  <r>
    <x v="1"/>
    <n v="1963"/>
    <d v="1963-02-01T00:00:00"/>
    <s v="Toni Ann Thomas"/>
    <m/>
    <m/>
    <m/>
    <s v="Brunette"/>
    <d v="1944-04-15T00:00:00"/>
    <n v="19"/>
    <s v="38D"/>
    <n v="3"/>
    <s v="D"/>
    <n v="38"/>
    <n v="22"/>
    <n v="36"/>
    <n v="65"/>
    <n v="1.651"/>
    <n v="120"/>
    <n v="54.431039999999996"/>
    <n v="19.968823842973126"/>
    <s v="Y"/>
    <s v="Huntington Beach, California, United States"/>
  </r>
  <r>
    <x v="1"/>
    <n v="1963"/>
    <d v="1963-03-01T00:00:00"/>
    <s v="Adrienne Moreau"/>
    <m/>
    <m/>
    <s v="Brown"/>
    <s v="Blonde"/>
    <d v="1941-07-05T00:00:00"/>
    <n v="22"/>
    <s v="38D"/>
    <n v="3"/>
    <s v="D"/>
    <n v="38"/>
    <n v="22"/>
    <n v="36"/>
    <n v="67"/>
    <n v="1.7018"/>
    <n v="125"/>
    <n v="56.698999999999998"/>
    <n v="19.577550850356769"/>
    <s v="Y"/>
    <s v="Trenton, New Jersey, United States"/>
  </r>
  <r>
    <x v="1"/>
    <n v="1963"/>
    <d v="1963-04-01T00:00:00"/>
    <s v="Sandra Settani"/>
    <m/>
    <m/>
    <m/>
    <s v="Brunette"/>
    <d v="1938-02-18T00:00:00"/>
    <n v="25"/>
    <s v="37D"/>
    <n v="3"/>
    <s v="D"/>
    <n v="37"/>
    <n v="24"/>
    <n v="36"/>
    <n v="68"/>
    <n v="1.7272000000000001"/>
    <n v="137"/>
    <n v="62.142103999999996"/>
    <n v="20.830547975974842"/>
    <s v="Y"/>
    <s v="Wisconsin, United States"/>
  </r>
  <r>
    <x v="1"/>
    <n v="1963"/>
    <d v="1963-05-01T00:00:00"/>
    <s v="Sharon Cintron"/>
    <m/>
    <m/>
    <m/>
    <s v="Blonde"/>
    <d v="1945-01-16T00:00:00"/>
    <n v="18"/>
    <s v="36C"/>
    <n v="2"/>
    <s v="C"/>
    <n v="36"/>
    <n v="23"/>
    <n v="36"/>
    <n v="64"/>
    <n v="1.6255999999999999"/>
    <n v="110"/>
    <n v="49.895119999999999"/>
    <n v="18.881247723432946"/>
    <s v="Y"/>
    <s v="Perth Amboy, New Jersey, United States"/>
  </r>
  <r>
    <x v="1"/>
    <n v="1963"/>
    <d v="1963-06-01T00:00:00"/>
    <s v="Connie Mason"/>
    <m/>
    <m/>
    <m/>
    <s v="Blonde"/>
    <d v="1937-08-24T00:00:00"/>
    <n v="26"/>
    <s v="34C"/>
    <n v="2"/>
    <s v="C"/>
    <n v="34"/>
    <n v="23"/>
    <n v="34"/>
    <n v="66"/>
    <n v="1.6764000000000001"/>
    <n v="115"/>
    <n v="52.163080000000001"/>
    <n v="18.561280005939256"/>
    <s v="Y"/>
    <s v="Washington D.C., District of Columbia, United States"/>
  </r>
  <r>
    <x v="1"/>
    <n v="1963"/>
    <d v="1963-07-01T00:00:00"/>
    <s v="Carrie Enwright"/>
    <m/>
    <m/>
    <m/>
    <s v="Brunette"/>
    <d v="1943-08-25T00:00:00"/>
    <n v="20"/>
    <s v="39D"/>
    <n v="3"/>
    <s v="D"/>
    <n v="39"/>
    <n v="24"/>
    <n v="36"/>
    <n v="65"/>
    <n v="1.651"/>
    <n v="123"/>
    <n v="55.791815999999997"/>
    <n v="20.468044439047457"/>
    <s v="Y"/>
    <s v="California, United States"/>
  </r>
  <r>
    <x v="1"/>
    <n v="1963"/>
    <d v="1963-08-01T00:00:00"/>
    <s v="Phyllis Sherwood"/>
    <m/>
    <m/>
    <m/>
    <s v="Blonde"/>
    <d v="1937-09-30T00:00:00"/>
    <n v="26"/>
    <s v="34B"/>
    <n v="1"/>
    <s v="B"/>
    <n v="34"/>
    <n v="22"/>
    <n v="35"/>
    <n v="61"/>
    <n v="1.5493999999999999"/>
    <n v="115"/>
    <n v="52.163080000000001"/>
    <n v="21.728819055595654"/>
    <s v="Y"/>
    <s v="Niagara Falls, New York, United States"/>
  </r>
  <r>
    <x v="1"/>
    <n v="1963"/>
    <d v="1963-09-01T00:00:00"/>
    <s v="Victoria Valentino"/>
    <m/>
    <m/>
    <m/>
    <s v="Brunette"/>
    <d v="1942-12-13T00:00:00"/>
    <n v="21"/>
    <s v="35D"/>
    <n v="3"/>
    <s v="D"/>
    <n v="35"/>
    <n v="22"/>
    <n v="35"/>
    <n v="63"/>
    <n v="1.6002000000000001"/>
    <n v="110"/>
    <n v="49.895119999999999"/>
    <n v="19.48540959314219"/>
    <s v="Y"/>
    <s v="Los Angeles, California, United States"/>
  </r>
  <r>
    <x v="1"/>
    <n v="1963"/>
    <d v="1963-10-01T00:00:00"/>
    <s v="Christine Williams"/>
    <m/>
    <m/>
    <m/>
    <s v="Blonde"/>
    <d v="1945-01-07T00:00:00"/>
    <n v="18"/>
    <s v="37C"/>
    <n v="2"/>
    <s v="C"/>
    <n v="37"/>
    <n v="26"/>
    <n v="37"/>
    <n v="72"/>
    <n v="1.8288"/>
    <n v="150"/>
    <n v="68.038799999999995"/>
    <n v="20.343431890567484"/>
    <s v="N"/>
    <s v="Basingstoke, United Kingdom"/>
  </r>
  <r>
    <x v="1"/>
    <n v="1963"/>
    <d v="1963-11-01T00:00:00"/>
    <s v="Terre Tucker"/>
    <m/>
    <m/>
    <m/>
    <s v="Brunette"/>
    <d v="1944-10-09T00:00:00"/>
    <n v="19"/>
    <s v="36C"/>
    <n v="2"/>
    <s v="C"/>
    <n v="36"/>
    <n v="21"/>
    <n v="35"/>
    <n v="66"/>
    <n v="1.6764000000000001"/>
    <n v="120"/>
    <n v="54.431039999999996"/>
    <n v="19.368292180110529"/>
    <s v="Y"/>
    <s v="Arizona, United States"/>
  </r>
  <r>
    <x v="1"/>
    <n v="1963"/>
    <d v="1963-12-01T00:00:00"/>
    <s v="Donna Michelle"/>
    <m/>
    <m/>
    <m/>
    <s v="Brunette"/>
    <d v="1945-12-08T00:00:00"/>
    <n v="18"/>
    <s v="38D"/>
    <n v="3"/>
    <s v="D"/>
    <n v="38"/>
    <n v="22"/>
    <n v="37"/>
    <n v="64"/>
    <n v="1.6255999999999999"/>
    <n v="118"/>
    <n v="53.523856000000002"/>
    <n v="20.254429376046254"/>
    <s v="Y"/>
    <s v="Los Angeles, California, United States"/>
  </r>
  <r>
    <x v="1"/>
    <n v="1964"/>
    <d v="1964-01-01T00:00:00"/>
    <s v="Sharon Rogers"/>
    <m/>
    <m/>
    <m/>
    <s v="Brunette"/>
    <d v="1942-11-19T00:00:00"/>
    <n v="22"/>
    <s v="35C"/>
    <n v="2"/>
    <s v="C"/>
    <n v="35"/>
    <n v="22"/>
    <n v="35"/>
    <n v="62"/>
    <n v="1.5748"/>
    <n v="109"/>
    <n v="49.441527999999998"/>
    <n v="19.936139872279746"/>
    <s v="Y"/>
    <s v="Seattle, Washington, United States"/>
  </r>
  <r>
    <x v="1"/>
    <n v="1964"/>
    <d v="1964-02-01T00:00:00"/>
    <s v="Nancy Jo Hooper"/>
    <m/>
    <m/>
    <m/>
    <s v="Brunette"/>
    <d v="1943-07-17T00:00:00"/>
    <n v="21"/>
    <s v="36C"/>
    <n v="2"/>
    <s v="C"/>
    <n v="36"/>
    <n v="21"/>
    <n v="36"/>
    <n v="66"/>
    <n v="1.6764000000000001"/>
    <n v="105"/>
    <n v="47.627159999999996"/>
    <n v="16.947255657596713"/>
    <s v="Y"/>
    <s v="Georgia, United States"/>
  </r>
  <r>
    <x v="1"/>
    <n v="1964"/>
    <d v="1964-03-01T00:00:00"/>
    <s v="Nancy Scott"/>
    <m/>
    <m/>
    <m/>
    <s v="Blonde"/>
    <d v="1941-10-02T00:00:00"/>
    <n v="23"/>
    <s v="34C"/>
    <n v="2"/>
    <s v="C"/>
    <n v="34"/>
    <n v="25"/>
    <n v="34"/>
    <n v="66"/>
    <n v="1.6764000000000001"/>
    <n v="120"/>
    <n v="54.431039999999996"/>
    <n v="19.368292180110529"/>
    <s v="Y"/>
    <s v="Hollywood, California, United States"/>
  </r>
  <r>
    <x v="1"/>
    <n v="1964"/>
    <d v="1964-04-01T00:00:00"/>
    <s v="Ashlyn Martin"/>
    <m/>
    <m/>
    <s v="Brown"/>
    <s v="Brunette"/>
    <d v="1946-03-20T00:00:00"/>
    <n v="18"/>
    <s v="37C"/>
    <n v="2"/>
    <s v="C"/>
    <n v="37"/>
    <n v="24"/>
    <n v="36"/>
    <n v="65"/>
    <n v="1.651"/>
    <n v="118"/>
    <n v="53.523856000000002"/>
    <n v="19.636010112256912"/>
    <s v="N"/>
    <s v="London, United Kingdom"/>
  </r>
  <r>
    <x v="1"/>
    <n v="1964"/>
    <d v="1964-05-01T00:00:00"/>
    <s v="Terri Kimball"/>
    <m/>
    <m/>
    <m/>
    <s v="Brunette"/>
    <d v="1944-10-05T00:00:00"/>
    <n v="20"/>
    <s v="36C"/>
    <n v="2"/>
    <s v="C"/>
    <n v="36"/>
    <n v="23"/>
    <n v="36"/>
    <n v="65"/>
    <n v="1.651"/>
    <n v="117"/>
    <n v="53.070264000000002"/>
    <n v="19.469603246898799"/>
    <s v="Y"/>
    <s v="Fort Myers, Florida, United States"/>
  </r>
  <r>
    <x v="1"/>
    <n v="1964"/>
    <d v="1964-06-01T00:00:00"/>
    <s v="Lori Winston"/>
    <m/>
    <m/>
    <m/>
    <s v="Redhead"/>
    <d v="1944-08-24T00:00:00"/>
    <n v="20"/>
    <s v="34C"/>
    <n v="2"/>
    <s v="C"/>
    <n v="34"/>
    <n v="23"/>
    <n v="34"/>
    <n v="62"/>
    <n v="1.5748"/>
    <n v="110"/>
    <n v="49.895119999999999"/>
    <n v="20.119040238080476"/>
    <s v="Y"/>
    <s v="Pasadena, California, United States"/>
  </r>
  <r>
    <x v="1"/>
    <n v="1964"/>
    <d v="1964-07-01T00:00:00"/>
    <s v="Melba Ogle"/>
    <m/>
    <m/>
    <m/>
    <s v="Blonde"/>
    <d v="1942-11-13T00:00:00"/>
    <n v="22"/>
    <s v="39D"/>
    <n v="3"/>
    <s v="D"/>
    <n v="39"/>
    <n v="22"/>
    <n v="35"/>
    <n v="62"/>
    <n v="1.5748"/>
    <n v="110"/>
    <n v="49.895119999999999"/>
    <n v="20.119040238080476"/>
    <s v="Y"/>
    <s v="Cheyenne, Wyoming, United States"/>
  </r>
  <r>
    <x v="1"/>
    <n v="1964"/>
    <d v="1964-08-01T00:00:00"/>
    <s v="China Lee"/>
    <m/>
    <s v="Asian"/>
    <s v="Brown"/>
    <s v="Brunette"/>
    <d v="1942-09-02T00:00:00"/>
    <n v="22"/>
    <s v="35C"/>
    <n v="2"/>
    <s v="C"/>
    <n v="35"/>
    <n v="22"/>
    <n v="35"/>
    <n v="64"/>
    <n v="1.6255999999999999"/>
    <n v="112"/>
    <n v="50.802303999999999"/>
    <n v="19.224543136586274"/>
    <s v="Y"/>
    <s v="New Orleans, Louisiana, United States"/>
  </r>
  <r>
    <x v="1"/>
    <n v="1964"/>
    <d v="1964-09-01T00:00:00"/>
    <s v="Astrid Schulz"/>
    <m/>
    <m/>
    <s v="Brown"/>
    <s v="Brunette"/>
    <d v="1939-09-12T00:00:00"/>
    <n v="25"/>
    <s v="36C"/>
    <n v="2"/>
    <s v="C"/>
    <n v="36"/>
    <n v="23"/>
    <n v="36"/>
    <n v="67"/>
    <n v="1.7018"/>
    <n v="120"/>
    <n v="54.431039999999996"/>
    <n v="18.794448816342495"/>
    <s v="N"/>
    <s v="Heemstede, The Netherlands"/>
  </r>
  <r>
    <x v="1"/>
    <n v="1964"/>
    <d v="1964-10-01T00:00:00"/>
    <s v="Rosemarie Hillcrest"/>
    <m/>
    <m/>
    <m/>
    <s v="Blonde"/>
    <d v="1943-01-05T00:00:00"/>
    <n v="21"/>
    <s v="41F"/>
    <n v="6"/>
    <s v="F"/>
    <n v="41"/>
    <n v="25"/>
    <n v="38"/>
    <n v="66"/>
    <n v="1.6764000000000001"/>
    <n v="145"/>
    <n v="65.770839999999993"/>
    <n v="23.403353050966889"/>
    <s v="N"/>
    <s v="United Kingdom"/>
  </r>
  <r>
    <x v="1"/>
    <n v="1964"/>
    <d v="1964-11-01T00:00:00"/>
    <s v="Kai Brendlinger"/>
    <m/>
    <m/>
    <m/>
    <s v="Brunette"/>
    <d v="1943-09-08T00:00:00"/>
    <n v="21"/>
    <s v="35C"/>
    <n v="2"/>
    <s v="C"/>
    <n v="35"/>
    <n v="23"/>
    <n v="35"/>
    <n v="63"/>
    <n v="1.6002000000000001"/>
    <n v="117"/>
    <n v="53.070264000000002"/>
    <n v="20.725390203614875"/>
    <s v="Y"/>
    <s v="Minneapolis, Minnesota, United States"/>
  </r>
  <r>
    <x v="1"/>
    <n v="1964"/>
    <d v="1964-12-01T00:00:00"/>
    <s v="Jo Collins"/>
    <m/>
    <m/>
    <s v="Brown"/>
    <s v="Brunette"/>
    <d v="1945-08-05T00:00:00"/>
    <n v="19"/>
    <s v="36C"/>
    <n v="2"/>
    <s v="C"/>
    <n v="36"/>
    <n v="24"/>
    <n v="36"/>
    <n v="64"/>
    <n v="1.6255999999999999"/>
    <n v="112"/>
    <n v="50.802303999999999"/>
    <n v="19.224543136586274"/>
    <s v="Y"/>
    <s v="Lebanon, Oregon, United States"/>
  </r>
  <r>
    <x v="1"/>
    <n v="1965"/>
    <d v="1965-01-01T00:00:00"/>
    <s v="Sally Duberson"/>
    <m/>
    <m/>
    <m/>
    <s v="Brunette"/>
    <d v="1942-10-23T00:00:00"/>
    <n v="23"/>
    <s v="35C"/>
    <n v="2"/>
    <s v="C"/>
    <n v="35"/>
    <n v="22"/>
    <n v="34"/>
    <n v="65"/>
    <n v="1.651"/>
    <n v="110"/>
    <n v="49.895119999999999"/>
    <n v="18.304755189392033"/>
    <s v="Y"/>
    <s v="New York City, New York, United States"/>
  </r>
  <r>
    <x v="1"/>
    <n v="1965"/>
    <d v="1965-02-01T00:00:00"/>
    <s v="Jessica St. George"/>
    <m/>
    <m/>
    <m/>
    <s v="Brunette"/>
    <d v="1946-10-13T00:00:00"/>
    <n v="19"/>
    <s v="36D"/>
    <n v="3"/>
    <s v="D"/>
    <n v="36"/>
    <n v="23"/>
    <n v="36"/>
    <n v="65"/>
    <n v="1.651"/>
    <n v="115"/>
    <n v="52.163080000000001"/>
    <n v="19.136789516182581"/>
    <s v="Y"/>
    <s v="Los Angeles, California, United States"/>
  </r>
  <r>
    <x v="1"/>
    <n v="1965"/>
    <d v="1965-03-01T00:00:00"/>
    <s v="Jennifer Jackson"/>
    <m/>
    <m/>
    <m/>
    <s v="Brunette"/>
    <d v="1945-02-06T00:00:00"/>
    <n v="20"/>
    <s v="38C"/>
    <n v="2"/>
    <s v="C"/>
    <n v="38"/>
    <n v="24"/>
    <n v="34"/>
    <n v="67"/>
    <n v="1.7018"/>
    <n v="117"/>
    <n v="53.070264000000002"/>
    <n v="18.324587595933934"/>
    <s v="Y"/>
    <s v="Cleveland, Ohio, United States"/>
  </r>
  <r>
    <x v="1"/>
    <n v="1965"/>
    <d v="1965-04-01T00:00:00"/>
    <s v="Sue Williams"/>
    <m/>
    <m/>
    <m/>
    <s v="Blonde"/>
    <d v="1945-11-14T00:00:00"/>
    <n v="20"/>
    <s v="34D"/>
    <n v="3"/>
    <s v="D"/>
    <n v="34"/>
    <n v="20"/>
    <n v="34"/>
    <n v="59"/>
    <n v="1.4986000000000002"/>
    <n v="98"/>
    <n v="44.452016"/>
    <n v="19.79338195964527"/>
    <s v="Y"/>
    <s v="Glendale, California, United States"/>
  </r>
  <r>
    <x v="1"/>
    <n v="1965"/>
    <d v="1965-05-01T00:00:00"/>
    <s v="Maria McBane"/>
    <m/>
    <m/>
    <m/>
    <s v="Brunette"/>
    <d v="1946-02-08T00:00:00"/>
    <n v="19"/>
    <s v="36C"/>
    <n v="2"/>
    <s v="C"/>
    <n v="36"/>
    <n v="22"/>
    <n v="36"/>
    <n v="63"/>
    <n v="1.6002000000000001"/>
    <n v="105"/>
    <n v="47.627159999999996"/>
    <n v="18.59970915709027"/>
    <s v="N"/>
    <s v="Avignon, France"/>
  </r>
  <r>
    <x v="1"/>
    <n v="1965"/>
    <d v="1965-06-01T00:00:00"/>
    <s v="Hedy Scott"/>
    <m/>
    <m/>
    <m/>
    <s v="Brunette"/>
    <d v="1946-01-24T00:00:00"/>
    <n v="19"/>
    <s v="34B"/>
    <n v="1"/>
    <s v="B"/>
    <n v="34"/>
    <n v="22"/>
    <n v="35"/>
    <n v="65"/>
    <n v="1.651"/>
    <n v="120"/>
    <n v="54.431039999999996"/>
    <n v="19.968823842973126"/>
    <s v="N"/>
    <s v="Jodoigne, Belgium"/>
  </r>
  <r>
    <x v="1"/>
    <n v="1965"/>
    <d v="1965-07-01T00:00:00"/>
    <s v="Gay Collier"/>
    <m/>
    <m/>
    <m/>
    <s v="Redhead"/>
    <d v="1942-10-09T00:00:00"/>
    <n v="23"/>
    <s v="36D"/>
    <n v="3"/>
    <s v="D"/>
    <n v="36"/>
    <n v="23"/>
    <n v="35"/>
    <n v="65"/>
    <n v="1.651"/>
    <n v="120"/>
    <n v="54.431039999999996"/>
    <n v="19.968823842973126"/>
    <s v="Y"/>
    <s v="New Orleans, Louisiana, United States"/>
  </r>
  <r>
    <x v="1"/>
    <n v="1965"/>
    <d v="1965-08-01T00:00:00"/>
    <s v="Lannie Balcom"/>
    <m/>
    <m/>
    <m/>
    <s v="Blonde"/>
    <d v="1941-03-14T00:00:00"/>
    <n v="24"/>
    <s v="34B"/>
    <n v="1"/>
    <s v="B"/>
    <n v="34"/>
    <n v="22"/>
    <n v="36"/>
    <n v="66"/>
    <n v="1.6764000000000001"/>
    <n v="115"/>
    <n v="52.163080000000001"/>
    <n v="18.561280005939256"/>
    <s v="Y"/>
    <s v="Clarkdale, Arizona, United States"/>
  </r>
  <r>
    <x v="1"/>
    <n v="1965"/>
    <d v="1965-09-01T00:00:00"/>
    <s v="Patti Reynolds"/>
    <m/>
    <m/>
    <m/>
    <s v="Brunette"/>
    <d v="1948-05-28T00:00:00"/>
    <n v="17"/>
    <s v="34C"/>
    <n v="2"/>
    <s v="C"/>
    <n v="34"/>
    <n v="19"/>
    <n v="34"/>
    <n v="65"/>
    <n v="1.651"/>
    <n v="113"/>
    <n v="51.255896"/>
    <n v="18.803975785466363"/>
    <s v="Y"/>
    <s v="Chicago, Illinois, United States"/>
  </r>
  <r>
    <x v="1"/>
    <n v="1965"/>
    <d v="1965-10-01T00:00:00"/>
    <s v="Allison Parks"/>
    <m/>
    <m/>
    <s v="Blue"/>
    <s v="Blonde"/>
    <d v="1941-10-18T00:00:00"/>
    <n v="24"/>
    <s v="36C"/>
    <n v="2"/>
    <s v="C"/>
    <n v="36"/>
    <n v="24"/>
    <n v="36"/>
    <n v="66"/>
    <n v="1.6764000000000001"/>
    <n v="117"/>
    <n v="53.070264000000002"/>
    <n v="18.884084875607765"/>
    <s v="Y"/>
    <s v="Glendale, California, United States"/>
  </r>
  <r>
    <x v="1"/>
    <n v="1965"/>
    <d v="1965-11-01T00:00:00"/>
    <s v="Pat Russo"/>
    <m/>
    <m/>
    <m/>
    <s v="Brunette"/>
    <d v="1941-10-05T00:00:00"/>
    <n v="24"/>
    <s v="35B"/>
    <n v="1"/>
    <s v="B"/>
    <n v="35"/>
    <n v="22"/>
    <n v="35"/>
    <n v="67"/>
    <n v="1.7018"/>
    <n v="118"/>
    <n v="53.523856000000002"/>
    <n v="18.481208002736789"/>
    <s v="Y"/>
    <s v="Morristown, New Jersey, United States"/>
  </r>
  <r>
    <x v="1"/>
    <n v="1965"/>
    <d v="1965-12-01T00:00:00"/>
    <s v="Dinah Willis"/>
    <m/>
    <m/>
    <m/>
    <s v="Blonde"/>
    <d v="1945-08-05T00:00:00"/>
    <n v="20"/>
    <s v="37B"/>
    <n v="1"/>
    <s v="B"/>
    <n v="37"/>
    <n v="23"/>
    <n v="36"/>
    <n v="68"/>
    <n v="1.7272000000000001"/>
    <n v="115"/>
    <n v="52.163080000000001"/>
    <n v="17.485496476183261"/>
    <s v="Y"/>
    <s v="Odessa, Texas, United States"/>
  </r>
  <r>
    <x v="1"/>
    <n v="1966"/>
    <d v="1966-01-01T00:00:00"/>
    <s v="Judy Tyler"/>
    <m/>
    <m/>
    <m/>
    <s v="Brunette"/>
    <d v="1947-12-24T00:00:00"/>
    <n v="19"/>
    <s v="36C"/>
    <n v="2"/>
    <s v="C"/>
    <n v="36"/>
    <n v="22"/>
    <n v="34"/>
    <n v="63"/>
    <n v="1.6002000000000001"/>
    <n v="100"/>
    <n v="45.359200000000001"/>
    <n v="17.714008721038354"/>
    <s v="Y"/>
    <s v="Los Angeles, California, United States"/>
  </r>
  <r>
    <x v="1"/>
    <n v="1966"/>
    <d v="1966-02-01T00:00:00"/>
    <s v="Melinda Windsor"/>
    <m/>
    <m/>
    <m/>
    <s v="Brunette"/>
    <d v="1944-06-25T00:00:00"/>
    <n v="22"/>
    <s v="38E"/>
    <n v="5"/>
    <s v="E"/>
    <n v="38"/>
    <n v="23"/>
    <n v="36"/>
    <n v="64"/>
    <n v="1.6255999999999999"/>
    <n v="119"/>
    <n v="53.977448000000003"/>
    <n v="20.426077082622918"/>
    <s v="Y"/>
    <s v="Akron, Ohio, United States"/>
  </r>
  <r>
    <x v="1"/>
    <n v="1966"/>
    <d v="1966-03-01T00:00:00"/>
    <s v="Priscilla Wright"/>
    <m/>
    <m/>
    <m/>
    <s v="Blonde"/>
    <d v="1943-11-20T00:00:00"/>
    <n v="23"/>
    <s v="34B"/>
    <n v="1"/>
    <s v="B"/>
    <n v="34"/>
    <n v="19"/>
    <n v="35"/>
    <n v="62"/>
    <n v="1.5748"/>
    <n v="105"/>
    <n v="47.627159999999996"/>
    <n v="19.204538409076818"/>
    <s v="Y"/>
    <s v="Santa Barbara County, California, United States"/>
  </r>
  <r>
    <x v="1"/>
    <n v="1966"/>
    <d v="1966-04-01T00:00:00"/>
    <s v="Karla Conway"/>
    <s v="Sachi"/>
    <m/>
    <m/>
    <s v="Brunette"/>
    <d v="1946-07-05T00:00:00"/>
    <n v="20"/>
    <s v="35D"/>
    <n v="3"/>
    <s v="D"/>
    <n v="35"/>
    <n v="22"/>
    <n v="36"/>
    <n v="59"/>
    <n v="1.4986000000000002"/>
    <n v="98"/>
    <n v="44.452016"/>
    <n v="19.79338195964527"/>
    <s v="Y"/>
    <s v="Pasadena, California, United States"/>
  </r>
  <r>
    <x v="1"/>
    <n v="1966"/>
    <d v="1966-05-01T00:00:00"/>
    <s v="Dolly Read"/>
    <m/>
    <s v="Caucasian"/>
    <m/>
    <s v="Brunette"/>
    <d v="1944-09-13T00:00:00"/>
    <n v="22"/>
    <s v="37D"/>
    <n v="3"/>
    <s v="D"/>
    <n v="37"/>
    <n v="24"/>
    <n v="37"/>
    <n v="64"/>
    <n v="1.6255999999999999"/>
    <n v="120"/>
    <n v="54.431039999999996"/>
    <n v="20.597724789199578"/>
    <s v="N"/>
    <s v="Bristol, United Kingdom"/>
  </r>
  <r>
    <x v="1"/>
    <n v="1966"/>
    <d v="1966-06-01T00:00:00"/>
    <s v="Kelly Burke"/>
    <m/>
    <s v="Caucasian"/>
    <m/>
    <s v="Brunette"/>
    <d v="1944-12-31T00:00:00"/>
    <n v="22"/>
    <s v="34B"/>
    <n v="1"/>
    <s v="B"/>
    <n v="34"/>
    <n v="22"/>
    <n v="33"/>
    <n v="61"/>
    <n v="1.5493999999999999"/>
    <n v="100"/>
    <n v="45.359200000000001"/>
    <n v="18.89462526573535"/>
    <s v="Y"/>
    <s v="Los Angeles, California, United States"/>
  </r>
  <r>
    <x v="1"/>
    <n v="1966"/>
    <d v="1966-07-01T00:00:00"/>
    <s v="Tish Howard"/>
    <m/>
    <m/>
    <m/>
    <s v="Brunette"/>
    <d v="1946-07-04T00:00:00"/>
    <n v="20"/>
    <s v="34A"/>
    <n v="0.5"/>
    <s v="A"/>
    <n v="34"/>
    <n v="23"/>
    <n v="34"/>
    <n v="65"/>
    <n v="1.651"/>
    <n v="108"/>
    <n v="48.987935999999998"/>
    <n v="17.971941458675815"/>
    <s v="Y"/>
    <s v="New York City, New York, United States"/>
  </r>
  <r>
    <x v="1"/>
    <n v="1966"/>
    <d v="1966-08-01T00:00:00"/>
    <s v="Susan Denberg"/>
    <m/>
    <s v="Caucasian"/>
    <s v="Blue"/>
    <s v="Blonde"/>
    <d v="1944-08-02T00:00:00"/>
    <n v="22"/>
    <s v="34C"/>
    <n v="2"/>
    <s v="C"/>
    <n v="34"/>
    <n v="25"/>
    <n v="34"/>
    <n v="67"/>
    <n v="1.7018"/>
    <n v="123"/>
    <n v="55.791815999999997"/>
    <n v="19.264310036751059"/>
    <s v="N"/>
    <s v="Klagenfurt, Austria"/>
  </r>
  <r>
    <x v="1"/>
    <n v="1966"/>
    <d v="1966-09-01T00:00:00"/>
    <s v="Dianne Chandler"/>
    <m/>
    <m/>
    <s v="Brown"/>
    <s v="Brunette"/>
    <d v="1946-12-31T00:00:00"/>
    <n v="20"/>
    <s v="37C"/>
    <n v="2"/>
    <s v="C"/>
    <n v="37"/>
    <n v="24"/>
    <n v="37"/>
    <n v="67"/>
    <n v="1.7018"/>
    <n v="130"/>
    <n v="58.96696"/>
    <n v="20.360652884371039"/>
    <s v="Y"/>
    <s v="Oak Park, Illinois, United States"/>
  </r>
  <r>
    <x v="1"/>
    <n v="1966"/>
    <d v="1966-10-01T00:00:00"/>
    <s v="Linda Moon"/>
    <m/>
    <s v="Native American"/>
    <m/>
    <s v="Blonde"/>
    <d v="1948-09-24T00:00:00"/>
    <n v="18"/>
    <s v="39E"/>
    <n v="5"/>
    <s v="E"/>
    <n v="39"/>
    <n v="24"/>
    <n v="36"/>
    <n v="65"/>
    <n v="1.651"/>
    <n v="125"/>
    <n v="56.698999999999998"/>
    <n v="20.800858169763675"/>
    <s v="Y"/>
    <s v="Michigan, United States"/>
  </r>
  <r>
    <x v="1"/>
    <n v="1966"/>
    <d v="1966-11-01T00:00:00"/>
    <s v="Lisa Baker"/>
    <m/>
    <s v="Caucasian"/>
    <m/>
    <s v="Brunette"/>
    <d v="1944-03-19T00:00:00"/>
    <n v="22"/>
    <s v="35E"/>
    <n v="5"/>
    <s v="E"/>
    <n v="35"/>
    <n v="23"/>
    <n v="35"/>
    <n v="68"/>
    <n v="1.7272000000000001"/>
    <n v="132"/>
    <n v="59.874144000000001"/>
    <n v="20.070308998749486"/>
    <s v="Y"/>
    <s v="Detroit, Texas, United States"/>
  </r>
  <r>
    <x v="1"/>
    <n v="1966"/>
    <d v="1966-12-01T00:00:00"/>
    <s v="Susan Bernard"/>
    <m/>
    <s v="Caucasian"/>
    <m/>
    <s v="Brunette"/>
    <d v="1948-02-11T00:00:00"/>
    <n v="18"/>
    <s v="35C"/>
    <n v="2"/>
    <s v="C"/>
    <n v="35"/>
    <n v="22"/>
    <n v="35"/>
    <n v="63"/>
    <n v="1.6002000000000001"/>
    <n v="105"/>
    <n v="47.627159999999996"/>
    <n v="18.59970915709027"/>
    <s v="Y"/>
    <s v="Los Angeles, California, United States"/>
  </r>
  <r>
    <x v="1"/>
    <n v="1967"/>
    <d v="1967-01-01T00:00:00"/>
    <s v="Surrey Marshe"/>
    <m/>
    <s v="Caucasian"/>
    <s v="Blue"/>
    <s v="Blonde"/>
    <d v="1947-11-11T00:00:00"/>
    <n v="20"/>
    <s v="35C"/>
    <n v="2"/>
    <s v="C"/>
    <n v="35"/>
    <n v="22"/>
    <n v="34"/>
    <n v="62"/>
    <n v="1.5748"/>
    <n v="100"/>
    <n v="45.359200000000001"/>
    <n v="18.29003658007316"/>
    <s v="N"/>
    <s v="Denmark"/>
  </r>
  <r>
    <x v="1"/>
    <n v="1967"/>
    <d v="1967-02-01T00:00:00"/>
    <s v="Kim Farber"/>
    <m/>
    <s v="Caucasian"/>
    <s v="Brown"/>
    <s v="Brunette"/>
    <d v="1946-12-07T00:00:00"/>
    <n v="21"/>
    <s v="35C"/>
    <n v="2"/>
    <s v="C"/>
    <n v="35"/>
    <n v="20"/>
    <n v="34"/>
    <n v="64"/>
    <n v="1.6255999999999999"/>
    <n v="108"/>
    <n v="48.987935999999998"/>
    <n v="18.537952310279621"/>
    <s v="Y"/>
    <s v="Chicago, Illinois, United States"/>
  </r>
  <r>
    <x v="1"/>
    <n v="1967"/>
    <d v="1967-03-01T00:00:00"/>
    <s v="Fran Gerard"/>
    <m/>
    <s v="Caucasian"/>
    <s v="Brown"/>
    <s v="Brunette"/>
    <d v="1948-03-23T00:00:00"/>
    <n v="19"/>
    <s v="39F"/>
    <n v="6"/>
    <s v="F"/>
    <n v="39"/>
    <n v="24"/>
    <n v="36"/>
    <n v="62"/>
    <n v="1.5748"/>
    <n v="110"/>
    <n v="49.895119999999999"/>
    <n v="20.119040238080476"/>
    <s v="Y"/>
    <s v="Staten Island, New York, United States"/>
  </r>
  <r>
    <x v="1"/>
    <n v="1967"/>
    <d v="1967-04-01T00:00:00"/>
    <s v="Gwen Wong"/>
    <m/>
    <s v="Asian"/>
    <s v="Brown"/>
    <s v="Brunette"/>
    <d v="1942-08-12T00:00:00"/>
    <n v="25"/>
    <s v="35B"/>
    <n v="1"/>
    <s v="B"/>
    <n v="35"/>
    <n v="23"/>
    <n v="34"/>
    <n v="60"/>
    <n v="1.524"/>
    <n v="100"/>
    <n v="45.359200000000001"/>
    <n v="19.529694614944784"/>
    <s v="N"/>
    <s v="Manila, Philippines"/>
  </r>
  <r>
    <x v="1"/>
    <n v="1967"/>
    <d v="1967-05-01T00:00:00"/>
    <s v="Anne Randall"/>
    <m/>
    <s v="Caucasian"/>
    <s v="Blue"/>
    <s v="Blonde"/>
    <d v="1944-09-23T00:00:00"/>
    <n v="23"/>
    <s v="35C"/>
    <n v="2"/>
    <s v="C"/>
    <n v="35"/>
    <n v="23"/>
    <n v="35"/>
    <n v="64"/>
    <n v="1.6255999999999999"/>
    <n v="108"/>
    <n v="48.987935999999998"/>
    <n v="18.537952310279621"/>
    <s v="Y"/>
    <s v="Alameda, California, United States"/>
  </r>
  <r>
    <x v="1"/>
    <n v="1967"/>
    <d v="1967-06-01T00:00:00"/>
    <s v="Joey Gibson"/>
    <m/>
    <m/>
    <m/>
    <s v="Blonde"/>
    <d v="1945-08-11T00:00:00"/>
    <n v="22"/>
    <s v="39D"/>
    <n v="3"/>
    <s v="D"/>
    <n v="39"/>
    <n v="25"/>
    <n v="36"/>
    <n v="66"/>
    <n v="1.6764000000000001"/>
    <n v="128"/>
    <n v="58.059775999999999"/>
    <n v="20.659511658784563"/>
    <s v="Y"/>
    <s v="California, United States"/>
  </r>
  <r>
    <x v="1"/>
    <n v="1967"/>
    <d v="1967-07-01T00:00:00"/>
    <s v="Heather Ryan"/>
    <m/>
    <m/>
    <m/>
    <s v="Blonde"/>
    <d v="1947-03-18T00:00:00"/>
    <n v="20"/>
    <s v="37B"/>
    <n v="1"/>
    <s v="B"/>
    <n v="37"/>
    <n v="20"/>
    <n v="35"/>
    <n v="66"/>
    <n v="1.6764000000000001"/>
    <n v="116"/>
    <n v="52.616672000000001"/>
    <n v="18.722682440773511"/>
    <s v="Y"/>
    <s v="Newport, Kentucky, United States"/>
  </r>
  <r>
    <x v="1"/>
    <n v="1967"/>
    <d v="1967-08-01T00:00:00"/>
    <s v="DeDe Lind"/>
    <m/>
    <m/>
    <m/>
    <s v="Blonde"/>
    <d v="1947-04-15T00:00:00"/>
    <n v="20"/>
    <s v="34D"/>
    <n v="3"/>
    <s v="D"/>
    <n v="34"/>
    <n v="21"/>
    <n v="33"/>
    <n v="62"/>
    <n v="1.5748"/>
    <n v="98"/>
    <n v="44.452016"/>
    <n v="17.924235848471696"/>
    <s v="Y"/>
    <s v="Los Angeles, California, United States"/>
  </r>
  <r>
    <x v="1"/>
    <n v="1967"/>
    <d v="1967-09-01T00:00:00"/>
    <s v="Angela Dorian"/>
    <m/>
    <m/>
    <s v="Brown"/>
    <s v="Brunette"/>
    <d v="1944-09-26T00:00:00"/>
    <n v="23"/>
    <s v="36D"/>
    <n v="3"/>
    <s v="D"/>
    <n v="36"/>
    <n v="21"/>
    <n v="35"/>
    <n v="65"/>
    <n v="1.651"/>
    <n v="109"/>
    <n v="49.441527999999998"/>
    <n v="18.138348324033924"/>
    <s v="Y"/>
    <s v="San Francisco, California, United States"/>
  </r>
  <r>
    <x v="1"/>
    <n v="1967"/>
    <d v="1967-10-01T00:00:00"/>
    <s v="Reagan Wilson"/>
    <m/>
    <m/>
    <m/>
    <s v="Blonde"/>
    <d v="1947-03-06T00:00:00"/>
    <n v="20"/>
    <s v="40D"/>
    <n v="3"/>
    <s v="D"/>
    <n v="40"/>
    <n v="25"/>
    <n v="35"/>
    <n v="70"/>
    <n v="1.778"/>
    <n v="135"/>
    <n v="61.234920000000002"/>
    <n v="19.370268536455441"/>
    <s v="Y"/>
    <s v="Torrance, California, United States"/>
  </r>
  <r>
    <x v="1"/>
    <n v="1967"/>
    <d v="1967-11-01T00:00:00"/>
    <s v="Kaya Christian"/>
    <m/>
    <m/>
    <m/>
    <s v="Blonde"/>
    <d v="1946-10-04T00:00:00"/>
    <n v="21"/>
    <s v="36C"/>
    <n v="2"/>
    <s v="C"/>
    <n v="36"/>
    <n v="23"/>
    <n v="34"/>
    <n v="66"/>
    <n v="1.6764000000000001"/>
    <n v="115"/>
    <n v="52.163080000000001"/>
    <n v="18.561280005939256"/>
    <s v="Y"/>
    <s v="California, United States"/>
  </r>
  <r>
    <x v="1"/>
    <n v="1967"/>
    <d v="1967-12-01T00:00:00"/>
    <s v="Lynn Winchell"/>
    <m/>
    <m/>
    <m/>
    <s v="Brunette"/>
    <d v="1947-05-04T00:00:00"/>
    <n v="20"/>
    <s v="34B"/>
    <n v="1"/>
    <s v="B"/>
    <n v="34"/>
    <n v="23"/>
    <n v="34"/>
    <n v="60"/>
    <n v="1.524"/>
    <n v="100"/>
    <n v="45.359200000000001"/>
    <n v="19.529694614944784"/>
    <s v="Y"/>
    <s v="New York City, New York, United States"/>
  </r>
  <r>
    <x v="1"/>
    <n v="1968"/>
    <d v="1968-01-01T00:00:00"/>
    <s v="Connie Kreski"/>
    <m/>
    <m/>
    <m/>
    <s v="Blonde"/>
    <d v="1946-09-19T00:00:00"/>
    <n v="22"/>
    <s v="35C"/>
    <n v="2"/>
    <s v="C"/>
    <n v="35"/>
    <n v="23"/>
    <n v="36"/>
    <n v="65"/>
    <n v="1.651"/>
    <n v="118"/>
    <n v="53.523856000000002"/>
    <n v="19.636010112256912"/>
    <s v="Y"/>
    <s v="Wyandotte, Michigan, United States"/>
  </r>
  <r>
    <x v="1"/>
    <n v="1968"/>
    <d v="1968-02-01T00:00:00"/>
    <s v="Nancy Harwood"/>
    <m/>
    <m/>
    <m/>
    <s v="Brunette"/>
    <d v="1948-12-17T00:00:00"/>
    <n v="20"/>
    <s v="36B"/>
    <n v="1"/>
    <s v="B"/>
    <n v="36"/>
    <n v="22"/>
    <n v="35"/>
    <n v="67"/>
    <n v="1.7018"/>
    <n v="115"/>
    <n v="52.163080000000001"/>
    <n v="18.011346782328228"/>
    <s v="Y"/>
    <s v="Riverside, California, United States"/>
  </r>
  <r>
    <x v="1"/>
    <n v="1968"/>
    <d v="1968-03-01T00:00:00"/>
    <s v="Michelle Hamilton"/>
    <m/>
    <m/>
    <m/>
    <s v="Brunette"/>
    <d v="1948-12-20T00:00:00"/>
    <n v="20"/>
    <s v="38D"/>
    <n v="3"/>
    <s v="D"/>
    <n v="38"/>
    <n v="23"/>
    <n v="35"/>
    <n v="64"/>
    <n v="1.6255999999999999"/>
    <n v="110"/>
    <n v="49.895119999999999"/>
    <n v="18.881247723432946"/>
    <s v="Y"/>
    <s v="Elmira, New York, United States"/>
  </r>
  <r>
    <x v="1"/>
    <n v="1968"/>
    <d v="1968-04-01T00:00:00"/>
    <s v="Gaye Rennie"/>
    <m/>
    <m/>
    <m/>
    <s v="Blonde"/>
    <d v="1949-09-21T00:00:00"/>
    <n v="19"/>
    <s v="35C"/>
    <n v="2"/>
    <s v="C"/>
    <n v="35"/>
    <n v="24"/>
    <n v="35"/>
    <n v="66"/>
    <n v="1.6764000000000001"/>
    <n v="118"/>
    <n v="53.523856000000002"/>
    <n v="19.04548731044202"/>
    <s v="Y"/>
    <s v="Los Angeles, California, United States"/>
  </r>
  <r>
    <x v="1"/>
    <n v="1968"/>
    <d v="1968-05-01T00:00:00"/>
    <s v="Elizabeth Jordan"/>
    <m/>
    <m/>
    <m/>
    <s v="Brunette"/>
    <d v="1945-01-11T00:00:00"/>
    <n v="23"/>
    <s v="33B"/>
    <n v="1"/>
    <s v="B"/>
    <n v="33"/>
    <n v="21"/>
    <n v="33"/>
    <n v="62"/>
    <n v="1.5748"/>
    <n v="93"/>
    <n v="42.184055999999998"/>
    <n v="17.009734019468038"/>
    <s v="Y"/>
    <s v="Fort Myers, Florida, United States"/>
  </r>
  <r>
    <x v="1"/>
    <n v="1968"/>
    <d v="1968-06-01T00:00:00"/>
    <s v="Britt Fredriksen"/>
    <m/>
    <m/>
    <m/>
    <s v="Redhead"/>
    <d v="1945-10-01T00:00:00"/>
    <n v="23"/>
    <s v="34B"/>
    <n v="1"/>
    <s v="B"/>
    <n v="34"/>
    <n v="22"/>
    <n v="34"/>
    <n v="64"/>
    <n v="1.6255999999999999"/>
    <n v="108"/>
    <n v="48.987935999999998"/>
    <n v="18.537952310279621"/>
    <s v="N"/>
    <s v="Norway"/>
  </r>
  <r>
    <x v="1"/>
    <n v="1968"/>
    <d v="1968-07-01T00:00:00"/>
    <s v="Melodye Prentiss"/>
    <m/>
    <m/>
    <m/>
    <s v="Blonde"/>
    <d v="1944-12-14T00:00:00"/>
    <n v="24"/>
    <s v="34C"/>
    <n v="2"/>
    <s v="C"/>
    <n v="34"/>
    <n v="23"/>
    <n v="34"/>
    <n v="65"/>
    <n v="1.651"/>
    <n v="100"/>
    <n v="45.359200000000001"/>
    <n v="16.640686535810943"/>
    <s v="Y"/>
    <s v="Chicago, Illinois, United States"/>
  </r>
  <r>
    <x v="1"/>
    <n v="1968"/>
    <d v="1968-08-01T00:00:00"/>
    <s v="Gale Olson"/>
    <m/>
    <m/>
    <m/>
    <s v="Brunette"/>
    <d v="1947-10-27T00:00:00"/>
    <n v="21"/>
    <s v="36C"/>
    <n v="2"/>
    <s v="C"/>
    <n v="36"/>
    <n v="23"/>
    <n v="35"/>
    <n v="64"/>
    <n v="1.6255999999999999"/>
    <n v="110"/>
    <n v="49.895119999999999"/>
    <n v="18.881247723432946"/>
    <s v="Y"/>
    <s v="Fort Sill, Oklahoma, United States"/>
  </r>
  <r>
    <x v="1"/>
    <n v="1968"/>
    <d v="1968-09-01T00:00:00"/>
    <s v="Dru Hart"/>
    <m/>
    <m/>
    <m/>
    <s v="Brunette"/>
    <d v="1948-11-25T00:00:00"/>
    <n v="20"/>
    <s v="36C"/>
    <n v="2"/>
    <s v="C"/>
    <n v="36"/>
    <n v="24"/>
    <n v="35"/>
    <n v="64"/>
    <n v="1.6255999999999999"/>
    <n v="122"/>
    <n v="55.338223999999997"/>
    <n v="20.941020202352902"/>
    <s v="Y"/>
    <s v="San Fernando, California, United States"/>
  </r>
  <r>
    <x v="1"/>
    <n v="1968"/>
    <d v="1968-10-01T00:00:00"/>
    <s v="Majken Haugedal"/>
    <m/>
    <m/>
    <m/>
    <s v="Blonde"/>
    <d v="1947-03-26T00:00:00"/>
    <n v="21"/>
    <s v="34B"/>
    <n v="1"/>
    <s v="B"/>
    <n v="34"/>
    <n v="22"/>
    <n v="34"/>
    <n v="65"/>
    <n v="1.651"/>
    <n v="108"/>
    <n v="48.987935999999998"/>
    <n v="17.971941458675815"/>
    <s v="N"/>
    <s v="Copenhagen, Denmark"/>
  </r>
  <r>
    <x v="1"/>
    <n v="1968"/>
    <d v="1968-11-01T00:00:00"/>
    <s v="Paige Young"/>
    <m/>
    <m/>
    <m/>
    <s v="Brunette"/>
    <d v="1944-03-16T00:00:00"/>
    <n v="24"/>
    <s v="36C"/>
    <n v="2"/>
    <s v="C"/>
    <n v="36"/>
    <n v="24"/>
    <n v="36"/>
    <n v="65"/>
    <n v="1.651"/>
    <n v="118"/>
    <n v="53.523856000000002"/>
    <n v="19.636010112256912"/>
    <s v="Y"/>
    <s v="Los Angeles, California, United States"/>
  </r>
  <r>
    <x v="1"/>
    <n v="1968"/>
    <d v="1968-12-01T00:00:00"/>
    <s v="Cynthia Myers"/>
    <m/>
    <m/>
    <s v="Brown"/>
    <s v="Brunette"/>
    <d v="1950-09-12T00:00:00"/>
    <n v="18"/>
    <s v="39DD"/>
    <n v="4"/>
    <s v="DD"/>
    <n v="39"/>
    <n v="24"/>
    <n v="36"/>
    <n v="63"/>
    <n v="1.6002000000000001"/>
    <n v="119"/>
    <n v="53.977448000000003"/>
    <n v="21.079670378035644"/>
    <s v="Y"/>
    <s v="Toledo, Ohio, United States"/>
  </r>
  <r>
    <x v="1"/>
    <n v="1969"/>
    <d v="1969-01-01T00:00:00"/>
    <s v="Leslie Bianchini"/>
    <m/>
    <m/>
    <m/>
    <s v="Brunette"/>
    <d v="1947-02-12T00:00:00"/>
    <n v="22"/>
    <s v="36B"/>
    <n v="1"/>
    <s v="B"/>
    <n v="36"/>
    <n v="24"/>
    <n v="37"/>
    <n v="67"/>
    <n v="1.7018"/>
    <n v="130"/>
    <n v="58.96696"/>
    <n v="20.360652884371039"/>
    <s v="Y"/>
    <s v="Chicago, Illinois, United States"/>
  </r>
  <r>
    <x v="1"/>
    <n v="1969"/>
    <d v="1969-02-01T00:00:00"/>
    <s v="Lorrie Menconi"/>
    <m/>
    <m/>
    <m/>
    <s v="Brunette"/>
    <d v="1948-02-24T00:00:00"/>
    <n v="21"/>
    <s v="37D"/>
    <n v="3"/>
    <s v="D"/>
    <n v="37"/>
    <n v="21"/>
    <n v="36"/>
    <n v="66"/>
    <n v="1.6764000000000001"/>
    <n v="118"/>
    <n v="53.523856000000002"/>
    <n v="19.04548731044202"/>
    <s v="Y"/>
    <s v="Philadelphia, Pennsylvania, United States"/>
  </r>
  <r>
    <x v="1"/>
    <n v="1969"/>
    <d v="1969-03-01T00:00:00"/>
    <s v="Kathy MacDonald"/>
    <m/>
    <m/>
    <m/>
    <s v="Blonde"/>
    <d v="1946-12-07T00:00:00"/>
    <n v="23"/>
    <s v="36D"/>
    <n v="3"/>
    <s v="D"/>
    <n v="36"/>
    <n v="24"/>
    <n v="34"/>
    <n v="64"/>
    <n v="1.6255999999999999"/>
    <n v="120"/>
    <n v="54.431039999999996"/>
    <n v="20.597724789199578"/>
    <s v="Y"/>
    <s v="New Jersey, United States"/>
  </r>
  <r>
    <x v="1"/>
    <n v="1969"/>
    <d v="1969-04-01T00:00:00"/>
    <s v="Lorna Hopper"/>
    <m/>
    <m/>
    <m/>
    <s v="Blonde"/>
    <d v="1950-08-31T00:00:00"/>
    <n v="19"/>
    <s v="35B"/>
    <n v="1"/>
    <s v="B"/>
    <n v="35"/>
    <n v="23"/>
    <n v="34"/>
    <n v="64"/>
    <n v="1.6255999999999999"/>
    <n v="105"/>
    <n v="47.627159999999996"/>
    <n v="18.023009190549629"/>
    <s v="Y"/>
    <s v="Houston, Texas, United States"/>
  </r>
  <r>
    <x v="1"/>
    <n v="1969"/>
    <d v="1969-05-01T00:00:00"/>
    <s v="Sally Sheffield"/>
    <m/>
    <m/>
    <m/>
    <s v="Brunette"/>
    <d v="1941-06-17T00:00:00"/>
    <n v="28"/>
    <s v="36D"/>
    <n v="3"/>
    <s v="D"/>
    <n v="36"/>
    <n v="24"/>
    <n v="35"/>
    <n v="64"/>
    <n v="1.6255999999999999"/>
    <n v="110"/>
    <n v="49.895119999999999"/>
    <n v="18.881247723432946"/>
    <s v="Y"/>
    <s v="Brooklyn, New York, United States"/>
  </r>
  <r>
    <x v="1"/>
    <n v="1969"/>
    <d v="1969-06-01T00:00:00"/>
    <s v="Helena Antonaccio"/>
    <m/>
    <m/>
    <m/>
    <s v="Blonde"/>
    <d v="1949-03-21T00:00:00"/>
    <n v="20"/>
    <s v="36B"/>
    <n v="1"/>
    <s v="B"/>
    <n v="36"/>
    <n v="24"/>
    <n v="34"/>
    <n v="63"/>
    <n v="1.6002000000000001"/>
    <n v="110"/>
    <n v="49.895119999999999"/>
    <n v="19.48540959314219"/>
    <s v="Y"/>
    <s v="Morristown, New Jersey, United States"/>
  </r>
  <r>
    <x v="1"/>
    <n v="1969"/>
    <d v="1969-07-01T00:00:00"/>
    <s v="Nancy McNeil"/>
    <m/>
    <m/>
    <s v="Green"/>
    <s v="Brunette"/>
    <d v="1947-12-13T00:00:00"/>
    <n v="22"/>
    <s v="36D"/>
    <n v="3"/>
    <s v="D"/>
    <n v="36"/>
    <n v="24"/>
    <n v="34"/>
    <n v="62"/>
    <n v="1.5748"/>
    <n v="105"/>
    <n v="47.627159999999996"/>
    <n v="19.204538409076818"/>
    <s v="Y"/>
    <s v="Los Angeles, California, United States"/>
  </r>
  <r>
    <x v="1"/>
    <n v="1969"/>
    <d v="1969-08-01T00:00:00"/>
    <s v="Debbie Hooper"/>
    <m/>
    <m/>
    <m/>
    <s v="Brunette"/>
    <d v="1948-01-24T00:00:00"/>
    <n v="21"/>
    <s v="36C"/>
    <n v="2"/>
    <s v="C"/>
    <n v="36"/>
    <n v="25"/>
    <n v="36"/>
    <n v="63"/>
    <n v="1.6002000000000001"/>
    <n v="112"/>
    <n v="50.802303999999999"/>
    <n v="19.839689767562955"/>
    <s v="Y"/>
    <s v="Cleveland, Ohio, United States"/>
  </r>
  <r>
    <x v="1"/>
    <n v="1969"/>
    <d v="1969-09-01T00:00:00"/>
    <s v="Shay Knuth"/>
    <m/>
    <m/>
    <m/>
    <s v="Blonde"/>
    <d v="1945-05-29T00:00:00"/>
    <n v="24"/>
    <s v="36C"/>
    <n v="2"/>
    <s v="C"/>
    <n v="36"/>
    <n v="23"/>
    <n v="35"/>
    <n v="63"/>
    <n v="1.6002000000000001"/>
    <n v="110"/>
    <n v="49.895119999999999"/>
    <n v="19.48540959314219"/>
    <s v="Y"/>
    <s v="Milwaukee, Wisconsin, United States"/>
  </r>
  <r>
    <x v="1"/>
    <n v="1969"/>
    <d v="1969-10-01T00:00:00"/>
    <s v="Jean Bell"/>
    <m/>
    <m/>
    <m/>
    <s v="Brunette"/>
    <d v="1944-11-23T00:00:00"/>
    <n v="25"/>
    <s v="34C"/>
    <n v="2"/>
    <s v="C"/>
    <n v="34"/>
    <n v="23"/>
    <n v="36"/>
    <n v="64"/>
    <n v="1.6255999999999999"/>
    <n v="117"/>
    <n v="53.070264000000002"/>
    <n v="20.08278166946959"/>
    <s v="Y"/>
    <s v="St. Louis, Missouri, United States"/>
  </r>
  <r>
    <x v="1"/>
    <n v="1969"/>
    <d v="1969-11-01T00:00:00"/>
    <s v="Claudia Jennings"/>
    <m/>
    <m/>
    <m/>
    <s v="Redhead"/>
    <d v="1949-12-20T00:00:00"/>
    <n v="20"/>
    <s v="35B"/>
    <n v="1"/>
    <s v="B"/>
    <n v="35"/>
    <n v="23"/>
    <n v="36"/>
    <n v="66"/>
    <n v="1.6764000000000001"/>
    <n v="115"/>
    <n v="52.163080000000001"/>
    <n v="18.561280005939256"/>
    <s v="Y"/>
    <s v="St. Paul, Minnesota, United States"/>
  </r>
  <r>
    <x v="1"/>
    <n v="1969"/>
    <d v="1969-12-01T00:00:00"/>
    <s v="Gloria Root"/>
    <m/>
    <m/>
    <m/>
    <s v="Brunette"/>
    <d v="1948-05-28T00:00:00"/>
    <n v="21"/>
    <s v="34C"/>
    <n v="2"/>
    <s v="C"/>
    <n v="34"/>
    <n v="23"/>
    <n v="34"/>
    <n v="62"/>
    <n v="1.5748"/>
    <n v="105"/>
    <n v="47.627159999999996"/>
    <n v="19.204538409076818"/>
    <s v="Y"/>
    <s v="Chicago, Illinois, United States"/>
  </r>
  <r>
    <x v="2"/>
    <n v="1970"/>
    <d v="1970-01-01T00:00:00"/>
    <s v="Jill Taylor"/>
    <m/>
    <m/>
    <m/>
    <s v="Blonde"/>
    <d v="1951-10-14T00:00:00"/>
    <n v="19"/>
    <s v="37D"/>
    <n v="3"/>
    <s v="D"/>
    <n v="37"/>
    <n v="24"/>
    <n v="36"/>
    <n v="64"/>
    <n v="1.6255999999999999"/>
    <n v="120"/>
    <n v="54.431039999999996"/>
    <n v="20.597724789199578"/>
    <s v="Y"/>
    <s v="Van Nuys, California, United States"/>
  </r>
  <r>
    <x v="2"/>
    <n v="1970"/>
    <d v="1970-02-01T00:00:00"/>
    <s v="Linda Forsythe"/>
    <m/>
    <m/>
    <m/>
    <s v="Brunette"/>
    <d v="1950-05-14T00:00:00"/>
    <n v="20"/>
    <s v="35C"/>
    <n v="2"/>
    <s v="C"/>
    <n v="35"/>
    <n v="23"/>
    <n v="35"/>
    <n v="63"/>
    <n v="1.6002000000000001"/>
    <n v="115"/>
    <n v="52.163080000000001"/>
    <n v="20.371110029194107"/>
    <s v="Y"/>
    <s v="Jersey City, New Jersey, United States"/>
  </r>
  <r>
    <x v="2"/>
    <n v="1970"/>
    <d v="1970-03-01T00:00:00"/>
    <s v="Chris Koren"/>
    <m/>
    <m/>
    <m/>
    <s v="Brunette"/>
    <d v="1947-08-08T00:00:00"/>
    <n v="23"/>
    <s v="35B"/>
    <n v="1"/>
    <s v="B"/>
    <n v="35"/>
    <n v="24"/>
    <n v="35"/>
    <n v="67"/>
    <n v="1.7018"/>
    <n v="120"/>
    <n v="54.431039999999996"/>
    <n v="18.794448816342495"/>
    <s v="Y"/>
    <s v="Cleveland, Ohio, United States"/>
  </r>
  <r>
    <x v="2"/>
    <n v="1970"/>
    <d v="1970-04-01T00:00:00"/>
    <s v="Barbara Hillary"/>
    <m/>
    <m/>
    <m/>
    <s v="Blonde"/>
    <d v="1949-02-18T00:00:00"/>
    <n v="21"/>
    <s v="37D"/>
    <n v="3"/>
    <s v="D"/>
    <n v="37"/>
    <n v="24"/>
    <n v="35"/>
    <n v="66"/>
    <n v="1.6764000000000001"/>
    <n v="118"/>
    <n v="53.523856000000002"/>
    <n v="19.04548731044202"/>
    <s v="Y"/>
    <s v="Milwaukee, Wisconsin, United States"/>
  </r>
  <r>
    <x v="2"/>
    <n v="1970"/>
    <d v="1970-05-01T00:00:00"/>
    <s v="Jennifer Liano"/>
    <m/>
    <m/>
    <s v="Brown"/>
    <s v="Brunette"/>
    <d v="1948-02-24T00:00:00"/>
    <n v="22"/>
    <s v="36C"/>
    <n v="2"/>
    <s v="C"/>
    <n v="36"/>
    <n v="22"/>
    <n v="34"/>
    <n v="64"/>
    <n v="1.6255999999999999"/>
    <n v="105"/>
    <n v="47.627159999999996"/>
    <n v="18.023009190549629"/>
    <s v="Y"/>
    <s v="San Diego, California, United States"/>
  </r>
  <r>
    <x v="2"/>
    <n v="1970"/>
    <d v="1970-06-01T00:00:00"/>
    <s v="Elaine Morton"/>
    <m/>
    <m/>
    <m/>
    <s v="Blonde"/>
    <d v="1949-08-17T00:00:00"/>
    <n v="21"/>
    <s v="35B"/>
    <n v="1"/>
    <s v="B"/>
    <n v="35"/>
    <n v="24"/>
    <n v="35"/>
    <n v="65"/>
    <n v="1.651"/>
    <n v="110"/>
    <n v="49.895119999999999"/>
    <n v="18.304755189392033"/>
    <s v="Y"/>
    <s v="Wichita Falls, Texas, United States"/>
  </r>
  <r>
    <x v="2"/>
    <n v="1970"/>
    <d v="1970-07-01T00:00:00"/>
    <s v="Carol Willis"/>
    <m/>
    <m/>
    <m/>
    <s v="Brunette"/>
    <d v="1949-04-17T00:00:00"/>
    <n v="21"/>
    <s v="35C"/>
    <n v="2"/>
    <s v="C"/>
    <n v="35"/>
    <n v="25"/>
    <n v="36"/>
    <n v="66"/>
    <n v="1.6764000000000001"/>
    <n v="120"/>
    <n v="54.431039999999996"/>
    <n v="19.368292180110529"/>
    <s v="Y"/>
    <s v="Bowie County, Texas, United States"/>
  </r>
  <r>
    <x v="2"/>
    <n v="1970"/>
    <d v="1970-08-01T00:00:00"/>
    <s v="Sharon Clark"/>
    <m/>
    <m/>
    <m/>
    <s v="Blonde"/>
    <d v="1943-10-15T00:00:00"/>
    <n v="27"/>
    <s v="35C"/>
    <n v="2"/>
    <s v="C"/>
    <n v="35"/>
    <n v="24"/>
    <n v="36"/>
    <n v="66"/>
    <n v="1.6764000000000001"/>
    <n v="115"/>
    <n v="52.163080000000001"/>
    <n v="18.561280005939256"/>
    <s v="Y"/>
    <s v="Seminole, Oklahoma, United States"/>
  </r>
  <r>
    <x v="2"/>
    <n v="1970"/>
    <d v="1970-09-01T00:00:00"/>
    <s v="Debbie Ellison"/>
    <m/>
    <m/>
    <m/>
    <s v="Blonde"/>
    <d v="1949-06-17T00:00:00"/>
    <n v="21"/>
    <s v="35A"/>
    <n v="0.5"/>
    <s v="A"/>
    <n v="35"/>
    <n v="24"/>
    <n v="36"/>
    <n v="66"/>
    <n v="1.6764000000000001"/>
    <n v="118"/>
    <n v="53.523856000000002"/>
    <n v="19.04548731044202"/>
    <s v="Y"/>
    <s v="United States"/>
  </r>
  <r>
    <x v="2"/>
    <n v="1970"/>
    <d v="1970-10-01T00:00:00"/>
    <s v="Madeleine Collinson"/>
    <m/>
    <m/>
    <m/>
    <s v="Brunette"/>
    <d v="1952-07-22T00:00:00"/>
    <n v="18"/>
    <s v="34C"/>
    <n v="2"/>
    <s v="C"/>
    <n v="34"/>
    <n v="22"/>
    <n v="35"/>
    <n v="66"/>
    <n v="1.6764000000000001"/>
    <n v="110"/>
    <n v="49.895119999999999"/>
    <n v="17.754267831767987"/>
    <s v="N"/>
    <s v="Malta"/>
  </r>
  <r>
    <x v="2"/>
    <n v="1970"/>
    <d v="1970-10-01T00:00:00"/>
    <s v="Mary Collinson"/>
    <m/>
    <m/>
    <m/>
    <s v="Brunette"/>
    <d v="1952-07-22T00:00:00"/>
    <n v="18"/>
    <s v="34C"/>
    <n v="2"/>
    <s v="C"/>
    <n v="34"/>
    <n v="22"/>
    <n v="35"/>
    <n v="66"/>
    <n v="1.6764000000000001"/>
    <n v="110"/>
    <n v="49.895119999999999"/>
    <n v="17.754267831767987"/>
    <s v="N"/>
    <s v="Malta"/>
  </r>
  <r>
    <x v="2"/>
    <n v="1970"/>
    <d v="1970-11-01T00:00:00"/>
    <s v="Avis Miller"/>
    <m/>
    <m/>
    <s v="Hazel"/>
    <s v="Blonde"/>
    <d v="1945-11-04T00:00:00"/>
    <n v="25"/>
    <s v="39D"/>
    <n v="3"/>
    <s v="D"/>
    <n v="39"/>
    <n v="26"/>
    <n v="37"/>
    <n v="69"/>
    <n v="1.7525999999999999"/>
    <n v="140"/>
    <n v="63.502879999999998"/>
    <n v="20.674156870262912"/>
    <s v="Y"/>
    <s v="Ohio, United States"/>
  </r>
  <r>
    <x v="2"/>
    <n v="1970"/>
    <d v="1970-12-01T00:00:00"/>
    <s v="Carol Imhof"/>
    <m/>
    <m/>
    <m/>
    <s v="Brunette"/>
    <d v="1948-03-13T00:00:00"/>
    <n v="22"/>
    <s v="38D"/>
    <n v="3"/>
    <s v="D"/>
    <n v="38"/>
    <n v="25"/>
    <n v="35"/>
    <n v="65"/>
    <n v="1.651"/>
    <n v="118"/>
    <n v="53.523856000000002"/>
    <n v="19.636010112256912"/>
    <s v="Y"/>
    <s v="Chicago, Illinois, United States"/>
  </r>
  <r>
    <x v="2"/>
    <n v="1971"/>
    <d v="1971-01-01T00:00:00"/>
    <s v="Liv Lindeland"/>
    <m/>
    <m/>
    <m/>
    <s v="Blonde"/>
    <d v="1945-12-07T00:00:00"/>
    <n v="26"/>
    <s v="36DD"/>
    <n v="4"/>
    <s v="DD"/>
    <n v="36"/>
    <n v="23"/>
    <n v="34"/>
    <n v="67"/>
    <n v="1.7018"/>
    <n v="108"/>
    <n v="48.987935999999998"/>
    <n v="16.915003934708245"/>
    <s v="N"/>
    <s v="Norway"/>
  </r>
  <r>
    <x v="2"/>
    <n v="1971"/>
    <d v="1971-02-01T00:00:00"/>
    <s v="Willy Rey"/>
    <m/>
    <m/>
    <m/>
    <s v="Redhead"/>
    <d v="1949-08-25T00:00:00"/>
    <n v="22"/>
    <s v="34C"/>
    <n v="2"/>
    <s v="C"/>
    <n v="34"/>
    <n v="23"/>
    <n v="34"/>
    <n v="64"/>
    <n v="1.6255999999999999"/>
    <n v="108"/>
    <n v="48.987935999999998"/>
    <n v="18.537952310279621"/>
    <s v="N"/>
    <s v="Rotterdam, The Netherlands"/>
  </r>
  <r>
    <x v="2"/>
    <n v="1971"/>
    <d v="1971-03-01T00:00:00"/>
    <s v="Cynthia Hall"/>
    <m/>
    <m/>
    <m/>
    <s v="Brunette"/>
    <d v="1951-04-01T00:00:00"/>
    <n v="20"/>
    <s v="37D"/>
    <n v="3"/>
    <s v="D"/>
    <n v="37"/>
    <n v="25"/>
    <n v="36"/>
    <n v="63"/>
    <n v="1.6002000000000001"/>
    <n v="120"/>
    <n v="54.431039999999996"/>
    <n v="21.256810465246023"/>
    <s v="Y"/>
    <s v="Hinsdale, Illinois, United States"/>
  </r>
  <r>
    <x v="2"/>
    <n v="1971"/>
    <d v="1971-04-01T00:00:00"/>
    <s v="Chris Cranston"/>
    <m/>
    <m/>
    <m/>
    <s v="Blonde"/>
    <d v="1946-09-14T00:00:00"/>
    <n v="25"/>
    <s v="36C"/>
    <n v="2"/>
    <s v="C"/>
    <n v="36"/>
    <n v="24"/>
    <n v="36"/>
    <n v="67"/>
    <n v="1.7018"/>
    <n v="126"/>
    <n v="57.152591999999999"/>
    <n v="19.734171257159623"/>
    <s v="Y"/>
    <s v="Santa Monica, California, United States"/>
  </r>
  <r>
    <x v="2"/>
    <n v="1971"/>
    <d v="1971-05-01T00:00:00"/>
    <s v="Janice Pennington"/>
    <m/>
    <m/>
    <m/>
    <s v="Brunette"/>
    <d v="1942-07-08T00:00:00"/>
    <n v="29"/>
    <s v="36B"/>
    <n v="1"/>
    <s v="B"/>
    <n v="36"/>
    <n v="23"/>
    <n v="36"/>
    <n v="68"/>
    <n v="1.7272000000000001"/>
    <n v="123"/>
    <n v="55.791815999999997"/>
    <n v="18.701878839743834"/>
    <s v="Y"/>
    <s v="Seattle, Washington, United States"/>
  </r>
  <r>
    <x v="2"/>
    <n v="1971"/>
    <d v="1971-06-01T00:00:00"/>
    <s v="Lieko English"/>
    <m/>
    <m/>
    <m/>
    <s v="Redhead"/>
    <d v="1947-06-03T00:00:00"/>
    <n v="24"/>
    <s v="36C"/>
    <n v="2"/>
    <s v="C"/>
    <n v="36"/>
    <n v="23"/>
    <n v="36"/>
    <n v="65"/>
    <n v="1.651"/>
    <n v="117"/>
    <n v="53.070264000000002"/>
    <n v="19.469603246898799"/>
    <s v="N"/>
    <s v="Okinawa, Japan"/>
  </r>
  <r>
    <x v="2"/>
    <n v="1971"/>
    <d v="1971-07-01T00:00:00"/>
    <s v="Heather Van Every"/>
    <m/>
    <m/>
    <m/>
    <s v="Brunette"/>
    <d v="1951-09-14T00:00:00"/>
    <n v="20"/>
    <s v="32B"/>
    <n v="1"/>
    <s v="B"/>
    <n v="32"/>
    <n v="23"/>
    <n v="34"/>
    <n v="64"/>
    <n v="1.6255999999999999"/>
    <n v="103"/>
    <n v="46.719976000000003"/>
    <n v="17.679713777396305"/>
    <s v="Y"/>
    <s v="Illinois, United States"/>
  </r>
  <r>
    <x v="2"/>
    <n v="1971"/>
    <d v="1971-08-01T00:00:00"/>
    <s v="Cathy Rowland"/>
    <m/>
    <m/>
    <m/>
    <s v="Blonde"/>
    <d v="1950-03-11T00:00:00"/>
    <n v="21"/>
    <s v="35C"/>
    <n v="2"/>
    <s v="C"/>
    <n v="35"/>
    <n v="23"/>
    <n v="35"/>
    <n v="65"/>
    <n v="1.651"/>
    <n v="110"/>
    <n v="49.895119999999999"/>
    <n v="18.304755189392033"/>
    <s v="Y"/>
    <s v="Los Angeles, California, United States"/>
  </r>
  <r>
    <x v="2"/>
    <n v="1971"/>
    <d v="1971-09-01T00:00:00"/>
    <s v="Crystal Smith"/>
    <m/>
    <m/>
    <m/>
    <s v="Brunette"/>
    <d v="1951-08-02T00:00:00"/>
    <n v="20"/>
    <s v="37C"/>
    <n v="2"/>
    <s v="C"/>
    <n v="37"/>
    <n v="22"/>
    <n v="35"/>
    <n v="67"/>
    <n v="1.7018"/>
    <n v="118"/>
    <n v="53.523856000000002"/>
    <n v="18.481208002736789"/>
    <s v="Y"/>
    <s v="Kansas City, Missouri, United States"/>
  </r>
  <r>
    <x v="2"/>
    <n v="1971"/>
    <d v="1971-10-01T00:00:00"/>
    <s v="Claire Rambeau"/>
    <m/>
    <m/>
    <m/>
    <s v="Brunette"/>
    <d v="1951-05-08T00:00:00"/>
    <n v="20"/>
    <s v="36C"/>
    <n v="2"/>
    <s v="C"/>
    <n v="36"/>
    <n v="24"/>
    <n v="36"/>
    <n v="71"/>
    <n v="1.8034000000000001"/>
    <n v="133"/>
    <n v="60.327736000000002"/>
    <n v="18.549529422010636"/>
    <s v="Y"/>
    <s v="Santa Barbara County, California, United States"/>
  </r>
  <r>
    <x v="2"/>
    <n v="1971"/>
    <d v="1971-11-01T00:00:00"/>
    <s v="Danielle de Vabre"/>
    <m/>
    <m/>
    <m/>
    <s v="Brunette"/>
    <d v="1949-11-19T00:00:00"/>
    <n v="22"/>
    <s v="36D"/>
    <n v="3"/>
    <s v="D"/>
    <n v="36"/>
    <n v="25"/>
    <n v="34"/>
    <n v="64"/>
    <n v="1.6255999999999999"/>
    <n v="120"/>
    <n v="54.431039999999996"/>
    <n v="20.597724789199578"/>
    <s v="N"/>
    <s v="Montreal, Canada"/>
  </r>
  <r>
    <x v="2"/>
    <n v="1971"/>
    <d v="1971-12-01T00:00:00"/>
    <s v="Karen Christy"/>
    <m/>
    <m/>
    <m/>
    <s v="Blonde"/>
    <d v="1951-03-11T00:00:00"/>
    <n v="20"/>
    <s v="37C"/>
    <n v="2"/>
    <s v="C"/>
    <n v="37"/>
    <n v="24"/>
    <n v="36"/>
    <n v="66"/>
    <n v="1.6764000000000001"/>
    <n v="120"/>
    <n v="54.431039999999996"/>
    <n v="19.368292180110529"/>
    <s v="Y"/>
    <s v="Abilene, Texas, United States"/>
  </r>
  <r>
    <x v="2"/>
    <n v="1972"/>
    <d v="1972-01-01T00:00:00"/>
    <s v="Marilyn Cole"/>
    <m/>
    <m/>
    <s v="Hazel"/>
    <s v="Brunette"/>
    <d v="1949-05-07T00:00:00"/>
    <n v="23"/>
    <s v="36DD"/>
    <n v="4"/>
    <s v="DD"/>
    <n v="36"/>
    <n v="24"/>
    <n v="35"/>
    <n v="68"/>
    <n v="1.7272000000000001"/>
    <n v="119"/>
    <n v="53.977448000000003"/>
    <n v="18.093687657963549"/>
    <s v="Y"/>
    <s v="Portsmouth, Indiana, United States"/>
  </r>
  <r>
    <x v="2"/>
    <n v="1972"/>
    <d v="1972-02-01T00:00:00"/>
    <s v="P.J. Lansing"/>
    <m/>
    <m/>
    <m/>
    <s v="Blonde"/>
    <d v="1949-10-13T00:00:00"/>
    <n v="23"/>
    <s v="36C"/>
    <n v="2"/>
    <s v="C"/>
    <n v="36"/>
    <n v="25"/>
    <n v="36"/>
    <n v="64"/>
    <n v="1.6255999999999999"/>
    <n v="121"/>
    <n v="54.884631999999996"/>
    <n v="20.769372495776242"/>
    <s v="Y"/>
    <s v="Frankford, Missouri, United States"/>
  </r>
  <r>
    <x v="2"/>
    <n v="1972"/>
    <d v="1972-03-01T00:00:00"/>
    <s v="Ellen Michaels"/>
    <m/>
    <m/>
    <m/>
    <s v="Brunette"/>
    <d v="1953-02-12T00:00:00"/>
    <n v="19"/>
    <s v="37D"/>
    <n v="3"/>
    <s v="D"/>
    <n v="37"/>
    <n v="24"/>
    <n v="35"/>
    <n v="63"/>
    <n v="1.6002000000000001"/>
    <n v="107"/>
    <n v="48.534343999999997"/>
    <n v="18.953989331511039"/>
    <s v="Y"/>
    <s v="Queens, New York, United States"/>
  </r>
  <r>
    <x v="2"/>
    <n v="1972"/>
    <d v="1972-04-01T00:00:00"/>
    <s v="Vicki Peters"/>
    <m/>
    <m/>
    <m/>
    <s v="Blonde"/>
    <d v="1950-09-09T00:00:00"/>
    <n v="22"/>
    <s v="34C"/>
    <n v="2"/>
    <s v="C"/>
    <n v="34"/>
    <n v="22"/>
    <n v="34"/>
    <n v="68"/>
    <n v="1.7272000000000001"/>
    <n v="115"/>
    <n v="52.163080000000001"/>
    <n v="17.485496476183261"/>
    <s v="Y"/>
    <s v="Minneapolis, Minnesota, United States"/>
  </r>
  <r>
    <x v="2"/>
    <n v="1972"/>
    <d v="1972-05-01T00:00:00"/>
    <s v="Deanna Baker"/>
    <m/>
    <m/>
    <m/>
    <s v="Brunette"/>
    <d v="1949-12-29T00:00:00"/>
    <n v="23"/>
    <s v="35C"/>
    <n v="2"/>
    <s v="C"/>
    <n v="35"/>
    <n v="22"/>
    <n v="35"/>
    <n v="67"/>
    <n v="1.7018"/>
    <n v="110"/>
    <n v="49.895119999999999"/>
    <n v="17.228244748313955"/>
    <s v="Y"/>
    <s v="St. Louis, Missouri, United States"/>
  </r>
  <r>
    <x v="2"/>
    <n v="1972"/>
    <d v="1972-06-01T00:00:00"/>
    <s v="Debbie Davis"/>
    <m/>
    <m/>
    <m/>
    <s v="Brunette"/>
    <d v="1951-09-09T00:00:00"/>
    <n v="21"/>
    <s v="36D"/>
    <n v="3"/>
    <s v="D"/>
    <n v="36"/>
    <n v="24"/>
    <n v="36"/>
    <n v="67"/>
    <n v="1.7018"/>
    <n v="122"/>
    <n v="55.338223999999997"/>
    <n v="19.107689629948204"/>
    <s v="Y"/>
    <s v="Pittsburgh, Pennsylvania, United States"/>
  </r>
  <r>
    <x v="2"/>
    <n v="1972"/>
    <d v="1972-07-01T00:00:00"/>
    <s v="Carol O'Neal"/>
    <m/>
    <m/>
    <m/>
    <s v="Brunette"/>
    <d v="1948-08-18T00:00:00"/>
    <n v="24"/>
    <s v="35A"/>
    <n v="0.5"/>
    <s v="A"/>
    <n v="35"/>
    <n v="25"/>
    <n v="35"/>
    <n v="66"/>
    <n v="1.6764000000000001"/>
    <n v="117"/>
    <n v="53.070264000000002"/>
    <n v="18.884084875607765"/>
    <s v="Y"/>
    <s v="New York City, New York, United States"/>
  </r>
  <r>
    <x v="2"/>
    <n v="1972"/>
    <d v="1972-08-01T00:00:00"/>
    <s v="Linda Summers"/>
    <m/>
    <m/>
    <m/>
    <s v="Brunette"/>
    <d v="1950-11-20T00:00:00"/>
    <n v="22"/>
    <s v="36C"/>
    <n v="2"/>
    <s v="C"/>
    <n v="36"/>
    <n v="23"/>
    <n v="35"/>
    <n v="62"/>
    <n v="1.5748"/>
    <n v="105"/>
    <n v="47.627159999999996"/>
    <n v="19.204538409076818"/>
    <s v="Y"/>
    <s v="San Diego, California, United States"/>
  </r>
  <r>
    <x v="2"/>
    <n v="1972"/>
    <d v="1972-09-01T00:00:00"/>
    <s v="Susan Miller"/>
    <m/>
    <m/>
    <m/>
    <s v="Brunette"/>
    <d v="1947-03-22T00:00:00"/>
    <n v="25"/>
    <s v="39C"/>
    <n v="2"/>
    <s v="C"/>
    <n v="39"/>
    <n v="25"/>
    <n v="39"/>
    <n v="73"/>
    <n v="1.8542000000000001"/>
    <n v="140"/>
    <n v="63.502879999999998"/>
    <n v="18.470568748230757"/>
    <s v="Y"/>
    <s v="New York City, New York, United States"/>
  </r>
  <r>
    <x v="2"/>
    <n v="1972"/>
    <d v="1972-10-01T00:00:00"/>
    <s v="Sharon Johansen"/>
    <m/>
    <m/>
    <m/>
    <s v="Blonde"/>
    <d v="1948-10-11T00:00:00"/>
    <n v="24"/>
    <s v="40DD"/>
    <n v="4"/>
    <s v="DD"/>
    <n v="40"/>
    <n v="22"/>
    <n v="37"/>
    <n v="68"/>
    <n v="1.7272000000000001"/>
    <n v="125"/>
    <n v="56.698999999999998"/>
    <n v="19.00597443063398"/>
    <s v="N"/>
    <s v="Norway"/>
  </r>
  <r>
    <x v="2"/>
    <n v="1972"/>
    <d v="1972-11-01T00:00:00"/>
    <s v="Lenna Sjooblom"/>
    <m/>
    <m/>
    <m/>
    <s v="Brunette"/>
    <d v="1951-03-31T00:00:00"/>
    <n v="21"/>
    <s v="34B"/>
    <n v="1"/>
    <s v="B"/>
    <n v="34"/>
    <n v="26"/>
    <n v="36"/>
    <n v="66"/>
    <n v="1.6764000000000001"/>
    <n v="110"/>
    <n v="49.895119999999999"/>
    <n v="17.754267831767987"/>
    <s v="N"/>
    <s v="Sweden"/>
  </r>
  <r>
    <x v="2"/>
    <n v="1972"/>
    <d v="1972-12-01T00:00:00"/>
    <s v="Mercy Rooney"/>
    <m/>
    <m/>
    <m/>
    <s v="Blonde"/>
    <d v="1950-06-21T00:00:00"/>
    <n v="22"/>
    <s v="36C"/>
    <n v="2"/>
    <s v="C"/>
    <n v="36"/>
    <n v="23"/>
    <n v="36"/>
    <n v="64"/>
    <n v="1.6255999999999999"/>
    <n v="115"/>
    <n v="52.163080000000001"/>
    <n v="19.739486256316262"/>
    <s v="Y"/>
    <s v="New Jersey, United States"/>
  </r>
  <r>
    <x v="2"/>
    <n v="1973"/>
    <d v="1973-01-01T00:00:00"/>
    <s v="Miki Garcia"/>
    <m/>
    <m/>
    <m/>
    <s v="Brunette"/>
    <d v="1947-02-17T00:00:00"/>
    <n v="26"/>
    <s v="38D"/>
    <n v="3"/>
    <s v="D"/>
    <n v="38"/>
    <n v="22"/>
    <n v="36"/>
    <n v="64"/>
    <n v="1.6255999999999999"/>
    <n v="108"/>
    <n v="48.987935999999998"/>
    <n v="18.537952310279621"/>
    <s v="Y"/>
    <s v="Kingman, Arizona, United States"/>
  </r>
  <r>
    <x v="2"/>
    <n v="1973"/>
    <d v="1973-02-01T00:00:00"/>
    <s v="Cyndi Wood"/>
    <m/>
    <m/>
    <m/>
    <s v="Blonde"/>
    <d v="1950-09-25T00:00:00"/>
    <n v="23"/>
    <s v="34C"/>
    <n v="2"/>
    <s v="C"/>
    <n v="34"/>
    <n v="22"/>
    <n v="34"/>
    <n v="65"/>
    <n v="1.651"/>
    <n v="103"/>
    <n v="46.719976000000003"/>
    <n v="17.13990713188527"/>
    <s v="Y"/>
    <s v="Burbank, California, United States"/>
  </r>
  <r>
    <x v="2"/>
    <n v="1973"/>
    <d v="1973-03-01T00:00:00"/>
    <s v="Bonnie Large"/>
    <m/>
    <m/>
    <m/>
    <s v="Brunette"/>
    <d v="1952-09-09T00:00:00"/>
    <n v="21"/>
    <s v="36C"/>
    <n v="2"/>
    <s v="C"/>
    <n v="36"/>
    <n v="23"/>
    <n v="36"/>
    <n v="65"/>
    <n v="1.651"/>
    <n v="113"/>
    <n v="51.255896"/>
    <n v="18.803975785466363"/>
    <s v="Y"/>
    <s v="Glendale, California, United States"/>
  </r>
  <r>
    <x v="2"/>
    <n v="1973"/>
    <d v="1973-04-01T00:00:00"/>
    <s v="Julie Woodson"/>
    <m/>
    <m/>
    <m/>
    <s v="Brunette"/>
    <d v="1950-07-11T00:00:00"/>
    <n v="23"/>
    <s v="35C"/>
    <n v="2"/>
    <s v="C"/>
    <n v="35"/>
    <n v="24"/>
    <n v="35"/>
    <n v="68"/>
    <n v="1.7272000000000001"/>
    <n v="125"/>
    <n v="56.698999999999998"/>
    <n v="19.00597443063398"/>
    <s v="Y"/>
    <s v="Hutchinson, Kansas, United States"/>
  </r>
  <r>
    <x v="2"/>
    <n v="1973"/>
    <d v="1973-05-01T00:00:00"/>
    <s v="Anulka Dziubinska"/>
    <m/>
    <m/>
    <s v="Blue"/>
    <s v="Blonde"/>
    <d v="1950-12-14T00:00:00"/>
    <n v="23"/>
    <s v="35C"/>
    <n v="2"/>
    <s v="C"/>
    <n v="35"/>
    <n v="23"/>
    <n v="35"/>
    <n v="64"/>
    <n v="1.6255999999999999"/>
    <n v="105"/>
    <n v="47.627159999999996"/>
    <n v="18.023009190549629"/>
    <s v="N"/>
    <s v="Preston, United Kingdom"/>
  </r>
  <r>
    <x v="2"/>
    <n v="1973"/>
    <d v="1973-06-01T00:00:00"/>
    <s v="Ruthy Ross"/>
    <m/>
    <m/>
    <m/>
    <s v="Brunette"/>
    <d v="1948-03-22T00:00:00"/>
    <n v="25"/>
    <s v="35C"/>
    <n v="2"/>
    <s v="C"/>
    <n v="35"/>
    <n v="23"/>
    <n v="35"/>
    <n v="62"/>
    <n v="1.5748"/>
    <n v="103"/>
    <n v="46.719976000000003"/>
    <n v="18.838737677475358"/>
    <s v="Y"/>
    <s v="Bourbon, Missouri, United States"/>
  </r>
  <r>
    <x v="2"/>
    <n v="1973"/>
    <d v="1973-07-01T00:00:00"/>
    <s v="Martha Smith"/>
    <m/>
    <m/>
    <m/>
    <s v="Blonde"/>
    <d v="1952-10-16T00:00:00"/>
    <n v="21"/>
    <s v="36C"/>
    <n v="2"/>
    <s v="C"/>
    <n v="36"/>
    <n v="23"/>
    <n v="35"/>
    <n v="66"/>
    <n v="1.6764000000000001"/>
    <n v="110"/>
    <n v="49.895119999999999"/>
    <n v="17.754267831767987"/>
    <s v="Y"/>
    <s v="Cleveland, Ohio, United States"/>
  </r>
  <r>
    <x v="2"/>
    <n v="1973"/>
    <d v="1973-08-01T00:00:00"/>
    <s v="Phyllis Coleman"/>
    <m/>
    <m/>
    <m/>
    <s v="Brunette"/>
    <d v="1949-08-31T00:00:00"/>
    <n v="24"/>
    <s v="35C"/>
    <n v="2"/>
    <s v="C"/>
    <n v="35"/>
    <n v="23"/>
    <n v="35"/>
    <n v="67"/>
    <n v="1.7018"/>
    <n v="120"/>
    <n v="54.431039999999996"/>
    <n v="18.794448816342495"/>
    <s v="Y"/>
    <s v="White Plains, New York, United States"/>
  </r>
  <r>
    <x v="2"/>
    <n v="1973"/>
    <d v="1973-09-01T00:00:00"/>
    <s v="Geri Glass"/>
    <m/>
    <m/>
    <m/>
    <s v="Blonde"/>
    <d v="1949-06-20T00:00:00"/>
    <n v="24"/>
    <s v="38D"/>
    <n v="3"/>
    <s v="D"/>
    <n v="38"/>
    <n v="24"/>
    <n v="36"/>
    <n v="68"/>
    <n v="1.7272000000000001"/>
    <n v="125"/>
    <n v="56.698999999999998"/>
    <n v="19.00597443063398"/>
    <s v="Y"/>
    <s v="Phoenix, Arizona, United States"/>
  </r>
  <r>
    <x v="2"/>
    <n v="1973"/>
    <d v="1973-10-01T00:00:00"/>
    <s v="Valerie Lane"/>
    <m/>
    <m/>
    <m/>
    <s v="Brunette"/>
    <d v="1949-08-04T00:00:00"/>
    <n v="24"/>
    <s v="37C"/>
    <n v="2"/>
    <s v="C"/>
    <n v="37"/>
    <n v="24"/>
    <n v="36"/>
    <n v="67"/>
    <n v="1.7018"/>
    <n v="125"/>
    <n v="56.698999999999998"/>
    <n v="19.577550850356769"/>
    <s v="Y"/>
    <s v="Long Beach, California, United States"/>
  </r>
  <r>
    <x v="2"/>
    <n v="1973"/>
    <d v="1973-11-01T00:00:00"/>
    <s v="Monica Tidwell"/>
    <m/>
    <m/>
    <m/>
    <s v="Redhead"/>
    <d v="1954-01-14T00:00:00"/>
    <n v="19"/>
    <s v="37D"/>
    <n v="3"/>
    <s v="D"/>
    <n v="37"/>
    <n v="25"/>
    <n v="36"/>
    <n v="62"/>
    <n v="1.5748"/>
    <n v="108"/>
    <n v="48.987935999999998"/>
    <n v="19.753239506479012"/>
    <s v="Y"/>
    <s v="Shreveport, Louisiana, United States"/>
  </r>
  <r>
    <x v="2"/>
    <n v="1973"/>
    <d v="1973-12-01T00:00:00"/>
    <s v="Christine Maddox"/>
    <m/>
    <m/>
    <m/>
    <s v="Brunette"/>
    <d v="1950-03-24T00:00:00"/>
    <n v="23"/>
    <s v="38D"/>
    <n v="3"/>
    <s v="D"/>
    <n v="38"/>
    <n v="23"/>
    <n v="37"/>
    <n v="68"/>
    <n v="1.7272000000000001"/>
    <n v="125"/>
    <n v="56.698999999999998"/>
    <n v="19.00597443063398"/>
    <s v="Y"/>
    <s v="Tracy, California, United States"/>
  </r>
  <r>
    <x v="2"/>
    <n v="1974"/>
    <d v="1974-01-01T00:00:00"/>
    <s v="Nancy Cameron"/>
    <m/>
    <m/>
    <m/>
    <s v="Brunette"/>
    <d v="1954-03-15T00:00:00"/>
    <n v="20"/>
    <s v="35D"/>
    <n v="3"/>
    <s v="D"/>
    <n v="35"/>
    <n v="23"/>
    <n v="35"/>
    <n v="68"/>
    <n v="1.7272000000000001"/>
    <n v="118"/>
    <n v="53.523856000000002"/>
    <n v="17.941639862518478"/>
    <s v="Y"/>
    <s v="Pittsburgh, Pennsylvania, United States"/>
  </r>
  <r>
    <x v="2"/>
    <n v="1974"/>
    <d v="1974-02-01T00:00:00"/>
    <s v="Francine Parks"/>
    <m/>
    <m/>
    <m/>
    <s v="Brunette"/>
    <d v="1951-01-30T00:00:00"/>
    <n v="23"/>
    <s v="36D"/>
    <n v="3"/>
    <s v="D"/>
    <n v="36"/>
    <n v="24"/>
    <n v="34"/>
    <n v="65"/>
    <n v="1.651"/>
    <n v="110"/>
    <n v="49.895119999999999"/>
    <n v="18.304755189392033"/>
    <s v="Y"/>
    <s v="Mobile, Alabama, United States"/>
  </r>
  <r>
    <x v="2"/>
    <n v="1974"/>
    <d v="1974-03-01T00:00:00"/>
    <s v="Pamela Zinszer"/>
    <m/>
    <m/>
    <m/>
    <s v="Brunette"/>
    <d v="1955-09-06T00:00:00"/>
    <n v="19"/>
    <s v="36C"/>
    <n v="2"/>
    <s v="C"/>
    <n v="36"/>
    <n v="24"/>
    <n v="36"/>
    <n v="63"/>
    <n v="1.6002000000000001"/>
    <n v="112"/>
    <n v="50.802303999999999"/>
    <n v="19.839689767562955"/>
    <s v="Y"/>
    <s v="Kansas, United States"/>
  </r>
  <r>
    <x v="2"/>
    <n v="1974"/>
    <d v="1974-04-01T00:00:00"/>
    <s v="Marlene Morrow"/>
    <m/>
    <m/>
    <m/>
    <s v="Blonde"/>
    <d v="1954-03-15T00:00:00"/>
    <n v="20"/>
    <s v="36B"/>
    <n v="1"/>
    <s v="B"/>
    <n v="36"/>
    <n v="25"/>
    <n v="36"/>
    <n v="68"/>
    <n v="1.7272000000000001"/>
    <n v="125"/>
    <n v="56.698999999999998"/>
    <n v="19.00597443063398"/>
    <s v="Y"/>
    <s v="Billings, Montana, United States"/>
  </r>
  <r>
    <x v="2"/>
    <n v="1974"/>
    <d v="1974-05-01T00:00:00"/>
    <s v="Marilyn Lange"/>
    <m/>
    <m/>
    <m/>
    <s v="Brunette"/>
    <d v="1952-01-12T00:00:00"/>
    <n v="22"/>
    <s v="39F"/>
    <n v="6"/>
    <s v="F"/>
    <n v="39"/>
    <n v="24"/>
    <n v="36"/>
    <n v="67"/>
    <n v="1.7018"/>
    <n v="130"/>
    <n v="58.96696"/>
    <n v="20.360652884371039"/>
    <s v="Y"/>
    <s v="Westfield, New Jersey, United States"/>
  </r>
  <r>
    <x v="2"/>
    <n v="1974"/>
    <d v="1974-06-01T00:00:00"/>
    <s v="Sandy Johnson"/>
    <m/>
    <m/>
    <m/>
    <s v="Brunette"/>
    <d v="1954-07-07T00:00:00"/>
    <n v="20"/>
    <s v="35C"/>
    <n v="2"/>
    <s v="C"/>
    <n v="35"/>
    <n v="24"/>
    <n v="34"/>
    <n v="66"/>
    <n v="1.6764000000000001"/>
    <n v="114"/>
    <n v="51.709488"/>
    <n v="18.399877571105002"/>
    <s v="Y"/>
    <s v="San Antonio, Texas, United States"/>
  </r>
  <r>
    <x v="2"/>
    <n v="1974"/>
    <d v="1974-07-01T00:00:00"/>
    <s v="Carol Vitale"/>
    <m/>
    <m/>
    <m/>
    <s v="Blonde"/>
    <d v="1946-11-14T00:00:00"/>
    <n v="28"/>
    <s v="37D"/>
    <n v="3"/>
    <s v="D"/>
    <n v="37"/>
    <n v="22"/>
    <n v="35"/>
    <n v="66"/>
    <n v="1.6764000000000001"/>
    <n v="115"/>
    <n v="52.163080000000001"/>
    <n v="18.561280005939256"/>
    <s v="Y"/>
    <s v="Elizabeth, New Jersey, United States"/>
  </r>
  <r>
    <x v="2"/>
    <n v="1974"/>
    <d v="1974-08-01T00:00:00"/>
    <s v="Jean Manson"/>
    <m/>
    <m/>
    <m/>
    <s v="Blonde"/>
    <d v="1950-10-01T00:00:00"/>
    <n v="24"/>
    <s v="36B"/>
    <n v="1"/>
    <s v="B"/>
    <n v="36"/>
    <n v="24"/>
    <n v="35"/>
    <n v="67"/>
    <n v="1.7018"/>
    <n v="122"/>
    <n v="55.338223999999997"/>
    <n v="19.107689629948204"/>
    <s v="Y"/>
    <s v="Cleveland, Ohio, United States"/>
  </r>
  <r>
    <x v="2"/>
    <n v="1974"/>
    <d v="1974-09-01T00:00:00"/>
    <s v="Kristine Hanson"/>
    <m/>
    <m/>
    <m/>
    <s v="Blonde"/>
    <d v="1951-09-23T00:00:00"/>
    <n v="23"/>
    <s v="34C"/>
    <n v="2"/>
    <s v="C"/>
    <n v="34"/>
    <n v="23"/>
    <n v="35"/>
    <n v="65"/>
    <n v="1.651"/>
    <n v="112"/>
    <n v="50.802303999999999"/>
    <n v="18.637568920108254"/>
    <s v="Y"/>
    <s v="Illinois, United States"/>
  </r>
  <r>
    <x v="2"/>
    <n v="1974"/>
    <d v="1974-10-01T00:00:00"/>
    <s v="Ester Cordet"/>
    <m/>
    <m/>
    <m/>
    <s v="Brunette"/>
    <d v="1946-12-31T00:00:00"/>
    <n v="28"/>
    <s v="36D"/>
    <n v="3"/>
    <s v="D"/>
    <n v="36"/>
    <n v="24"/>
    <n v="36"/>
    <n v="67"/>
    <n v="1.7018"/>
    <n v="123"/>
    <n v="55.791815999999997"/>
    <n v="19.264310036751059"/>
    <s v="N"/>
    <s v="Panama"/>
  </r>
  <r>
    <x v="2"/>
    <n v="1974"/>
    <d v="1974-11-01T00:00:00"/>
    <s v="Bebe Buell"/>
    <m/>
    <m/>
    <m/>
    <s v="Blonde"/>
    <d v="1953-07-14T00:00:00"/>
    <n v="21"/>
    <s v="35C"/>
    <n v="2"/>
    <s v="C"/>
    <n v="35"/>
    <n v="24"/>
    <n v="35"/>
    <n v="69"/>
    <n v="1.7525999999999999"/>
    <n v="120"/>
    <n v="54.431039999999996"/>
    <n v="17.720705888796779"/>
    <s v="Y"/>
    <s v="Portsmouth, Virginia, United States"/>
  </r>
  <r>
    <x v="2"/>
    <n v="1974"/>
    <d v="1974-12-01T00:00:00"/>
    <s v="Janice Raymond"/>
    <m/>
    <m/>
    <m/>
    <s v="Blonde"/>
    <d v="1951-03-25T00:00:00"/>
    <n v="23"/>
    <s v="38C"/>
    <n v="2"/>
    <s v="C"/>
    <n v="38"/>
    <n v="26"/>
    <n v="38"/>
    <n v="70"/>
    <n v="1.778"/>
    <n v="143"/>
    <n v="64.863656000000006"/>
    <n v="20.518136301578725"/>
    <s v="N"/>
    <s v="Lancashire, United Kingdom"/>
  </r>
  <r>
    <x v="2"/>
    <n v="1975"/>
    <d v="1975-01-01T00:00:00"/>
    <s v="Lynnda Kimball"/>
    <m/>
    <m/>
    <m/>
    <s v="Blonde"/>
    <d v="1952-05-01T00:00:00"/>
    <n v="23"/>
    <s v="37C"/>
    <n v="2"/>
    <s v="C"/>
    <n v="37"/>
    <n v="22"/>
    <n v="35"/>
    <n v="67"/>
    <n v="1.7018"/>
    <n v="120"/>
    <n v="54.431039999999996"/>
    <n v="18.794448816342495"/>
    <s v="Y"/>
    <s v="Inglewood, California, United States"/>
  </r>
  <r>
    <x v="2"/>
    <n v="1975"/>
    <d v="1975-02-01T00:00:00"/>
    <s v="Laura Misch"/>
    <m/>
    <m/>
    <m/>
    <s v="Brunette"/>
    <d v="1953-11-23T00:00:00"/>
    <n v="22"/>
    <s v="37D"/>
    <n v="3"/>
    <s v="D"/>
    <n v="37"/>
    <n v="24"/>
    <n v="36"/>
    <n v="65"/>
    <n v="1.651"/>
    <n v="110"/>
    <n v="49.895119999999999"/>
    <n v="18.304755189392033"/>
    <s v="Y"/>
    <s v="Tulsa, Oklahoma, United States"/>
  </r>
  <r>
    <x v="2"/>
    <n v="1975"/>
    <d v="1975-03-01T00:00:00"/>
    <s v="Ingeborg Sorensen"/>
    <m/>
    <m/>
    <m/>
    <s v="Blonde"/>
    <d v="1948-05-16T00:00:00"/>
    <n v="27"/>
    <s v="36C"/>
    <n v="2"/>
    <s v="C"/>
    <n v="36"/>
    <n v="24"/>
    <n v="35"/>
    <n v="66"/>
    <n v="1.6764000000000001"/>
    <n v="116"/>
    <n v="52.616672000000001"/>
    <n v="18.722682440773511"/>
    <s v="N"/>
    <s v="Drammen, Norway"/>
  </r>
  <r>
    <x v="2"/>
    <n v="1975"/>
    <d v="1975-04-01T00:00:00"/>
    <s v="Victoria Cunningham"/>
    <m/>
    <m/>
    <m/>
    <s v="Brunette"/>
    <d v="1952-05-28T00:00:00"/>
    <n v="23"/>
    <s v="36C"/>
    <n v="2"/>
    <s v="C"/>
    <n v="36"/>
    <n v="23"/>
    <n v="35"/>
    <n v="66"/>
    <n v="1.6764000000000001"/>
    <n v="115"/>
    <n v="52.163080000000001"/>
    <n v="18.561280005939256"/>
    <s v="Y"/>
    <s v="Memphis, Tennessee, United States"/>
  </r>
  <r>
    <x v="2"/>
    <n v="1975"/>
    <d v="1975-05-01T00:00:00"/>
    <s v="Bridgett Rollins"/>
    <m/>
    <m/>
    <m/>
    <s v="Brunette"/>
    <d v="1956-09-07T00:00:00"/>
    <n v="19"/>
    <s v="35B"/>
    <n v="1"/>
    <s v="B"/>
    <n v="35"/>
    <n v="23"/>
    <n v="34"/>
    <n v="66"/>
    <n v="1.6764000000000001"/>
    <n v="105"/>
    <n v="47.627159999999996"/>
    <n v="16.947255657596713"/>
    <s v="Y"/>
    <s v="Smyrna, Tennessee, United States"/>
  </r>
  <r>
    <x v="2"/>
    <n v="1975"/>
    <d v="1975-06-01T00:00:00"/>
    <s v="Azizi Johari"/>
    <m/>
    <m/>
    <s v="Brown"/>
    <s v="Brunette"/>
    <d v="1948-08-24T00:00:00"/>
    <n v="27"/>
    <s v="36D"/>
    <n v="3"/>
    <s v="D"/>
    <n v="36"/>
    <n v="23"/>
    <n v="37"/>
    <n v="66"/>
    <n v="1.6764000000000001"/>
    <n v="119"/>
    <n v="53.977448000000003"/>
    <n v="19.206889745276275"/>
    <s v="Y"/>
    <s v="New York City, New York, United States"/>
  </r>
  <r>
    <x v="2"/>
    <n v="1975"/>
    <d v="1975-07-01T00:00:00"/>
    <s v="Lynn Schiller"/>
    <m/>
    <m/>
    <m/>
    <s v="Blonde"/>
    <d v="1951-03-05T00:00:00"/>
    <n v="24"/>
    <s v="36C"/>
    <n v="2"/>
    <s v="C"/>
    <n v="36"/>
    <n v="23"/>
    <n v="35"/>
    <n v="63"/>
    <n v="1.6002000000000001"/>
    <n v="108"/>
    <n v="48.987935999999998"/>
    <n v="19.131129418721422"/>
    <s v="Y"/>
    <s v="Detroit, Michigan, United States"/>
  </r>
  <r>
    <x v="2"/>
    <n v="1975"/>
    <d v="1975-08-01T00:00:00"/>
    <s v="Lillian Müller"/>
    <m/>
    <m/>
    <m/>
    <s v="Blonde"/>
    <d v="1952-08-19T00:00:00"/>
    <n v="23"/>
    <s v="36C"/>
    <n v="2"/>
    <s v="C"/>
    <n v="36"/>
    <n v="24"/>
    <n v="35"/>
    <n v="68"/>
    <n v="1.7272000000000001"/>
    <n v="125"/>
    <n v="56.698999999999998"/>
    <n v="19.00597443063398"/>
    <s v="N"/>
    <s v="Grimstad, Norway"/>
  </r>
  <r>
    <x v="2"/>
    <n v="1975"/>
    <d v="1975-09-01T00:00:00"/>
    <s v="Mesina Miller"/>
    <m/>
    <m/>
    <m/>
    <s v="Brunette"/>
    <d v="1953-07-07T00:00:00"/>
    <n v="22"/>
    <s v="35D"/>
    <n v="3"/>
    <s v="D"/>
    <n v="35"/>
    <n v="24"/>
    <n v="34"/>
    <n v="64"/>
    <n v="1.6255999999999999"/>
    <n v="110"/>
    <n v="49.895119999999999"/>
    <n v="18.881247723432946"/>
    <s v="Y"/>
    <s v="Scottsdale, Arizona, United States"/>
  </r>
  <r>
    <x v="2"/>
    <n v="1975"/>
    <d v="1975-10-01T00:00:00"/>
    <s v="Jill De Vries"/>
    <m/>
    <m/>
    <m/>
    <s v="Blonde"/>
    <d v="1953-07-20T00:00:00"/>
    <n v="22"/>
    <s v="34C"/>
    <n v="2"/>
    <s v="C"/>
    <n v="34"/>
    <n v="23"/>
    <n v="34"/>
    <n v="67"/>
    <n v="1.7018"/>
    <n v="102"/>
    <n v="46.266384000000002"/>
    <n v="15.975281493891124"/>
    <s v="Y"/>
    <s v="Kankakee, Illinois, United States"/>
  </r>
  <r>
    <x v="2"/>
    <n v="1975"/>
    <d v="1975-11-01T00:00:00"/>
    <s v="Janet Lupo"/>
    <m/>
    <s v="Caucasian"/>
    <m/>
    <s v="Brunette"/>
    <d v="1950-01-26T00:00:00"/>
    <n v="25"/>
    <s v="39F"/>
    <n v="6"/>
    <s v="F"/>
    <n v="39"/>
    <n v="24"/>
    <n v="36"/>
    <n v="66"/>
    <n v="1.6764000000000001"/>
    <n v="125"/>
    <n v="56.698999999999998"/>
    <n v="20.175304354281803"/>
    <s v="Y"/>
    <s v="Hoboken, New Jersey, United States"/>
  </r>
  <r>
    <x v="2"/>
    <n v="1975"/>
    <d v="1975-12-01T00:00:00"/>
    <s v="Nancie Li Brandi"/>
    <m/>
    <m/>
    <m/>
    <s v="Brunette"/>
    <d v="1954-08-30T00:00:00"/>
    <n v="21"/>
    <s v="36D"/>
    <n v="3"/>
    <s v="D"/>
    <n v="36"/>
    <n v="24"/>
    <n v="35"/>
    <n v="66"/>
    <n v="1.6764000000000001"/>
    <n v="110"/>
    <n v="49.895119999999999"/>
    <n v="17.754267831767987"/>
    <s v="Y"/>
    <s v="Johnstown, Pennsylvania, United States"/>
  </r>
  <r>
    <x v="2"/>
    <n v="1976"/>
    <d v="1976-01-01T00:00:00"/>
    <s v="Daina House"/>
    <m/>
    <m/>
    <m/>
    <s v="Blonde"/>
    <d v="1954-12-30T00:00:00"/>
    <n v="22"/>
    <s v="36D"/>
    <n v="3"/>
    <s v="D"/>
    <n v="36"/>
    <n v="25"/>
    <n v="36"/>
    <n v="67"/>
    <n v="1.7018"/>
    <n v="127"/>
    <n v="57.606183999999999"/>
    <n v="19.890791663962474"/>
    <s v="Y"/>
    <s v="Dallas, Texas, United States"/>
  </r>
  <r>
    <x v="2"/>
    <n v="1976"/>
    <d v="1976-02-01T00:00:00"/>
    <s v="Laura Lyons"/>
    <m/>
    <m/>
    <m/>
    <s v="Brunette"/>
    <d v="1954-10-22T00:00:00"/>
    <n v="22"/>
    <s v="35C"/>
    <n v="2"/>
    <s v="C"/>
    <n v="35"/>
    <n v="25"/>
    <n v="37"/>
    <n v="65"/>
    <n v="1.651"/>
    <n v="120"/>
    <n v="54.431039999999996"/>
    <n v="19.968823842973126"/>
    <s v="Y"/>
    <s v="Los Angeles, California, United States"/>
  </r>
  <r>
    <x v="2"/>
    <n v="1976"/>
    <d v="1976-03-01T00:00:00"/>
    <s v="Ann Pennington"/>
    <m/>
    <m/>
    <s v="Green"/>
    <s v="Blonde"/>
    <d v="1950-06-03T00:00:00"/>
    <n v="26"/>
    <s v="34C"/>
    <n v="2"/>
    <s v="C"/>
    <n v="34"/>
    <n v="25"/>
    <n v="35"/>
    <n v="65"/>
    <n v="1.651"/>
    <n v="110"/>
    <n v="49.895119999999999"/>
    <n v="18.304755189392033"/>
    <s v="Y"/>
    <s v="Seattle, Washington, United States"/>
  </r>
  <r>
    <x v="2"/>
    <n v="1976"/>
    <d v="1976-04-01T00:00:00"/>
    <s v="Denise Michele"/>
    <m/>
    <m/>
    <m/>
    <s v="Brunette"/>
    <d v="1953-06-12T00:00:00"/>
    <n v="23"/>
    <s v="36D"/>
    <n v="3"/>
    <s v="D"/>
    <n v="36"/>
    <n v="25"/>
    <n v="36"/>
    <n v="66"/>
    <n v="1.6764000000000001"/>
    <n v="120"/>
    <n v="54.431039999999996"/>
    <n v="19.368292180110529"/>
    <s v="Y"/>
    <s v="San Francisco, California, United States"/>
  </r>
  <r>
    <x v="2"/>
    <n v="1976"/>
    <d v="1976-05-01T00:00:00"/>
    <s v="Patricia Margot McClain"/>
    <m/>
    <m/>
    <m/>
    <s v="Blonde"/>
    <d v="1954-05-03T00:00:00"/>
    <n v="22"/>
    <s v="34C"/>
    <n v="2"/>
    <s v="C"/>
    <n v="34"/>
    <n v="24"/>
    <n v="37"/>
    <n v="68"/>
    <n v="1.7272000000000001"/>
    <n v="125"/>
    <n v="56.698999999999998"/>
    <n v="19.00597443063398"/>
    <s v="Y"/>
    <s v="Long Beach, California, United States"/>
  </r>
  <r>
    <x v="2"/>
    <n v="1976"/>
    <d v="1976-06-01T00:00:00"/>
    <s v="Debra Peterson"/>
    <m/>
    <m/>
    <m/>
    <s v="Brunette"/>
    <d v="1955-04-13T00:00:00"/>
    <n v="21"/>
    <s v="36D"/>
    <n v="3"/>
    <s v="D"/>
    <n v="36"/>
    <n v="24"/>
    <n v="34"/>
    <n v="66"/>
    <n v="1.6764000000000001"/>
    <n v="118"/>
    <n v="53.523856000000002"/>
    <n v="19.04548731044202"/>
    <s v="Y"/>
    <s v="Santa Monica, California, United States"/>
  </r>
  <r>
    <x v="2"/>
    <n v="1976"/>
    <d v="1976-07-01T00:00:00"/>
    <s v="Deborah Borkman"/>
    <m/>
    <m/>
    <s v="Brown"/>
    <s v="Blonde"/>
    <d v="1957-01-08T00:00:00"/>
    <n v="19"/>
    <s v="34C"/>
    <n v="2"/>
    <s v="C"/>
    <n v="34"/>
    <n v="22"/>
    <n v="35"/>
    <n v="64"/>
    <n v="1.6255999999999999"/>
    <n v="102"/>
    <n v="46.266384000000002"/>
    <n v="17.508066070819641"/>
    <s v="Y"/>
    <s v="Virginia, United States"/>
  </r>
  <r>
    <x v="2"/>
    <n v="1976"/>
    <d v="1976-08-01T00:00:00"/>
    <s v="Linda Beatty"/>
    <m/>
    <m/>
    <m/>
    <s v="Brunette"/>
    <d v="1952-09-16T00:00:00"/>
    <n v="24"/>
    <s v="35C"/>
    <n v="2"/>
    <s v="C"/>
    <n v="35"/>
    <n v="24"/>
    <n v="35"/>
    <n v="66"/>
    <n v="1.6764000000000001"/>
    <n v="100"/>
    <n v="45.359200000000001"/>
    <n v="16.140243483425444"/>
    <s v="Y"/>
    <s v="Louisville, Kentucky, United States"/>
  </r>
  <r>
    <x v="2"/>
    <n v="1976"/>
    <d v="1976-09-01T00:00:00"/>
    <s v="Whitney Kaine"/>
    <m/>
    <m/>
    <m/>
    <s v="Blonde"/>
    <d v="1956-09-20T00:00:00"/>
    <n v="20"/>
    <s v="35A"/>
    <n v="0.5"/>
    <s v="A"/>
    <n v="35"/>
    <n v="23"/>
    <n v="34"/>
    <n v="63"/>
    <n v="1.6002000000000001"/>
    <n v="105"/>
    <n v="47.627159999999996"/>
    <n v="18.59970915709027"/>
    <s v="Y"/>
    <s v="Ogden, Utah, United States"/>
  </r>
  <r>
    <x v="2"/>
    <n v="1976"/>
    <d v="1976-10-01T00:00:00"/>
    <s v="Hope Olson"/>
    <m/>
    <m/>
    <m/>
    <s v="Blonde"/>
    <d v="1956-04-04T00:00:00"/>
    <n v="20"/>
    <s v="37D"/>
    <n v="3"/>
    <s v="D"/>
    <n v="37"/>
    <n v="25"/>
    <n v="36"/>
    <n v="68"/>
    <n v="1.7272000000000001"/>
    <n v="120"/>
    <n v="54.431039999999996"/>
    <n v="18.245735453408621"/>
    <s v="Y"/>
    <s v="Prairie de Chien, Wisconsin, United States"/>
  </r>
  <r>
    <x v="2"/>
    <n v="1976"/>
    <d v="1976-11-01T00:00:00"/>
    <s v="Patti McGuire"/>
    <m/>
    <m/>
    <m/>
    <s v="Brunette"/>
    <d v="1951-09-05T00:00:00"/>
    <n v="25"/>
    <s v="35C"/>
    <n v="2"/>
    <s v="C"/>
    <n v="35"/>
    <n v="23"/>
    <n v="35"/>
    <n v="65"/>
    <n v="1.651"/>
    <n v="115"/>
    <n v="52.163080000000001"/>
    <n v="19.136789516182581"/>
    <s v="Y"/>
    <s v="Dexter, Missouri, United States"/>
  </r>
  <r>
    <x v="2"/>
    <n v="1976"/>
    <d v="1976-12-01T00:00:00"/>
    <s v="Karen Hafter"/>
    <m/>
    <m/>
    <m/>
    <s v="Brunette"/>
    <d v="1954-12-27T00:00:00"/>
    <n v="22"/>
    <s v="35C"/>
    <n v="2"/>
    <s v="C"/>
    <n v="35"/>
    <n v="23"/>
    <n v="35"/>
    <n v="68"/>
    <n v="1.7272000000000001"/>
    <n v="118"/>
    <n v="53.523856000000002"/>
    <n v="17.941639862518478"/>
    <s v="Y"/>
    <s v="New York City, New York, United States"/>
  </r>
  <r>
    <x v="2"/>
    <n v="1977"/>
    <d v="1977-01-01T00:00:00"/>
    <s v="Susan Kiger"/>
    <m/>
    <m/>
    <m/>
    <s v="Blonde"/>
    <d v="1953-11-16T00:00:00"/>
    <n v="24"/>
    <s v="37D"/>
    <n v="3"/>
    <s v="D"/>
    <n v="37"/>
    <n v="24"/>
    <n v="37"/>
    <n v="68"/>
    <n v="1.7272000000000001"/>
    <n v="135"/>
    <n v="61.234920000000002"/>
    <n v="20.526452385084699"/>
    <s v="Y"/>
    <s v="Pasadena, California, United States"/>
  </r>
  <r>
    <x v="2"/>
    <n v="1977"/>
    <d v="1977-02-01T00:00:00"/>
    <s v="Star Stowe"/>
    <m/>
    <m/>
    <m/>
    <s v="Blonde"/>
    <d v="1956-03-19T00:00:00"/>
    <n v="21"/>
    <s v="0C"/>
    <n v="2"/>
    <s v="C"/>
    <n v="0"/>
    <m/>
    <m/>
    <n v="66"/>
    <n v="1.6764000000000001"/>
    <m/>
    <s v=""/>
    <s v=""/>
    <s v="Y"/>
    <s v="Little Rock, Arkansas, United States"/>
  </r>
  <r>
    <x v="2"/>
    <n v="1977"/>
    <d v="1977-03-01T00:00:00"/>
    <s v="Nicki Thomas"/>
    <m/>
    <m/>
    <m/>
    <s v="Brunette"/>
    <d v="1954-03-22T00:00:00"/>
    <n v="23"/>
    <s v="34C"/>
    <n v="2"/>
    <s v="C"/>
    <n v="34"/>
    <n v="23"/>
    <n v="35"/>
    <n v="65"/>
    <n v="1.651"/>
    <n v="112"/>
    <n v="50.802303999999999"/>
    <n v="18.637568920108254"/>
    <s v="Y"/>
    <s v="Berwyn, Illinois, United States"/>
  </r>
  <r>
    <x v="2"/>
    <n v="1977"/>
    <d v="1977-04-01T00:00:00"/>
    <s v="Lisa Sohm"/>
    <m/>
    <m/>
    <m/>
    <s v="Brunette"/>
    <d v="1955-03-21T00:00:00"/>
    <n v="22"/>
    <s v="35C"/>
    <n v="2"/>
    <s v="C"/>
    <n v="35"/>
    <n v="24"/>
    <n v="35"/>
    <n v="68"/>
    <n v="1.7272000000000001"/>
    <n v="120"/>
    <n v="54.431039999999996"/>
    <n v="18.245735453408621"/>
    <s v="Y"/>
    <s v="Vancouver, Washington, United States"/>
  </r>
  <r>
    <x v="2"/>
    <n v="1977"/>
    <d v="1977-05-01T00:00:00"/>
    <s v="Sheila Mullen"/>
    <m/>
    <m/>
    <m/>
    <s v="Blonde"/>
    <d v="1957-11-07T00:00:00"/>
    <n v="20"/>
    <s v="38D"/>
    <n v="3"/>
    <s v="D"/>
    <n v="38"/>
    <n v="25"/>
    <n v="36"/>
    <n v="69"/>
    <n v="1.7525999999999999"/>
    <n v="130"/>
    <n v="58.96696"/>
    <n v="19.197431379529846"/>
    <s v="Y"/>
    <s v="Hollywood, California, United States"/>
  </r>
  <r>
    <x v="2"/>
    <n v="1977"/>
    <d v="1977-06-01T00:00:00"/>
    <s v="Virve Reid"/>
    <m/>
    <m/>
    <m/>
    <s v="Brunette"/>
    <d v="1956-11-24T00:00:00"/>
    <n v="21"/>
    <s v="36D"/>
    <n v="3"/>
    <s v="D"/>
    <n v="36"/>
    <n v="22"/>
    <n v="32"/>
    <n v="62"/>
    <n v="1.5748"/>
    <n v="105"/>
    <n v="47.627159999999996"/>
    <n v="19.204538409076818"/>
    <s v="N"/>
    <s v="Vancouver, Canada"/>
  </r>
  <r>
    <x v="2"/>
    <n v="1977"/>
    <d v="1977-07-01T00:00:00"/>
    <s v="Sondra Theodore"/>
    <m/>
    <m/>
    <m/>
    <s v="Blonde"/>
    <d v="1956-12-12T00:00:00"/>
    <n v="21"/>
    <s v="34C"/>
    <n v="2"/>
    <s v="C"/>
    <n v="34"/>
    <n v="24"/>
    <n v="35"/>
    <n v="66"/>
    <n v="1.6764000000000001"/>
    <n v="110"/>
    <n v="49.895119999999999"/>
    <n v="17.754267831767987"/>
    <s v="Y"/>
    <s v="San Bernardino, California, United States"/>
  </r>
  <r>
    <x v="2"/>
    <n v="1977"/>
    <d v="1977-08-01T00:00:00"/>
    <s v="Julia Lyndon"/>
    <m/>
    <m/>
    <m/>
    <s v="Brunette"/>
    <d v="1955-07-03T00:00:00"/>
    <n v="22"/>
    <s v="36E"/>
    <n v="5"/>
    <s v="E"/>
    <n v="36"/>
    <n v="23"/>
    <n v="32"/>
    <n v="66"/>
    <n v="1.6764000000000001"/>
    <n v="112"/>
    <n v="50.802303999999999"/>
    <n v="18.077072701436496"/>
    <s v="Y"/>
    <s v="Buffalo, New York, United States"/>
  </r>
  <r>
    <x v="2"/>
    <n v="1977"/>
    <d v="1977-09-01T00:00:00"/>
    <s v="Debra Jo Fondren"/>
    <m/>
    <m/>
    <m/>
    <s v="Blonde"/>
    <d v="1955-02-05T00:00:00"/>
    <n v="22"/>
    <s v="35C"/>
    <n v="2"/>
    <s v="C"/>
    <n v="35"/>
    <n v="24"/>
    <n v="36"/>
    <n v="64"/>
    <n v="1.6255999999999999"/>
    <n v="114"/>
    <n v="51.709488"/>
    <n v="19.567838549739601"/>
    <s v="Y"/>
    <s v="Los Angeles, California, United States"/>
  </r>
  <r>
    <x v="2"/>
    <n v="1977"/>
    <d v="1977-10-01T00:00:00"/>
    <s v="Kristine Winder"/>
    <m/>
    <m/>
    <m/>
    <s v="Blonde"/>
    <d v="1955-10-15T00:00:00"/>
    <n v="22"/>
    <s v="34D"/>
    <n v="3"/>
    <s v="D"/>
    <n v="34"/>
    <n v="25"/>
    <n v="34"/>
    <n v="66"/>
    <n v="1.6764000000000001"/>
    <n v="119"/>
    <n v="53.977448000000003"/>
    <n v="19.206889745276275"/>
    <s v="N"/>
    <s v="Vancouver, Canada"/>
  </r>
  <r>
    <x v="2"/>
    <n v="1977"/>
    <d v="1977-11-01T00:00:00"/>
    <s v="Rita Lee"/>
    <m/>
    <m/>
    <m/>
    <s v="Blonde"/>
    <d v="1953-06-15T00:00:00"/>
    <n v="24"/>
    <s v="36B"/>
    <n v="1"/>
    <s v="B"/>
    <n v="36"/>
    <n v="23"/>
    <n v="36"/>
    <n v="70"/>
    <n v="1.778"/>
    <n v="125"/>
    <n v="56.698999999999998"/>
    <n v="17.935433830051331"/>
    <s v="Y"/>
    <s v="Frederic, Wisconsin, United States"/>
  </r>
  <r>
    <x v="2"/>
    <n v="1977"/>
    <d v="1977-12-01T00:00:00"/>
    <s v="Ashley Cox"/>
    <m/>
    <s v="Caucasian"/>
    <s v="Blue"/>
    <s v="Blonde"/>
    <d v="1956-11-15T00:00:00"/>
    <n v="21"/>
    <s v="36C"/>
    <n v="2"/>
    <s v="C"/>
    <n v="36"/>
    <n v="24"/>
    <n v="35"/>
    <n v="68"/>
    <n v="1.7272000000000001"/>
    <n v="120"/>
    <n v="54.431039999999996"/>
    <n v="18.245735453408621"/>
    <s v="Y"/>
    <s v="Dallas, Texas, United States"/>
  </r>
  <r>
    <x v="2"/>
    <n v="1978"/>
    <d v="1978-01-01T00:00:00"/>
    <s v="Debra Jensen"/>
    <m/>
    <m/>
    <m/>
    <s v="Blonde"/>
    <d v="1958-03-12T00:00:00"/>
    <n v="20"/>
    <s v="36C"/>
    <n v="2"/>
    <s v="C"/>
    <n v="36"/>
    <n v="24"/>
    <n v="35"/>
    <n v="68"/>
    <n v="1.7272000000000001"/>
    <n v="120"/>
    <n v="54.431039999999996"/>
    <n v="18.245735453408621"/>
    <s v="Y"/>
    <s v="Orange County, California, United States"/>
  </r>
  <r>
    <x v="2"/>
    <n v="1978"/>
    <d v="1978-02-01T00:00:00"/>
    <s v="Janis Schmitt"/>
    <m/>
    <m/>
    <m/>
    <s v="Blonde"/>
    <d v="1947-03-14T00:00:00"/>
    <n v="31"/>
    <s v="34D"/>
    <n v="3"/>
    <s v="D"/>
    <n v="34"/>
    <n v="24"/>
    <n v="35"/>
    <n v="64"/>
    <n v="1.6255999999999999"/>
    <n v="110"/>
    <n v="49.895119999999999"/>
    <n v="18.881247723432946"/>
    <s v="Y"/>
    <s v="St. Louis, Missouri, United States"/>
  </r>
  <r>
    <x v="2"/>
    <n v="1978"/>
    <d v="1978-03-01T00:00:00"/>
    <s v="Christina Smith"/>
    <m/>
    <m/>
    <m/>
    <s v="Brunette"/>
    <d v="1957-10-04T00:00:00"/>
    <n v="21"/>
    <s v="34C"/>
    <n v="2"/>
    <s v="C"/>
    <n v="34"/>
    <n v="24"/>
    <n v="35"/>
    <n v="66"/>
    <n v="1.6764000000000001"/>
    <n v="110"/>
    <n v="49.895119999999999"/>
    <n v="17.754267831767987"/>
    <s v="Y"/>
    <s v="Miami, Florida, United States"/>
  </r>
  <r>
    <x v="2"/>
    <n v="1978"/>
    <d v="1978-04-01T00:00:00"/>
    <s v="Pamela Jean Bryant"/>
    <m/>
    <m/>
    <m/>
    <s v="Blonde"/>
    <d v="1959-02-08T00:00:00"/>
    <n v="19"/>
    <s v="35C"/>
    <n v="2"/>
    <s v="C"/>
    <n v="35"/>
    <n v="24"/>
    <n v="35"/>
    <n v="65"/>
    <n v="1.651"/>
    <n v="115"/>
    <n v="52.163080000000001"/>
    <n v="19.136789516182581"/>
    <s v="Y"/>
    <s v="Indianapolis, Indiana, United States"/>
  </r>
  <r>
    <x v="2"/>
    <n v="1978"/>
    <d v="1978-05-01T00:00:00"/>
    <s v="Kathryn Morrison"/>
    <m/>
    <m/>
    <m/>
    <s v="Blonde"/>
    <d v="1955-10-02T00:00:00"/>
    <n v="23"/>
    <s v="34C"/>
    <n v="2"/>
    <s v="C"/>
    <n v="34"/>
    <n v="23"/>
    <n v="34"/>
    <n v="67"/>
    <n v="1.7018"/>
    <n v="110"/>
    <n v="49.895119999999999"/>
    <n v="17.228244748313955"/>
    <s v="Y"/>
    <s v="Long Beach, California, United States"/>
  </r>
  <r>
    <x v="2"/>
    <n v="1978"/>
    <d v="1978-06-01T00:00:00"/>
    <s v="Gail Stanton"/>
    <m/>
    <m/>
    <m/>
    <s v="Brunette"/>
    <d v="1954-11-19T00:00:00"/>
    <n v="24"/>
    <s v="34C"/>
    <n v="2"/>
    <s v="C"/>
    <n v="34"/>
    <n v="22"/>
    <n v="34"/>
    <n v="61"/>
    <n v="1.5493999999999999"/>
    <n v="103"/>
    <n v="46.719976000000003"/>
    <n v="19.461464023707411"/>
    <s v="Y"/>
    <s v="Memphis, Tennessee, United States"/>
  </r>
  <r>
    <x v="2"/>
    <n v="1978"/>
    <d v="1978-07-01T00:00:00"/>
    <s v="Karen Morton"/>
    <m/>
    <m/>
    <m/>
    <s v="Blonde"/>
    <d v="1958-10-03T00:00:00"/>
    <n v="20"/>
    <s v="32B"/>
    <n v="1"/>
    <s v="B"/>
    <n v="32"/>
    <n v="22"/>
    <n v="32"/>
    <n v="66"/>
    <n v="1.6764000000000001"/>
    <n v="95"/>
    <n v="43.091239999999999"/>
    <n v="15.333231309254169"/>
    <s v="Y"/>
    <s v="Palmdale, California, United States"/>
  </r>
  <r>
    <x v="2"/>
    <n v="1978"/>
    <d v="1978-08-01T00:00:00"/>
    <s v="Vicki Witt"/>
    <m/>
    <m/>
    <s v="Brown"/>
    <s v="Brunette"/>
    <d v="1959-04-13T00:00:00"/>
    <n v="19"/>
    <s v="36D"/>
    <n v="3"/>
    <s v="D"/>
    <n v="36"/>
    <n v="24"/>
    <n v="36"/>
    <n v="67"/>
    <n v="1.7018"/>
    <n v="117"/>
    <n v="53.070264000000002"/>
    <n v="18.324587595933934"/>
    <s v="Y"/>
    <s v="Lansing, Michigan, United States"/>
  </r>
  <r>
    <x v="2"/>
    <n v="1978"/>
    <d v="1978-09-01T00:00:00"/>
    <s v="Rosanne Katon"/>
    <m/>
    <m/>
    <m/>
    <s v="Brunette"/>
    <d v="1954-02-05T00:00:00"/>
    <n v="24"/>
    <s v="36C"/>
    <n v="2"/>
    <s v="C"/>
    <n v="36"/>
    <n v="23"/>
    <n v="34"/>
    <n v="62"/>
    <n v="1.5748"/>
    <n v="101"/>
    <n v="45.812792000000002"/>
    <n v="18.472936945873894"/>
    <s v="Y"/>
    <s v="New York City, New York, United States"/>
  </r>
  <r>
    <x v="2"/>
    <n v="1978"/>
    <d v="1978-10-01T00:00:00"/>
    <s v="Marcy Hanson"/>
    <m/>
    <m/>
    <s v="Blue"/>
    <s v="Blonde"/>
    <d v="1952-12-22T00:00:00"/>
    <n v="26"/>
    <s v="35C"/>
    <n v="2"/>
    <s v="C"/>
    <n v="35"/>
    <n v="23"/>
    <n v="35"/>
    <n v="68"/>
    <n v="1.7272000000000001"/>
    <n v="117"/>
    <n v="53.070264000000002"/>
    <n v="17.789592067073407"/>
    <s v="Y"/>
    <s v="United States"/>
  </r>
  <r>
    <x v="2"/>
    <n v="1978"/>
    <d v="1978-11-01T00:00:00"/>
    <s v="Monique St. Pierre"/>
    <m/>
    <m/>
    <s v="Brown"/>
    <s v="Blonde"/>
    <d v="1953-11-25T00:00:00"/>
    <n v="25"/>
    <s v="36C"/>
    <n v="2"/>
    <s v="C"/>
    <n v="36"/>
    <n v="26"/>
    <n v="36"/>
    <n v="67"/>
    <n v="1.7018"/>
    <n v="117"/>
    <n v="53.070264000000002"/>
    <n v="18.324587595933934"/>
    <s v="N"/>
    <s v="Wiesbaden, Germany"/>
  </r>
  <r>
    <x v="2"/>
    <n v="1978"/>
    <d v="1978-12-01T00:00:00"/>
    <s v="Janet Quist"/>
    <m/>
    <m/>
    <m/>
    <s v="Blonde"/>
    <d v="1955-08-17T00:00:00"/>
    <n v="23"/>
    <s v="36E"/>
    <n v="5"/>
    <s v="E"/>
    <n v="36"/>
    <n v="24"/>
    <n v="36"/>
    <n v="68"/>
    <n v="1.7272000000000001"/>
    <n v="118"/>
    <n v="53.523856000000002"/>
    <n v="17.941639862518478"/>
    <s v="Y"/>
    <s v="Austin, Texas, United States"/>
  </r>
  <r>
    <x v="2"/>
    <n v="1979"/>
    <d v="1979-01-01T00:00:00"/>
    <s v="Candy Loving"/>
    <m/>
    <m/>
    <m/>
    <s v="Brunette"/>
    <d v="1956-09-04T00:00:00"/>
    <n v="23"/>
    <s v="37DD"/>
    <n v="4"/>
    <s v="DD"/>
    <n v="37"/>
    <n v="24"/>
    <n v="34"/>
    <n v="67"/>
    <n v="1.7018"/>
    <n v="110"/>
    <n v="49.895119999999999"/>
    <n v="17.228244748313955"/>
    <s v="Y"/>
    <s v="Ponca City, Oklahoma, United States"/>
  </r>
  <r>
    <x v="2"/>
    <n v="1979"/>
    <d v="1979-02-01T00:00:00"/>
    <s v="Lee Ann Michelle"/>
    <m/>
    <m/>
    <m/>
    <s v="Brunette"/>
    <d v="1960-03-17T00:00:00"/>
    <n v="19"/>
    <s v="35C"/>
    <n v="2"/>
    <s v="C"/>
    <n v="35"/>
    <n v="23"/>
    <n v="35"/>
    <n v="64"/>
    <n v="1.6255999999999999"/>
    <n v="107"/>
    <n v="48.534343999999997"/>
    <n v="18.366304603702957"/>
    <s v="N"/>
    <s v="Surrey, United Kingdom"/>
  </r>
  <r>
    <x v="2"/>
    <n v="1979"/>
    <d v="1979-03-01T00:00:00"/>
    <s v="Denise McConnell"/>
    <m/>
    <m/>
    <m/>
    <s v="Brunette"/>
    <d v="1958-12-23T00:00:00"/>
    <n v="21"/>
    <s v="37C"/>
    <n v="2"/>
    <s v="C"/>
    <n v="37"/>
    <n v="24"/>
    <n v="33"/>
    <n v="63"/>
    <n v="1.6002000000000001"/>
    <n v="104"/>
    <n v="47.173568000000003"/>
    <n v="18.422569069879888"/>
    <s v="N"/>
    <s v="Wiesbaden, Germany"/>
  </r>
  <r>
    <x v="2"/>
    <n v="1979"/>
    <d v="1979-04-01T00:00:00"/>
    <s v="Missy Cleveland"/>
    <m/>
    <m/>
    <m/>
    <s v="Blonde"/>
    <d v="1959-12-25T00:00:00"/>
    <n v="20"/>
    <s v="34D"/>
    <n v="3"/>
    <s v="D"/>
    <n v="34"/>
    <n v="22"/>
    <n v="32"/>
    <n v="64"/>
    <n v="1.6255999999999999"/>
    <n v="95"/>
    <n v="43.091239999999999"/>
    <n v="16.306532124783001"/>
    <s v="Y"/>
    <s v="Jackson, Mississippi, United States"/>
  </r>
  <r>
    <x v="2"/>
    <n v="1979"/>
    <d v="1979-05-01T00:00:00"/>
    <s v="Michele Drake"/>
    <m/>
    <m/>
    <m/>
    <s v="Brunette"/>
    <d v="1958-02-07T00:00:00"/>
    <n v="21"/>
    <s v="34B"/>
    <n v="1"/>
    <s v="B"/>
    <n v="34"/>
    <n v="24"/>
    <n v="34"/>
    <n v="65"/>
    <n v="1.651"/>
    <n v="108"/>
    <n v="48.987935999999998"/>
    <n v="17.971941458675815"/>
    <s v="Y"/>
    <s v="La Jolla, California, United States"/>
  </r>
  <r>
    <x v="2"/>
    <n v="1979"/>
    <d v="1979-06-01T00:00:00"/>
    <s v="Louann Fernald"/>
    <m/>
    <m/>
    <m/>
    <s v="Brunette"/>
    <d v="1957-10-23T00:00:00"/>
    <n v="22"/>
    <s v="35C"/>
    <n v="2"/>
    <s v="C"/>
    <n v="35"/>
    <n v="23"/>
    <n v="34"/>
    <n v="65"/>
    <n v="1.651"/>
    <n v="110"/>
    <n v="49.895119999999999"/>
    <n v="18.304755189392033"/>
    <s v="Y"/>
    <s v="San Antonio, Texas, United States"/>
  </r>
  <r>
    <x v="2"/>
    <n v="1979"/>
    <d v="1979-07-01T00:00:00"/>
    <s v="Dorothy Mays"/>
    <m/>
    <m/>
    <m/>
    <s v="Blonde"/>
    <d v="1957-07-24T00:00:00"/>
    <n v="22"/>
    <s v="36C"/>
    <n v="2"/>
    <s v="C"/>
    <n v="36"/>
    <n v="25"/>
    <n v="34"/>
    <n v="67"/>
    <n v="1.7018"/>
    <n v="118"/>
    <n v="53.523856000000002"/>
    <n v="18.481208002736789"/>
    <s v="N"/>
    <s v="Nuremberg, Germany"/>
  </r>
  <r>
    <x v="2"/>
    <n v="1979"/>
    <d v="1979-08-01T00:00:00"/>
    <s v="Dorothy Stratten"/>
    <m/>
    <m/>
    <m/>
    <s v="Blonde"/>
    <d v="1960-02-28T00:00:00"/>
    <n v="19"/>
    <s v="36D"/>
    <n v="3"/>
    <s v="D"/>
    <n v="36"/>
    <n v="24"/>
    <n v="36"/>
    <n v="69"/>
    <n v="1.7525999999999999"/>
    <n v="123"/>
    <n v="55.791815999999997"/>
    <n v="18.1637235360167"/>
    <s v="N"/>
    <s v="Vancouver, Canada"/>
  </r>
  <r>
    <x v="2"/>
    <n v="1979"/>
    <d v="1979-09-01T00:00:00"/>
    <s v="Vicki McCarty"/>
    <m/>
    <m/>
    <m/>
    <s v="Brunette"/>
    <d v="1954-01-13T00:00:00"/>
    <n v="25"/>
    <s v="34B"/>
    <n v="1"/>
    <s v="B"/>
    <n v="34"/>
    <n v="22"/>
    <n v="34"/>
    <n v="67"/>
    <n v="1.7018"/>
    <n v="105"/>
    <n v="47.627159999999996"/>
    <n v="16.445142714299685"/>
    <s v="Y"/>
    <s v="Los Angeles, California, United States"/>
  </r>
  <r>
    <x v="2"/>
    <n v="1979"/>
    <d v="1979-10-01T00:00:00"/>
    <s v="Ursula Buchfellner"/>
    <m/>
    <m/>
    <m/>
    <s v="Blonde"/>
    <d v="1961-06-08T00:00:00"/>
    <n v="18"/>
    <s v="33C"/>
    <n v="2"/>
    <s v="C"/>
    <n v="33"/>
    <n v="23"/>
    <n v="33"/>
    <n v="66"/>
    <n v="1.6764000000000001"/>
    <n v="103"/>
    <n v="46.719976000000003"/>
    <n v="16.624450787928204"/>
    <s v="N"/>
    <s v="Munich, Germany"/>
  </r>
  <r>
    <x v="2"/>
    <n v="1979"/>
    <d v="1979-11-01T00:00:00"/>
    <s v="Sylvie Garant"/>
    <m/>
    <m/>
    <s v="Brown"/>
    <s v="Brunette"/>
    <d v="1957-09-23T00:00:00"/>
    <n v="22"/>
    <s v="34B"/>
    <n v="1"/>
    <s v="B"/>
    <n v="34"/>
    <n v="23"/>
    <n v="34"/>
    <n v="67"/>
    <n v="1.7018"/>
    <n v="110"/>
    <n v="49.895119999999999"/>
    <n v="17.228244748313955"/>
    <s v="N"/>
    <s v="Montmagny, Canada"/>
  </r>
  <r>
    <x v="2"/>
    <n v="1979"/>
    <d v="1979-12-01T00:00:00"/>
    <s v="Candace Collins"/>
    <m/>
    <m/>
    <m/>
    <s v="Brunette"/>
    <d v="1957-05-26T00:00:00"/>
    <n v="22"/>
    <s v="35C"/>
    <n v="2"/>
    <s v="C"/>
    <n v="35"/>
    <n v="23"/>
    <n v="34"/>
    <n v="67"/>
    <n v="1.7018"/>
    <n v="110"/>
    <n v="49.895119999999999"/>
    <n v="17.228244748313955"/>
    <s v="Y"/>
    <s v="Dupo, Illinois, United States"/>
  </r>
  <r>
    <x v="3"/>
    <n v="1980"/>
    <d v="1980-01-01T00:00:00"/>
    <s v="Gig Gangel"/>
    <m/>
    <m/>
    <m/>
    <s v="Blonde"/>
    <d v="1958-10-17T00:00:00"/>
    <n v="22"/>
    <s v="38E"/>
    <n v="5"/>
    <s v="E"/>
    <n v="38"/>
    <n v="24"/>
    <n v="36"/>
    <n v="68"/>
    <n v="1.7272000000000001"/>
    <n v="115"/>
    <n v="52.163080000000001"/>
    <n v="17.485496476183261"/>
    <s v="Y"/>
    <s v="Harlingen, Texas, United States"/>
  </r>
  <r>
    <x v="3"/>
    <n v="1980"/>
    <d v="1980-02-01T00:00:00"/>
    <s v="Sandy Cagle"/>
    <m/>
    <m/>
    <m/>
    <s v="Brunette"/>
    <d v="1957-02-02T00:00:00"/>
    <n v="23"/>
    <s v="35B"/>
    <n v="1"/>
    <s v="B"/>
    <n v="35"/>
    <n v="25"/>
    <n v="36"/>
    <n v="66"/>
    <n v="1.6764000000000001"/>
    <n v="118"/>
    <n v="53.523856000000002"/>
    <n v="19.04548731044202"/>
    <s v="Y"/>
    <s v="Milwaukee, Wisconsin, United States"/>
  </r>
  <r>
    <x v="3"/>
    <n v="1980"/>
    <d v="1980-03-01T00:00:00"/>
    <s v="Henriette Allais"/>
    <m/>
    <m/>
    <m/>
    <s v="Brunette"/>
    <d v="1954-07-22T00:00:00"/>
    <n v="26"/>
    <s v="35C"/>
    <n v="2"/>
    <s v="C"/>
    <n v="35"/>
    <n v="25"/>
    <n v="36"/>
    <n v="69"/>
    <n v="1.7525999999999999"/>
    <n v="125"/>
    <n v="56.698999999999998"/>
    <n v="18.459068634163312"/>
    <s v="Y"/>
    <s v="Jacksonville, Florida, United States"/>
  </r>
  <r>
    <x v="3"/>
    <n v="1980"/>
    <d v="1980-04-01T00:00:00"/>
    <s v="Liz Glazowski"/>
    <m/>
    <m/>
    <s v="Blue"/>
    <s v="Brunette"/>
    <d v="1957-12-19T00:00:00"/>
    <n v="23"/>
    <s v="35C"/>
    <n v="2"/>
    <s v="C"/>
    <n v="35"/>
    <n v="24"/>
    <n v="34"/>
    <n v="65"/>
    <n v="1.651"/>
    <n v="110"/>
    <n v="49.895119999999999"/>
    <n v="18.304755189392033"/>
    <s v="N"/>
    <s v="Zakopane, Poland"/>
  </r>
  <r>
    <x v="3"/>
    <n v="1980"/>
    <d v="1980-05-01T00:00:00"/>
    <s v="Martha Thomsen"/>
    <m/>
    <m/>
    <m/>
    <s v="Blonde"/>
    <d v="1957-01-25T00:00:00"/>
    <n v="23"/>
    <s v="37C"/>
    <n v="2"/>
    <s v="C"/>
    <n v="37"/>
    <n v="24"/>
    <n v="35"/>
    <n v="69"/>
    <n v="1.7525999999999999"/>
    <n v="130"/>
    <n v="58.96696"/>
    <n v="19.197431379529846"/>
    <s v="Y"/>
    <s v="Moses Lake, Washington, United States"/>
  </r>
  <r>
    <x v="3"/>
    <n v="1980"/>
    <d v="1980-06-01T00:00:00"/>
    <s v="Ola Ray"/>
    <m/>
    <m/>
    <m/>
    <s v="Brunette"/>
    <d v="1960-08-26T00:00:00"/>
    <n v="20"/>
    <s v="34B"/>
    <n v="1"/>
    <s v="B"/>
    <n v="34"/>
    <n v="26"/>
    <n v="35"/>
    <n v="62"/>
    <n v="1.5748"/>
    <n v="105"/>
    <n v="47.627159999999996"/>
    <n v="19.204538409076818"/>
    <s v="Y"/>
    <s v="St. Louis, Missouri, United States"/>
  </r>
  <r>
    <x v="3"/>
    <n v="1980"/>
    <d v="1980-07-01T00:00:00"/>
    <s v="Teri Peterson"/>
    <m/>
    <m/>
    <s v="Blue"/>
    <s v="Blonde"/>
    <d v="1959-11-06T00:00:00"/>
    <n v="21"/>
    <s v="35C"/>
    <n v="2"/>
    <s v="C"/>
    <n v="35"/>
    <n v="22"/>
    <n v="34"/>
    <n v="67"/>
    <n v="1.7018"/>
    <n v="104"/>
    <n v="47.173568000000003"/>
    <n v="16.288522307496834"/>
    <s v="Y"/>
    <s v="Santa Monica, California, United States"/>
  </r>
  <r>
    <x v="3"/>
    <n v="1980"/>
    <d v="1980-08-01T00:00:00"/>
    <s v="Victoria Cooke"/>
    <m/>
    <m/>
    <m/>
    <s v="Blonde"/>
    <d v="1957-07-31T00:00:00"/>
    <n v="23"/>
    <s v="36C"/>
    <n v="2"/>
    <s v="C"/>
    <n v="36"/>
    <n v="25"/>
    <n v="35"/>
    <n v="68"/>
    <n v="1.7272000000000001"/>
    <n v="119"/>
    <n v="53.977448000000003"/>
    <n v="18.093687657963549"/>
    <s v="Y"/>
    <s v="Hollywood, California, United States"/>
  </r>
  <r>
    <x v="3"/>
    <n v="1980"/>
    <d v="1980-09-01T00:00:00"/>
    <s v="Lisa Welch"/>
    <m/>
    <m/>
    <m/>
    <s v="Brunette"/>
    <d v="1960-11-11T00:00:00"/>
    <n v="20"/>
    <s v="34C"/>
    <n v="2"/>
    <s v="C"/>
    <n v="34"/>
    <n v="22"/>
    <n v="34"/>
    <n v="67"/>
    <n v="1.7018"/>
    <n v="115"/>
    <n v="52.163080000000001"/>
    <n v="18.011346782328228"/>
    <s v="Y"/>
    <s v="Aberdeen, Maryland, United States"/>
  </r>
  <r>
    <x v="3"/>
    <n v="1980"/>
    <d v="1980-10-01T00:00:00"/>
    <s v="Mardi Jacquet"/>
    <m/>
    <m/>
    <m/>
    <s v="Blonde"/>
    <d v="1960-11-02T00:00:00"/>
    <n v="20"/>
    <s v="34C"/>
    <n v="2"/>
    <s v="C"/>
    <n v="34"/>
    <n v="24"/>
    <n v="35"/>
    <n v="66"/>
    <n v="1.6764000000000001"/>
    <n v="105"/>
    <n v="47.627159999999996"/>
    <n v="16.947255657596713"/>
    <s v="N"/>
    <s v="Châteauroux, France"/>
  </r>
  <r>
    <x v="3"/>
    <n v="1980"/>
    <d v="1980-11-01T00:00:00"/>
    <s v="Jeana Tomasino"/>
    <m/>
    <m/>
    <m/>
    <s v="Brunette"/>
    <d v="1955-09-18T00:00:00"/>
    <n v="25"/>
    <s v="34C"/>
    <n v="2"/>
    <s v="C"/>
    <n v="34"/>
    <n v="23"/>
    <n v="33"/>
    <n v="67"/>
    <n v="1.7018"/>
    <n v="105"/>
    <n v="47.627159999999996"/>
    <n v="16.445142714299685"/>
    <s v="Y"/>
    <s v="Milwaukee, Wisconsin, United States"/>
  </r>
  <r>
    <x v="3"/>
    <n v="1980"/>
    <d v="1980-12-01T00:00:00"/>
    <s v="Terri Welles"/>
    <m/>
    <m/>
    <m/>
    <s v="Blonde"/>
    <d v="1956-11-21T00:00:00"/>
    <n v="24"/>
    <s v="36C"/>
    <n v="2"/>
    <s v="C"/>
    <n v="36"/>
    <n v="24"/>
    <n v="36"/>
    <n v="69"/>
    <n v="1.7525999999999999"/>
    <n v="120"/>
    <n v="54.431039999999996"/>
    <n v="17.720705888796779"/>
    <s v="Y"/>
    <s v="Santa Monica, California, United States"/>
  </r>
  <r>
    <x v="3"/>
    <n v="1981"/>
    <d v="1981-01-01T00:00:00"/>
    <s v="Karen Price"/>
    <m/>
    <m/>
    <m/>
    <s v="Brunette"/>
    <d v="1960-07-17T00:00:00"/>
    <n v="21"/>
    <s v="38F"/>
    <n v="6"/>
    <s v="F"/>
    <n v="38"/>
    <n v="26"/>
    <n v="37"/>
    <n v="65"/>
    <n v="1.651"/>
    <n v="123"/>
    <n v="55.791815999999997"/>
    <n v="20.468044439047457"/>
    <s v="Y"/>
    <s v="Pasadena, California, United States"/>
  </r>
  <r>
    <x v="3"/>
    <n v="1981"/>
    <d v="1981-02-01T00:00:00"/>
    <s v="Vicki Lynn Lasseter"/>
    <m/>
    <m/>
    <m/>
    <s v="Brunette"/>
    <d v="1960-02-19T00:00:00"/>
    <n v="21"/>
    <s v="36C"/>
    <n v="2"/>
    <s v="C"/>
    <n v="36"/>
    <n v="23"/>
    <n v="34"/>
    <n v="68"/>
    <n v="1.7272000000000001"/>
    <n v="120"/>
    <n v="54.431039999999996"/>
    <n v="18.245735453408621"/>
    <s v="Y"/>
    <s v="Iola, Kansas, United States"/>
  </r>
  <r>
    <x v="3"/>
    <n v="1981"/>
    <d v="1981-03-01T00:00:00"/>
    <s v="Kymberly Herrin"/>
    <m/>
    <m/>
    <m/>
    <s v="Blonde"/>
    <d v="1957-10-02T00:00:00"/>
    <n v="24"/>
    <s v="36C"/>
    <n v="2"/>
    <s v="C"/>
    <n v="36"/>
    <n v="24"/>
    <n v="36"/>
    <n v="68"/>
    <n v="1.7272000000000001"/>
    <n v="124"/>
    <n v="56.245407999999998"/>
    <n v="18.853926635188909"/>
    <s v="Y"/>
    <s v="Santa Barbara County, California, United States"/>
  </r>
  <r>
    <x v="3"/>
    <n v="1981"/>
    <d v="1981-04-01T00:00:00"/>
    <s v="Lorraine Michaels"/>
    <m/>
    <m/>
    <m/>
    <s v="Brunette"/>
    <d v="1958-01-23T00:00:00"/>
    <n v="23"/>
    <s v="35D"/>
    <n v="3"/>
    <s v="D"/>
    <n v="35"/>
    <n v="22"/>
    <n v="34"/>
    <n v="63"/>
    <n v="1.6002000000000001"/>
    <n v="103"/>
    <n v="46.719976000000003"/>
    <n v="18.245428982669505"/>
    <s v="N"/>
    <s v="Canterbury, United Kingdom"/>
  </r>
  <r>
    <x v="3"/>
    <n v="1981"/>
    <d v="1981-05-01T00:00:00"/>
    <s v="Gina Goldberg"/>
    <m/>
    <m/>
    <m/>
    <s v="Blonde"/>
    <d v="1959-06-30T00:00:00"/>
    <n v="22"/>
    <s v="36B"/>
    <n v="1"/>
    <s v="B"/>
    <n v="36"/>
    <n v="24"/>
    <n v="36"/>
    <n v="65"/>
    <n v="1.651"/>
    <n v="105"/>
    <n v="47.627159999999996"/>
    <n v="17.472720862601488"/>
    <s v="N"/>
    <s v="Turku, Finland"/>
  </r>
  <r>
    <x v="3"/>
    <n v="1981"/>
    <d v="1981-06-01T00:00:00"/>
    <s v="Cathy Larmouth"/>
    <m/>
    <m/>
    <m/>
    <s v="Brunette"/>
    <d v="1953-07-15T00:00:00"/>
    <n v="28"/>
    <s v="38DD"/>
    <n v="4"/>
    <s v="DD"/>
    <n v="38"/>
    <n v="26"/>
    <n v="37"/>
    <n v="68"/>
    <n v="1.7272000000000001"/>
    <n v="127"/>
    <n v="57.606183999999999"/>
    <n v="19.310070021524123"/>
    <s v="Y"/>
    <s v="Torrance, California, United States"/>
  </r>
  <r>
    <x v="3"/>
    <n v="1981"/>
    <d v="1981-07-01T00:00:00"/>
    <s v="Heidi Sorenson"/>
    <m/>
    <m/>
    <m/>
    <s v="Blonde"/>
    <d v="1960-08-05T00:00:00"/>
    <n v="21"/>
    <s v="36C"/>
    <n v="2"/>
    <s v="C"/>
    <n v="36"/>
    <n v="24"/>
    <n v="34"/>
    <n v="68"/>
    <n v="1.7272000000000001"/>
    <n v="120"/>
    <n v="54.431039999999996"/>
    <n v="18.245735453408621"/>
    <s v="N"/>
    <s v="Vancouver, Canada"/>
  </r>
  <r>
    <x v="3"/>
    <n v="1981"/>
    <d v="1981-08-01T00:00:00"/>
    <s v="Debbie Boostrom"/>
    <m/>
    <m/>
    <m/>
    <s v="Brunette"/>
    <d v="1955-06-23T00:00:00"/>
    <n v="26"/>
    <s v="37D"/>
    <n v="3"/>
    <s v="D"/>
    <n v="37"/>
    <n v="23"/>
    <n v="34"/>
    <n v="64"/>
    <n v="1.6255999999999999"/>
    <n v="107"/>
    <n v="48.534343999999997"/>
    <n v="18.366304603702957"/>
    <s v="Y"/>
    <s v="Peoria, Illinois, United States"/>
  </r>
  <r>
    <x v="3"/>
    <n v="1981"/>
    <d v="1981-09-01T00:00:00"/>
    <s v="Susan Smith"/>
    <m/>
    <m/>
    <m/>
    <s v="Blonde"/>
    <d v="1959-01-14T00:00:00"/>
    <n v="22"/>
    <s v="36C"/>
    <n v="2"/>
    <s v="C"/>
    <n v="36"/>
    <n v="24"/>
    <n v="36"/>
    <n v="68"/>
    <n v="1.7272000000000001"/>
    <n v="120"/>
    <n v="54.431039999999996"/>
    <n v="18.245735453408621"/>
    <s v="Y"/>
    <s v="Beloit, Wisconsin, United States"/>
  </r>
  <r>
    <x v="3"/>
    <n v="1981"/>
    <d v="1981-10-01T00:00:00"/>
    <s v="Kelly Tough"/>
    <m/>
    <m/>
    <m/>
    <s v="Brunette"/>
    <d v="1961-12-16T00:00:00"/>
    <n v="20"/>
    <s v="36C"/>
    <n v="2"/>
    <s v="C"/>
    <n v="36"/>
    <n v="24"/>
    <n v="36"/>
    <n v="67"/>
    <n v="1.7018"/>
    <n v="119"/>
    <n v="53.977448000000003"/>
    <n v="18.637828409539644"/>
    <s v="N"/>
    <s v="Vancouver, Canada"/>
  </r>
  <r>
    <x v="3"/>
    <n v="1981"/>
    <d v="1981-11-01T00:00:00"/>
    <s v="Shannon Tweed"/>
    <m/>
    <m/>
    <m/>
    <s v="Blonde"/>
    <d v="1957-03-10T00:00:00"/>
    <n v="24"/>
    <s v="36B"/>
    <n v="1"/>
    <s v="B"/>
    <n v="36"/>
    <n v="25"/>
    <n v="36"/>
    <n v="70"/>
    <n v="1.778"/>
    <n v="128"/>
    <n v="58.059775999999999"/>
    <n v="18.365884241972566"/>
    <s v="N"/>
    <s v="St. John's, Canada"/>
  </r>
  <r>
    <x v="3"/>
    <n v="1981"/>
    <d v="1981-12-01T00:00:00"/>
    <s v="Patricia Farinelli"/>
    <m/>
    <m/>
    <m/>
    <s v="Brunette"/>
    <d v="1960-03-18T00:00:00"/>
    <n v="21"/>
    <s v="36F"/>
    <n v="6"/>
    <s v="F"/>
    <n v="36"/>
    <n v="25"/>
    <n v="36"/>
    <n v="63"/>
    <n v="1.6002000000000001"/>
    <n v="115"/>
    <n v="52.163080000000001"/>
    <n v="20.371110029194107"/>
    <s v="Y"/>
    <s v="Los Angeles, California, United States"/>
  </r>
  <r>
    <x v="3"/>
    <n v="1982"/>
    <d v="1982-01-01T00:00:00"/>
    <s v="Kimberly McArthur"/>
    <m/>
    <m/>
    <m/>
    <s v="Blonde"/>
    <d v="1962-09-16T00:00:00"/>
    <n v="20"/>
    <s v="37DD"/>
    <n v="4"/>
    <s v="DD"/>
    <n v="37"/>
    <n v="22"/>
    <n v="34"/>
    <n v="63"/>
    <n v="1.6002000000000001"/>
    <n v="101"/>
    <n v="45.812792000000002"/>
    <n v="17.891148808248737"/>
    <s v="Y"/>
    <s v="Fort Worth, Texas, United States"/>
  </r>
  <r>
    <x v="3"/>
    <n v="1982"/>
    <d v="1982-02-01T00:00:00"/>
    <s v="Anne-Marie Fox"/>
    <m/>
    <m/>
    <s v="Brown"/>
    <s v="Brunette"/>
    <d v="1962-09-28T00:00:00"/>
    <n v="20"/>
    <s v="32B"/>
    <n v="1"/>
    <s v="B"/>
    <n v="32"/>
    <n v="23"/>
    <n v="34"/>
    <n v="68"/>
    <n v="1.7272000000000001"/>
    <n v="112"/>
    <n v="50.802303999999999"/>
    <n v="17.029353089848048"/>
    <s v="Y"/>
    <s v="Los Angeles, California, United States"/>
  </r>
  <r>
    <x v="3"/>
    <n v="1982"/>
    <d v="1982-03-01T00:00:00"/>
    <s v="Karen Witter"/>
    <m/>
    <m/>
    <s v="Blue"/>
    <s v="Blonde"/>
    <d v="1961-12-13T00:00:00"/>
    <n v="21"/>
    <s v="35C"/>
    <n v="2"/>
    <s v="C"/>
    <n v="35"/>
    <n v="23"/>
    <n v="33"/>
    <n v="66"/>
    <n v="1.6764000000000001"/>
    <n v="106"/>
    <n v="48.080751999999997"/>
    <n v="17.108658092430968"/>
    <s v="Y"/>
    <s v="Long Beach, California, United States"/>
  </r>
  <r>
    <x v="3"/>
    <n v="1982"/>
    <d v="1982-04-01T00:00:00"/>
    <s v="Linda Rhys Vaughn"/>
    <m/>
    <m/>
    <m/>
    <s v="Brunette"/>
    <d v="1959-08-11T00:00:00"/>
    <n v="23"/>
    <s v="34B"/>
    <n v="1"/>
    <s v="B"/>
    <n v="34"/>
    <n v="23"/>
    <n v="34"/>
    <n v="60"/>
    <n v="1.524"/>
    <n v="98"/>
    <n v="44.452016"/>
    <n v="19.139100722645889"/>
    <s v="Y"/>
    <s v="Grossmont, California, United States"/>
  </r>
  <r>
    <x v="3"/>
    <n v="1982"/>
    <d v="1982-05-01T00:00:00"/>
    <s v="Kym Malin"/>
    <m/>
    <m/>
    <m/>
    <s v="Blonde"/>
    <d v="1962-07-31T00:00:00"/>
    <n v="20"/>
    <s v="36DD"/>
    <n v="4"/>
    <s v="DD"/>
    <n v="36"/>
    <n v="20"/>
    <n v="34"/>
    <n v="65"/>
    <n v="1.651"/>
    <n v="105"/>
    <n v="47.627159999999996"/>
    <n v="17.472720862601488"/>
    <s v="Y"/>
    <s v="Dallas, Texas, United States"/>
  </r>
  <r>
    <x v="3"/>
    <n v="1982"/>
    <d v="1982-06-01T00:00:00"/>
    <s v="Lourdes Estores"/>
    <m/>
    <m/>
    <m/>
    <s v="Brunette"/>
    <d v="1958-01-11T00:00:00"/>
    <n v="24"/>
    <s v="34C"/>
    <n v="2"/>
    <s v="C"/>
    <n v="34"/>
    <n v="22"/>
    <n v="33"/>
    <n v="63"/>
    <n v="1.6002000000000001"/>
    <n v="102"/>
    <n v="46.266384000000002"/>
    <n v="18.068288895459123"/>
    <s v="Y"/>
    <s v="Honolulu, Hawaii, United States"/>
  </r>
  <r>
    <x v="3"/>
    <n v="1982"/>
    <d v="1982-07-01T00:00:00"/>
    <s v="Lynda Wiesmeier"/>
    <m/>
    <m/>
    <m/>
    <s v="Blonde"/>
    <d v="1963-05-30T00:00:00"/>
    <n v="19"/>
    <s v="36DD"/>
    <n v="4"/>
    <s v="DD"/>
    <n v="36"/>
    <n v="22"/>
    <n v="36"/>
    <n v="66"/>
    <n v="1.6764000000000001"/>
    <n v="112"/>
    <n v="50.802303999999999"/>
    <n v="18.077072701436496"/>
    <s v="Y"/>
    <s v="Washington D.C., District of Columbia, United States"/>
  </r>
  <r>
    <x v="3"/>
    <n v="1982"/>
    <d v="1982-08-01T00:00:00"/>
    <s v="Cathy St. George"/>
    <m/>
    <m/>
    <m/>
    <s v="Blonde"/>
    <d v="1954-08-23T00:00:00"/>
    <n v="28"/>
    <s v="34C"/>
    <n v="2"/>
    <s v="C"/>
    <n v="34"/>
    <n v="22"/>
    <n v="34"/>
    <n v="64"/>
    <n v="1.6255999999999999"/>
    <n v="102"/>
    <n v="46.266384000000002"/>
    <n v="17.508066070819641"/>
    <s v="Y"/>
    <s v="Norfolk, Virginia, United States"/>
  </r>
  <r>
    <x v="3"/>
    <n v="1982"/>
    <d v="1982-09-01T00:00:00"/>
    <s v="Connie Brighton"/>
    <m/>
    <m/>
    <m/>
    <s v="Blonde"/>
    <d v="1959-05-14T00:00:00"/>
    <n v="23"/>
    <s v="34C"/>
    <n v="2"/>
    <s v="C"/>
    <n v="34"/>
    <n v="22"/>
    <n v="35"/>
    <n v="67"/>
    <n v="1.7018"/>
    <n v="115"/>
    <n v="52.163080000000001"/>
    <n v="18.011346782328228"/>
    <s v="Y"/>
    <s v="Wichita Falls, Texas, United States"/>
  </r>
  <r>
    <x v="3"/>
    <n v="1982"/>
    <d v="1982-10-01T00:00:00"/>
    <s v="Marianne Gravatte"/>
    <m/>
    <m/>
    <m/>
    <s v="Blonde"/>
    <d v="1959-12-13T00:00:00"/>
    <n v="23"/>
    <s v="34D"/>
    <n v="3"/>
    <s v="D"/>
    <n v="34"/>
    <n v="21"/>
    <n v="32"/>
    <n v="68"/>
    <n v="1.7272000000000001"/>
    <n v="105"/>
    <n v="47.627159999999996"/>
    <n v="15.965018521732542"/>
    <s v="Y"/>
    <s v="Hollywood, California, United States"/>
  </r>
  <r>
    <x v="3"/>
    <n v="1982"/>
    <d v="1982-11-01T00:00:00"/>
    <s v="Marlene Janssen"/>
    <m/>
    <m/>
    <m/>
    <s v="Blonde"/>
    <d v="1958-09-02T00:00:00"/>
    <n v="24"/>
    <s v="34C"/>
    <n v="2"/>
    <s v="C"/>
    <n v="34"/>
    <n v="24"/>
    <n v="34"/>
    <n v="69"/>
    <n v="1.7525999999999999"/>
    <n v="125"/>
    <n v="56.698999999999998"/>
    <n v="18.459068634163312"/>
    <s v="Y"/>
    <s v="Rock Island, Illinois, United States"/>
  </r>
  <r>
    <x v="3"/>
    <n v="1982"/>
    <d v="1982-12-01T00:00:00"/>
    <s v="Charlotte Kemp"/>
    <m/>
    <m/>
    <m/>
    <s v="Brunette"/>
    <d v="1961-01-27T00:00:00"/>
    <n v="21"/>
    <s v="34DD"/>
    <n v="4"/>
    <s v="DD"/>
    <n v="34"/>
    <n v="23"/>
    <n v="34"/>
    <n v="69"/>
    <n v="1.7525999999999999"/>
    <n v="116"/>
    <n v="52.616672000000001"/>
    <n v="17.130015692503555"/>
    <s v="Y"/>
    <s v="Omaha, Nebraska, United States"/>
  </r>
  <r>
    <x v="3"/>
    <n v="1983"/>
    <d v="1983-01-01T00:00:00"/>
    <s v="Lonny Chin"/>
    <m/>
    <m/>
    <m/>
    <s v="Brunette"/>
    <d v="1960-08-12T00:00:00"/>
    <n v="23"/>
    <s v="36D"/>
    <n v="3"/>
    <s v="D"/>
    <n v="36"/>
    <n v="22"/>
    <n v="35"/>
    <n v="67"/>
    <n v="1.7018"/>
    <n v="118"/>
    <n v="53.523856000000002"/>
    <n v="18.481208002736789"/>
    <s v="N"/>
    <s v="Liverpool, United Kingdom"/>
  </r>
  <r>
    <x v="3"/>
    <n v="1983"/>
    <d v="1983-02-01T00:00:00"/>
    <s v="Melinda Mays"/>
    <m/>
    <m/>
    <m/>
    <s v="Blonde"/>
    <d v="1962-02-23T00:00:00"/>
    <n v="21"/>
    <s v="35B"/>
    <n v="1"/>
    <s v="B"/>
    <n v="35"/>
    <n v="23"/>
    <n v="34"/>
    <n v="64"/>
    <n v="1.6255999999999999"/>
    <n v="101"/>
    <n v="45.812792000000002"/>
    <n v="17.336418364242981"/>
    <s v="Y"/>
    <s v="Augusta, Georgia, United States"/>
  </r>
  <r>
    <x v="3"/>
    <n v="1983"/>
    <d v="1983-03-01T00:00:00"/>
    <s v="Alana Soares"/>
    <m/>
    <m/>
    <s v="Brown"/>
    <s v="Brunette"/>
    <d v="1964-02-21T00:00:00"/>
    <n v="19"/>
    <s v="34DD"/>
    <n v="4"/>
    <s v="DD"/>
    <n v="34"/>
    <n v="22"/>
    <n v="32"/>
    <n v="62"/>
    <n v="1.5748"/>
    <n v="103"/>
    <n v="46.719976000000003"/>
    <n v="18.838737677475358"/>
    <s v="Y"/>
    <s v="Redondo Beach, California, United States"/>
  </r>
  <r>
    <x v="3"/>
    <n v="1983"/>
    <d v="1983-04-01T00:00:00"/>
    <s v="Christina Ferguson"/>
    <m/>
    <m/>
    <m/>
    <s v="Brunette"/>
    <d v="1964-03-18T00:00:00"/>
    <n v="19"/>
    <s v="34B"/>
    <n v="1"/>
    <s v="B"/>
    <n v="34"/>
    <n v="22"/>
    <n v="33"/>
    <n v="64"/>
    <n v="1.6255999999999999"/>
    <n v="105"/>
    <n v="47.627159999999996"/>
    <n v="18.023009190549629"/>
    <s v="Y"/>
    <s v="Phoenix, Arizona, United States"/>
  </r>
  <r>
    <x v="3"/>
    <n v="1983"/>
    <d v="1983-05-01T00:00:00"/>
    <s v="Susie Scott Krabacher"/>
    <m/>
    <m/>
    <m/>
    <s v="Blonde"/>
    <d v="1963-11-02T00:00:00"/>
    <n v="20"/>
    <s v="34B"/>
    <n v="1"/>
    <s v="B"/>
    <n v="34"/>
    <n v="23"/>
    <n v="34"/>
    <n v="65"/>
    <n v="1.651"/>
    <n v="108"/>
    <n v="48.987935999999998"/>
    <n v="17.971941458675815"/>
    <s v="Y"/>
    <s v="San Diego, California, United States"/>
  </r>
  <r>
    <x v="3"/>
    <n v="1983"/>
    <d v="1983-06-01T00:00:00"/>
    <s v="Jolanda Egger"/>
    <m/>
    <m/>
    <m/>
    <s v="Brunette"/>
    <d v="1960-08-01T00:00:00"/>
    <n v="23"/>
    <s v="38C"/>
    <n v="2"/>
    <s v="C"/>
    <n v="38"/>
    <n v="25"/>
    <n v="38"/>
    <n v="69"/>
    <n v="1.7525999999999999"/>
    <n v="126"/>
    <n v="57.152591999999999"/>
    <n v="18.606741183236618"/>
    <s v="N"/>
    <s v="Luzern, Switzerland"/>
  </r>
  <r>
    <x v="3"/>
    <n v="1983"/>
    <d v="1983-07-01T00:00:00"/>
    <s v="Ruth Guerri"/>
    <m/>
    <m/>
    <m/>
    <s v="Blonde"/>
    <d v="1958-02-12T00:00:00"/>
    <n v="25"/>
    <s v="35C"/>
    <n v="2"/>
    <s v="C"/>
    <n v="35"/>
    <n v="22"/>
    <n v="34"/>
    <n v="65"/>
    <n v="1.651"/>
    <n v="108"/>
    <n v="48.987935999999998"/>
    <n v="17.971941458675815"/>
    <s v="Y"/>
    <s v="St. Louis, Missouri, United States"/>
  </r>
  <r>
    <x v="3"/>
    <n v="1983"/>
    <d v="1983-08-01T00:00:00"/>
    <s v="Carina Persson"/>
    <m/>
    <m/>
    <m/>
    <s v="Brunette"/>
    <d v="1958-06-14T00:00:00"/>
    <n v="25"/>
    <s v="34C"/>
    <n v="2"/>
    <s v="C"/>
    <n v="34"/>
    <n v="24"/>
    <n v="34"/>
    <n v="63"/>
    <n v="1.6002000000000001"/>
    <n v="100"/>
    <n v="45.359200000000001"/>
    <n v="17.714008721038354"/>
    <s v="N"/>
    <s v="Stockholm, Sweden"/>
  </r>
  <r>
    <x v="3"/>
    <n v="1983"/>
    <d v="1983-09-01T00:00:00"/>
    <s v="Barbara Edwards"/>
    <m/>
    <m/>
    <m/>
    <s v="Brunette"/>
    <d v="1960-06-26T00:00:00"/>
    <n v="23"/>
    <s v="35D"/>
    <n v="3"/>
    <s v="D"/>
    <n v="35"/>
    <n v="23"/>
    <n v="34"/>
    <n v="65"/>
    <n v="1.651"/>
    <n v="105"/>
    <n v="47.627159999999996"/>
    <n v="17.472720862601488"/>
    <s v="Y"/>
    <s v="Albuquerque, New Mexico, United States"/>
  </r>
  <r>
    <x v="3"/>
    <n v="1983"/>
    <d v="1983-10-01T00:00:00"/>
    <s v="Tracy Vaccaro"/>
    <m/>
    <m/>
    <m/>
    <s v="Blonde"/>
    <d v="1962-05-04T00:00:00"/>
    <n v="21"/>
    <s v="35C"/>
    <n v="2"/>
    <s v="C"/>
    <n v="35"/>
    <n v="24"/>
    <n v="35"/>
    <n v="68"/>
    <n v="1.7272000000000001"/>
    <n v="118"/>
    <n v="53.523856000000002"/>
    <n v="17.941639862518478"/>
    <s v="Y"/>
    <s v="Glendale, California, United States"/>
  </r>
  <r>
    <x v="3"/>
    <n v="1983"/>
    <d v="1983-11-01T00:00:00"/>
    <s v="Veronica Gamba"/>
    <m/>
    <m/>
    <m/>
    <s v="Brunette"/>
    <d v="1963-10-28T00:00:00"/>
    <n v="20"/>
    <s v="34C"/>
    <n v="2"/>
    <s v="C"/>
    <n v="34"/>
    <n v="22"/>
    <n v="34"/>
    <n v="68"/>
    <n v="1.7272000000000001"/>
    <n v="112"/>
    <n v="50.802303999999999"/>
    <n v="17.029353089848048"/>
    <s v="N"/>
    <s v="Buenos Aires, Argentina"/>
  </r>
  <r>
    <x v="3"/>
    <n v="1983"/>
    <d v="1983-12-01T00:00:00"/>
    <s v="Terry Nihen"/>
    <m/>
    <m/>
    <m/>
    <s v="Brunette"/>
    <d v="1960-09-17T00:00:00"/>
    <n v="23"/>
    <s v="35D"/>
    <n v="3"/>
    <s v="D"/>
    <n v="35"/>
    <n v="23"/>
    <n v="33"/>
    <n v="66"/>
    <n v="1.6764000000000001"/>
    <n v="100"/>
    <n v="45.359200000000001"/>
    <n v="16.140243483425444"/>
    <s v="Y"/>
    <s v="Concord, Massachusetts, United States"/>
  </r>
  <r>
    <x v="3"/>
    <n v="1984"/>
    <d v="1984-01-01T00:00:00"/>
    <s v="Penny Baker"/>
    <m/>
    <m/>
    <m/>
    <s v="Blonde"/>
    <d v="1965-10-05T00:00:00"/>
    <n v="19"/>
    <s v="35D"/>
    <n v="3"/>
    <s v="D"/>
    <n v="35"/>
    <n v="22"/>
    <n v="34"/>
    <n v="68"/>
    <n v="1.7272000000000001"/>
    <n v="115"/>
    <n v="52.163080000000001"/>
    <n v="17.485496476183261"/>
    <s v="Y"/>
    <s v="Buffalo, New York, United States"/>
  </r>
  <r>
    <x v="3"/>
    <n v="1984"/>
    <d v="1984-02-01T00:00:00"/>
    <s v="Justine Greiner"/>
    <m/>
    <m/>
    <m/>
    <s v="Brunette"/>
    <d v="1963-11-19T00:00:00"/>
    <n v="21"/>
    <s v="36D"/>
    <n v="3"/>
    <s v="D"/>
    <n v="36"/>
    <n v="25"/>
    <n v="35"/>
    <n v="69"/>
    <n v="1.7525999999999999"/>
    <n v="120"/>
    <n v="54.431039999999996"/>
    <n v="17.720705888796779"/>
    <s v="Y"/>
    <s v="Boston, Massachusetts, United States"/>
  </r>
  <r>
    <x v="3"/>
    <n v="1984"/>
    <d v="1984-03-01T00:00:00"/>
    <s v="Dona Speir"/>
    <m/>
    <m/>
    <m/>
    <s v="Blonde"/>
    <d v="1964-02-07T00:00:00"/>
    <n v="20"/>
    <s v="37DD"/>
    <n v="4"/>
    <s v="DD"/>
    <n v="37"/>
    <n v="24"/>
    <n v="35"/>
    <n v="67"/>
    <n v="1.7018"/>
    <n v="118"/>
    <n v="53.523856000000002"/>
    <n v="18.481208002736789"/>
    <s v="Y"/>
    <s v="Norwalk, California, United States"/>
  </r>
  <r>
    <x v="3"/>
    <n v="1984"/>
    <d v="1984-04-01T00:00:00"/>
    <s v="Lesa Ann Pedriana"/>
    <m/>
    <m/>
    <m/>
    <s v="Blonde"/>
    <d v="1962-11-24T00:00:00"/>
    <n v="22"/>
    <s v="34B"/>
    <n v="1"/>
    <s v="B"/>
    <n v="34"/>
    <n v="22"/>
    <n v="32"/>
    <n v="65"/>
    <n v="1.651"/>
    <n v="108"/>
    <n v="48.987935999999998"/>
    <n v="17.971941458675815"/>
    <s v="Y"/>
    <s v="Milwaukee, Wisconsin, United States"/>
  </r>
  <r>
    <x v="3"/>
    <n v="1984"/>
    <d v="1984-05-01T00:00:00"/>
    <s v="Patty Duffek"/>
    <m/>
    <m/>
    <m/>
    <s v="Brunette"/>
    <d v="1963-08-27T00:00:00"/>
    <n v="21"/>
    <s v="36DD"/>
    <n v="4"/>
    <s v="DD"/>
    <n v="36"/>
    <n v="23"/>
    <n v="32"/>
    <n v="65"/>
    <n v="1.651"/>
    <n v="107"/>
    <n v="48.534343999999997"/>
    <n v="17.805534593317706"/>
    <s v="Y"/>
    <s v="Woodland Hills, California, United States"/>
  </r>
  <r>
    <x v="3"/>
    <n v="1984"/>
    <d v="1984-06-01T00:00:00"/>
    <s v="Tricia Lange"/>
    <m/>
    <m/>
    <m/>
    <s v="Blonde"/>
    <d v="1957-04-24T00:00:00"/>
    <n v="27"/>
    <s v="36C"/>
    <n v="2"/>
    <s v="C"/>
    <n v="36"/>
    <n v="22"/>
    <n v="34"/>
    <n v="67"/>
    <n v="1.7018"/>
    <n v="110"/>
    <n v="49.895119999999999"/>
    <n v="17.228244748313955"/>
    <s v="Y"/>
    <s v="Hollywood, California, United States"/>
  </r>
  <r>
    <x v="3"/>
    <n v="1984"/>
    <d v="1984-07-01T00:00:00"/>
    <s v="Liz Stewart"/>
    <m/>
    <m/>
    <m/>
    <s v="Brunette"/>
    <d v="1961-07-03T00:00:00"/>
    <n v="23"/>
    <s v="35C"/>
    <n v="2"/>
    <s v="C"/>
    <n v="35"/>
    <n v="23"/>
    <n v="34"/>
    <n v="67"/>
    <n v="1.7018"/>
    <n v="116"/>
    <n v="52.616672000000001"/>
    <n v="18.16796718913108"/>
    <s v="Y"/>
    <s v="San Francisco, California, United States"/>
  </r>
  <r>
    <x v="3"/>
    <n v="1984"/>
    <d v="1984-08-01T00:00:00"/>
    <s v="Suzi Schott"/>
    <m/>
    <m/>
    <m/>
    <s v="Brunette"/>
    <d v="1961-07-19T00:00:00"/>
    <n v="23"/>
    <s v="36B"/>
    <n v="1"/>
    <s v="B"/>
    <n v="36"/>
    <n v="24"/>
    <n v="36"/>
    <n v="69"/>
    <n v="1.7525999999999999"/>
    <n v="115"/>
    <n v="52.163080000000001"/>
    <n v="16.982343143430249"/>
    <s v="Y"/>
    <s v="Springfield, Illinois, United States"/>
  </r>
  <r>
    <x v="3"/>
    <n v="1984"/>
    <d v="1984-09-01T00:00:00"/>
    <s v="Kimberly Evenson"/>
    <m/>
    <m/>
    <s v="Hazel"/>
    <s v="Blonde"/>
    <d v="1962-11-03T00:00:00"/>
    <n v="22"/>
    <s v="36D"/>
    <n v="3"/>
    <s v="D"/>
    <n v="36"/>
    <n v="25"/>
    <n v="35"/>
    <n v="63"/>
    <n v="1.6002000000000001"/>
    <n v="105"/>
    <n v="47.627159999999996"/>
    <n v="18.59970915709027"/>
    <s v="N"/>
    <s v="Bremerhaven, Germany"/>
  </r>
  <r>
    <x v="3"/>
    <n v="1984"/>
    <d v="1984-10-01T00:00:00"/>
    <s v="Debi Johnson"/>
    <m/>
    <m/>
    <m/>
    <s v="Brunette"/>
    <d v="1958-03-13T00:00:00"/>
    <n v="26"/>
    <s v="35D"/>
    <n v="3"/>
    <s v="D"/>
    <n v="35"/>
    <n v="21"/>
    <n v="34"/>
    <n v="65"/>
    <n v="1.651"/>
    <n v="102"/>
    <n v="46.266384000000002"/>
    <n v="16.973500266527161"/>
    <s v="Y"/>
    <s v="Torrance, California, United States"/>
  </r>
  <r>
    <x v="3"/>
    <n v="1984"/>
    <d v="1984-11-01T00:00:00"/>
    <s v="Roberta Vasquez"/>
    <m/>
    <m/>
    <s v="Brown"/>
    <s v="Brunette"/>
    <d v="1963-02-13T00:00:00"/>
    <n v="21"/>
    <s v="40F"/>
    <n v="6"/>
    <s v="F"/>
    <n v="40"/>
    <n v="25"/>
    <n v="36"/>
    <n v="68"/>
    <n v="1.7272000000000001"/>
    <n v="125"/>
    <n v="56.698999999999998"/>
    <n v="19.00597443063398"/>
    <s v="Y"/>
    <s v="Los Angeles, California, United States"/>
  </r>
  <r>
    <x v="3"/>
    <n v="1984"/>
    <d v="1984-12-01T00:00:00"/>
    <s v="Karen Velez"/>
    <m/>
    <m/>
    <m/>
    <s v="Brunette"/>
    <d v="1961-01-27T00:00:00"/>
    <n v="23"/>
    <s v="37DD"/>
    <n v="4"/>
    <s v="DD"/>
    <n v="37"/>
    <n v="23"/>
    <n v="35"/>
    <n v="67"/>
    <n v="1.7018"/>
    <n v="118"/>
    <n v="53.523856000000002"/>
    <n v="18.481208002736789"/>
    <s v="Y"/>
    <s v="Rockville Centre, New York, United States"/>
  </r>
  <r>
    <x v="3"/>
    <n v="1985"/>
    <d v="1985-01-01T00:00:00"/>
    <s v="Joan Bennett"/>
    <m/>
    <m/>
    <m/>
    <s v="Blonde"/>
    <d v="1964-08-30T00:00:00"/>
    <n v="21"/>
    <s v="36C"/>
    <n v="2"/>
    <s v="C"/>
    <n v="36"/>
    <n v="24"/>
    <n v="35"/>
    <n v="68"/>
    <n v="1.7272000000000001"/>
    <n v="118"/>
    <n v="53.523856000000002"/>
    <n v="17.941639862518478"/>
    <s v="Y"/>
    <s v="Chicago, Illinois, United States"/>
  </r>
  <r>
    <x v="3"/>
    <n v="1985"/>
    <d v="1985-02-01T00:00:00"/>
    <s v="Cherie Witter"/>
    <m/>
    <m/>
    <m/>
    <s v="Brunette"/>
    <d v="1963-10-22T00:00:00"/>
    <n v="22"/>
    <s v="34C"/>
    <n v="2"/>
    <s v="C"/>
    <n v="34"/>
    <n v="23"/>
    <n v="34"/>
    <n v="69"/>
    <n v="1.7525999999999999"/>
    <n v="117"/>
    <n v="53.070264000000002"/>
    <n v="17.277688241576861"/>
    <s v="Y"/>
    <s v="Everett, Washington, United States"/>
  </r>
  <r>
    <x v="3"/>
    <n v="1985"/>
    <d v="1985-03-01T00:00:00"/>
    <s v="Donna Smith"/>
    <m/>
    <m/>
    <m/>
    <s v="Blonde"/>
    <d v="1960-03-15T00:00:00"/>
    <n v="25"/>
    <s v="37C"/>
    <n v="2"/>
    <s v="C"/>
    <n v="37"/>
    <n v="24"/>
    <n v="35"/>
    <n v="67"/>
    <n v="1.7018"/>
    <n v="105"/>
    <n v="47.627159999999996"/>
    <n v="16.445142714299685"/>
    <s v="Y"/>
    <s v="Portland, Oregon, United States"/>
  </r>
  <r>
    <x v="3"/>
    <n v="1985"/>
    <d v="1985-04-01T00:00:00"/>
    <s v="Cindy Brooks"/>
    <m/>
    <m/>
    <m/>
    <s v="Blonde"/>
    <d v="1951-11-05T00:00:00"/>
    <n v="34"/>
    <s v="34D"/>
    <n v="3"/>
    <s v="D"/>
    <n v="34"/>
    <n v="23"/>
    <n v="34"/>
    <n v="67"/>
    <n v="1.7018"/>
    <n v="114"/>
    <n v="51.709488"/>
    <n v="17.854726375525374"/>
    <s v="Y"/>
    <s v="Gettysburg, Pennsylvania, United States"/>
  </r>
  <r>
    <x v="3"/>
    <n v="1985"/>
    <d v="1985-05-01T00:00:00"/>
    <s v="Kathy Shower"/>
    <m/>
    <m/>
    <m/>
    <s v="Blonde"/>
    <d v="1953-03-08T00:00:00"/>
    <n v="32"/>
    <s v="35C"/>
    <n v="2"/>
    <s v="C"/>
    <n v="35"/>
    <n v="24"/>
    <n v="35"/>
    <n v="69"/>
    <n v="1.7525999999999999"/>
    <n v="122"/>
    <n v="55.338223999999997"/>
    <n v="18.016050986943394"/>
    <s v="Y"/>
    <s v="Brookville, Ohio, United States"/>
  </r>
  <r>
    <x v="3"/>
    <n v="1985"/>
    <d v="1985-06-01T00:00:00"/>
    <s v="Devin DeVasquez"/>
    <m/>
    <m/>
    <m/>
    <s v="Brunette"/>
    <d v="1963-06-25T00:00:00"/>
    <n v="22"/>
    <s v="34C"/>
    <n v="2"/>
    <s v="C"/>
    <n v="34"/>
    <n v="22"/>
    <n v="34"/>
    <n v="67"/>
    <n v="1.7018"/>
    <n v="110"/>
    <n v="49.895119999999999"/>
    <n v="17.228244748313955"/>
    <s v="Y"/>
    <s v="Baton Rouge, Louisiana, United States"/>
  </r>
  <r>
    <x v="3"/>
    <n v="1985"/>
    <d v="1985-07-01T00:00:00"/>
    <s v="Hope Marie Carlton"/>
    <m/>
    <m/>
    <m/>
    <s v="Blonde"/>
    <d v="1966-03-03T00:00:00"/>
    <n v="19"/>
    <s v="36C"/>
    <n v="2"/>
    <s v="C"/>
    <n v="36"/>
    <n v="22"/>
    <n v="32"/>
    <n v="67"/>
    <n v="1.7018"/>
    <n v="112"/>
    <n v="50.802303999999999"/>
    <n v="17.541485561919664"/>
    <s v="Y"/>
    <s v="Riverhead, New York, United States"/>
  </r>
  <r>
    <x v="3"/>
    <n v="1985"/>
    <d v="1985-08-01T00:00:00"/>
    <s v="Cher Butler"/>
    <m/>
    <m/>
    <m/>
    <s v="Blonde"/>
    <d v="1964-03-06T00:00:00"/>
    <n v="21"/>
    <s v="38DD"/>
    <n v="4"/>
    <s v="DD"/>
    <n v="38"/>
    <n v="24"/>
    <n v="35"/>
    <n v="67"/>
    <n v="1.7018"/>
    <n v="123"/>
    <n v="55.791815999999997"/>
    <n v="19.264310036751059"/>
    <s v="Y"/>
    <s v="Garland, Texas, United States"/>
  </r>
  <r>
    <x v="3"/>
    <n v="1985"/>
    <d v="1985-09-01T00:00:00"/>
    <s v="Venice Kong"/>
    <m/>
    <m/>
    <m/>
    <s v="Brunette"/>
    <d v="1961-12-17T00:00:00"/>
    <n v="24"/>
    <s v="34C"/>
    <n v="2"/>
    <s v="C"/>
    <n v="34"/>
    <n v="24"/>
    <n v="34"/>
    <n v="65"/>
    <n v="1.651"/>
    <n v="105"/>
    <n v="47.627159999999996"/>
    <n v="17.472720862601488"/>
    <s v="N"/>
    <s v="St. Marie, Jamaica"/>
  </r>
  <r>
    <x v="3"/>
    <n v="1985"/>
    <d v="1985-10-01T00:00:00"/>
    <s v="Cynthia Brimhall"/>
    <m/>
    <m/>
    <m/>
    <s v="Brunette"/>
    <d v="1964-03-10T00:00:00"/>
    <n v="21"/>
    <s v="36D"/>
    <n v="3"/>
    <s v="D"/>
    <n v="36"/>
    <n v="25"/>
    <n v="36"/>
    <n v="69"/>
    <n v="1.7525999999999999"/>
    <n v="125"/>
    <n v="56.698999999999998"/>
    <n v="18.459068634163312"/>
    <s v="Y"/>
    <s v="Ogden, Utah, United States"/>
  </r>
  <r>
    <x v="3"/>
    <n v="1985"/>
    <d v="1985-11-01T00:00:00"/>
    <s v="Pamela Annette Saunders"/>
    <m/>
    <m/>
    <m/>
    <s v="Blonde"/>
    <d v="1963-07-09T00:00:00"/>
    <n v="22"/>
    <s v="36C"/>
    <n v="2"/>
    <s v="C"/>
    <n v="36"/>
    <n v="24"/>
    <n v="35"/>
    <n v="65"/>
    <n v="1.651"/>
    <n v="110"/>
    <n v="49.895119999999999"/>
    <n v="18.304755189392033"/>
    <s v="Y"/>
    <s v="Miami, Florida, United States"/>
  </r>
  <r>
    <x v="3"/>
    <n v="1985"/>
    <d v="1985-12-01T00:00:00"/>
    <s v="Carol Ficatier"/>
    <m/>
    <m/>
    <m/>
    <s v="Brunette"/>
    <d v="1958-02-20T00:00:00"/>
    <n v="27"/>
    <s v="35C"/>
    <n v="2"/>
    <s v="C"/>
    <n v="35"/>
    <n v="24"/>
    <n v="35"/>
    <n v="67"/>
    <n v="1.7018"/>
    <n v="118"/>
    <n v="53.523856000000002"/>
    <n v="18.481208002736789"/>
    <s v="N"/>
    <s v="Auxerre, France"/>
  </r>
  <r>
    <x v="3"/>
    <n v="1986"/>
    <d v="1986-01-01T00:00:00"/>
    <s v="Sherry Arnett"/>
    <m/>
    <m/>
    <m/>
    <s v="Brunette"/>
    <d v="1964-10-02T00:00:00"/>
    <n v="22"/>
    <s v="36C"/>
    <n v="2"/>
    <s v="C"/>
    <n v="36"/>
    <n v="22"/>
    <n v="34"/>
    <n v="65"/>
    <n v="1.651"/>
    <n v="104"/>
    <n v="47.173568000000003"/>
    <n v="17.306313997243379"/>
    <s v="Y"/>
    <s v="St. Louis, Missouri, United States"/>
  </r>
  <r>
    <x v="3"/>
    <n v="1986"/>
    <d v="1986-02-01T00:00:00"/>
    <s v="Julie McCullough"/>
    <m/>
    <m/>
    <m/>
    <s v="Blonde"/>
    <d v="1965-01-30T00:00:00"/>
    <n v="21"/>
    <s v="36D"/>
    <n v="3"/>
    <s v="D"/>
    <n v="36"/>
    <n v="24"/>
    <n v="35"/>
    <n v="67"/>
    <n v="1.7018"/>
    <n v="115"/>
    <n v="52.163080000000001"/>
    <n v="18.011346782328228"/>
    <s v="Y"/>
    <s v="Honolulu, Hawaii, United States"/>
  </r>
  <r>
    <x v="3"/>
    <n v="1986"/>
    <d v="1986-03-01T00:00:00"/>
    <s v="Kim Morris"/>
    <m/>
    <m/>
    <m/>
    <s v="Blonde"/>
    <d v="1958-10-07T00:00:00"/>
    <n v="28"/>
    <s v="35C"/>
    <n v="2"/>
    <s v="C"/>
    <n v="35"/>
    <n v="23"/>
    <n v="35"/>
    <n v="66"/>
    <n v="1.6764000000000001"/>
    <n v="118"/>
    <n v="53.523856000000002"/>
    <n v="19.04548731044202"/>
    <s v="Y"/>
    <s v="San Diego, California, United States"/>
  </r>
  <r>
    <x v="3"/>
    <n v="1986"/>
    <d v="1986-04-01T00:00:00"/>
    <s v="Teri Weigel"/>
    <m/>
    <m/>
    <m/>
    <s v="Brunette"/>
    <d v="1962-02-24T00:00:00"/>
    <n v="24"/>
    <s v="34B"/>
    <n v="1"/>
    <s v="B"/>
    <n v="34"/>
    <n v="21"/>
    <n v="34"/>
    <n v="67"/>
    <n v="1.7018"/>
    <n v="108"/>
    <n v="48.987935999999998"/>
    <n v="16.915003934708245"/>
    <s v="Y"/>
    <s v="Fort Lauderdale, Florida, United States"/>
  </r>
  <r>
    <x v="3"/>
    <n v="1986"/>
    <d v="1986-05-01T00:00:00"/>
    <s v="Christine Richters"/>
    <m/>
    <m/>
    <m/>
    <s v="Blonde"/>
    <d v="1966-08-03T00:00:00"/>
    <n v="20"/>
    <s v="34D"/>
    <n v="3"/>
    <s v="D"/>
    <n v="34"/>
    <n v="24"/>
    <n v="34"/>
    <n v="66"/>
    <n v="1.6764000000000001"/>
    <n v="107"/>
    <n v="48.534343999999997"/>
    <n v="17.270060527265223"/>
    <s v="Y"/>
    <s v="Fullerton, California, United States"/>
  </r>
  <r>
    <x v="3"/>
    <n v="1986"/>
    <d v="1986-06-01T00:00:00"/>
    <s v="Rebecca Ferratti"/>
    <m/>
    <m/>
    <m/>
    <s v="Brunette"/>
    <d v="1964-11-27T00:00:00"/>
    <n v="22"/>
    <s v="34C"/>
    <n v="2"/>
    <s v="C"/>
    <n v="34"/>
    <n v="24"/>
    <n v="34"/>
    <n v="65"/>
    <n v="1.651"/>
    <n v="105"/>
    <n v="47.627159999999996"/>
    <n v="17.472720862601488"/>
    <s v="Y"/>
    <s v="Helena, Montana, United States"/>
  </r>
  <r>
    <x v="3"/>
    <n v="1986"/>
    <d v="1986-07-01T00:00:00"/>
    <s v="Lynne Austin"/>
    <m/>
    <m/>
    <m/>
    <s v="Blonde"/>
    <d v="1961-04-15T00:00:00"/>
    <n v="25"/>
    <s v="35C"/>
    <n v="2"/>
    <s v="C"/>
    <n v="35"/>
    <n v="24"/>
    <n v="35"/>
    <n v="66"/>
    <n v="1.6764000000000001"/>
    <n v="110"/>
    <n v="49.895119999999999"/>
    <n v="17.754267831767987"/>
    <s v="Y"/>
    <s v="Plant City, Florida, United States"/>
  </r>
  <r>
    <x v="3"/>
    <n v="1986"/>
    <d v="1986-08-01T00:00:00"/>
    <s v="Ava Fabian"/>
    <m/>
    <m/>
    <s v="Brown"/>
    <s v="Brunette"/>
    <d v="1962-04-04T00:00:00"/>
    <n v="24"/>
    <s v="36D"/>
    <n v="3"/>
    <s v="D"/>
    <n v="36"/>
    <n v="24"/>
    <n v="34"/>
    <n v="67"/>
    <n v="1.7018"/>
    <n v="114"/>
    <n v="51.709488"/>
    <n v="17.854726375525374"/>
    <s v="Y"/>
    <s v="Brewster, New York, United States"/>
  </r>
  <r>
    <x v="3"/>
    <n v="1986"/>
    <d v="1986-09-01T00:00:00"/>
    <s v="Rebekka Armstrong"/>
    <m/>
    <m/>
    <m/>
    <s v="Blonde"/>
    <d v="1967-02-20T00:00:00"/>
    <n v="19"/>
    <s v="34C"/>
    <n v="2"/>
    <s v="C"/>
    <n v="34"/>
    <n v="23"/>
    <n v="32"/>
    <n v="67"/>
    <n v="1.7018"/>
    <n v="110"/>
    <n v="49.895119999999999"/>
    <n v="17.228244748313955"/>
    <s v="Y"/>
    <s v="Bakersfield, California, United States"/>
  </r>
  <r>
    <x v="3"/>
    <n v="1986"/>
    <d v="1986-10-01T00:00:00"/>
    <s v="Katherine Hushaw"/>
    <m/>
    <m/>
    <m/>
    <s v="Blonde"/>
    <d v="1963-10-23T00:00:00"/>
    <n v="23"/>
    <s v="35B"/>
    <n v="1"/>
    <s v="B"/>
    <n v="35"/>
    <n v="23"/>
    <n v="34"/>
    <n v="66"/>
    <n v="1.6764000000000001"/>
    <n v="107"/>
    <n v="48.534343999999997"/>
    <n v="17.270060527265223"/>
    <s v="Y"/>
    <s v="Anaheim, California, United States"/>
  </r>
  <r>
    <x v="3"/>
    <n v="1986"/>
    <d v="1986-11-01T00:00:00"/>
    <s v="Donna Edmondson"/>
    <m/>
    <m/>
    <m/>
    <s v="Blonde"/>
    <d v="1966-02-01T00:00:00"/>
    <n v="20"/>
    <s v="36D"/>
    <n v="3"/>
    <s v="D"/>
    <n v="36"/>
    <n v="23"/>
    <n v="35"/>
    <n v="70"/>
    <n v="1.778"/>
    <n v="127"/>
    <n v="57.606183999999999"/>
    <n v="18.222400771332154"/>
    <s v="Y"/>
    <s v="Greensborough, North Carolina, United States"/>
  </r>
  <r>
    <x v="3"/>
    <n v="1986"/>
    <d v="1986-12-01T00:00:00"/>
    <s v="Laurie Carr"/>
    <m/>
    <m/>
    <m/>
    <s v="Blonde"/>
    <d v="1965-12-11T00:00:00"/>
    <n v="21"/>
    <s v="34C"/>
    <n v="2"/>
    <s v="C"/>
    <n v="34"/>
    <n v="21"/>
    <n v="33"/>
    <n v="67"/>
    <n v="1.7018"/>
    <n v="103"/>
    <n v="46.719976000000003"/>
    <n v="16.131901900693979"/>
    <s v="Y"/>
    <s v="Dallas, Texas, United States"/>
  </r>
  <r>
    <x v="3"/>
    <n v="1987"/>
    <d v="1987-01-01T00:00:00"/>
    <s v="Luann Lee"/>
    <m/>
    <m/>
    <m/>
    <s v="Blonde"/>
    <d v="1961-01-28T00:00:00"/>
    <n v="26"/>
    <s v="35C"/>
    <n v="2"/>
    <s v="C"/>
    <n v="35"/>
    <n v="23"/>
    <n v="34"/>
    <n v="65"/>
    <n v="1.651"/>
    <n v="105"/>
    <n v="47.627159999999996"/>
    <n v="17.472720862601488"/>
    <s v="Y"/>
    <s v="Santa Monica, California, United States"/>
  </r>
  <r>
    <x v="3"/>
    <n v="1987"/>
    <d v="1987-02-01T00:00:00"/>
    <s v="Julie Peterson"/>
    <m/>
    <m/>
    <m/>
    <s v="Blonde"/>
    <d v="1964-09-29T00:00:00"/>
    <n v="23"/>
    <s v="38D"/>
    <n v="3"/>
    <s v="D"/>
    <n v="38"/>
    <n v="24"/>
    <n v="36"/>
    <n v="68"/>
    <n v="1.7272000000000001"/>
    <n v="130"/>
    <n v="58.96696"/>
    <n v="19.76621340785934"/>
    <s v="Y"/>
    <s v="Havre de Grace, Maryland, United States"/>
  </r>
  <r>
    <x v="3"/>
    <n v="1987"/>
    <d v="1987-03-01T00:00:00"/>
    <s v="Marina Baker"/>
    <m/>
    <m/>
    <m/>
    <s v="Brunette"/>
    <d v="1967-12-08T00:00:00"/>
    <n v="20"/>
    <s v="34F"/>
    <n v="6"/>
    <s v="F"/>
    <n v="34"/>
    <n v="23"/>
    <n v="35"/>
    <n v="67"/>
    <n v="1.7018"/>
    <m/>
    <s v=""/>
    <s v=""/>
    <s v="N"/>
    <s v="Windsor, United Kingdom"/>
  </r>
  <r>
    <x v="3"/>
    <n v="1987"/>
    <d v="1987-04-01T00:00:00"/>
    <s v="Anna Clark"/>
    <m/>
    <m/>
    <s v="Brown"/>
    <s v="Brunette"/>
    <d v="1966-10-19T00:00:00"/>
    <n v="21"/>
    <s v="32D"/>
    <n v="3"/>
    <s v="D"/>
    <n v="32"/>
    <n v="23"/>
    <n v="34"/>
    <n v="61"/>
    <n v="1.5493999999999999"/>
    <n v="98"/>
    <n v="44.452016"/>
    <n v="18.516732760420641"/>
    <s v="Y"/>
    <s v="San Francisco, California, United States"/>
  </r>
  <r>
    <x v="3"/>
    <n v="1987"/>
    <d v="1987-05-01T00:00:00"/>
    <s v="Kymberly Paige"/>
    <m/>
    <m/>
    <m/>
    <s v="Blonde"/>
    <d v="1966-04-06T00:00:00"/>
    <n v="21"/>
    <s v="34C"/>
    <n v="2"/>
    <s v="C"/>
    <n v="34"/>
    <n v="24"/>
    <n v="35"/>
    <n v="68"/>
    <n v="1.7272000000000001"/>
    <n v="120"/>
    <n v="54.431039999999996"/>
    <n v="18.245735453408621"/>
    <s v="Y"/>
    <s v="Newport Beach, California, United States"/>
  </r>
  <r>
    <x v="3"/>
    <n v="1987"/>
    <d v="1987-06-01T00:00:00"/>
    <s v="Sandy Greenberg"/>
    <m/>
    <m/>
    <m/>
    <s v="Blonde"/>
    <d v="1958-07-22T00:00:00"/>
    <n v="29"/>
    <s v="35D"/>
    <n v="3"/>
    <s v="D"/>
    <n v="35"/>
    <n v="21"/>
    <n v="33"/>
    <n v="67"/>
    <n v="1.7018"/>
    <n v="107"/>
    <n v="48.534343999999997"/>
    <n v="16.758383527905391"/>
    <s v="Y"/>
    <s v="Spokane, Washington, United States"/>
  </r>
  <r>
    <x v="3"/>
    <n v="1987"/>
    <d v="1987-07-01T00:00:00"/>
    <s v="Carmen Berg"/>
    <m/>
    <m/>
    <m/>
    <s v="Blonde"/>
    <d v="1963-08-17T00:00:00"/>
    <n v="24"/>
    <s v="35C"/>
    <n v="2"/>
    <s v="C"/>
    <n v="35"/>
    <n v="23"/>
    <n v="35"/>
    <n v="67"/>
    <n v="1.7018"/>
    <n v="115"/>
    <n v="52.163080000000001"/>
    <n v="18.011346782328228"/>
    <s v="Y"/>
    <s v="Bismarck, North Dakota, United States"/>
  </r>
  <r>
    <x v="3"/>
    <n v="1987"/>
    <d v="1987-08-01T00:00:00"/>
    <s v="Sharry Konopski"/>
    <m/>
    <m/>
    <m/>
    <s v="Brunette"/>
    <d v="1967-12-02T00:00:00"/>
    <n v="20"/>
    <s v="32DD"/>
    <n v="4"/>
    <s v="DD"/>
    <n v="32"/>
    <n v="22"/>
    <n v="34"/>
    <n v="62"/>
    <n v="1.5748"/>
    <n v="100"/>
    <n v="45.359200000000001"/>
    <n v="18.29003658007316"/>
    <s v="Y"/>
    <s v="Longview, Washington, United States"/>
  </r>
  <r>
    <x v="3"/>
    <n v="1987"/>
    <d v="1987-09-01T00:00:00"/>
    <s v="Gwen Hajek"/>
    <m/>
    <m/>
    <m/>
    <s v="Blonde"/>
    <d v="1966-11-18T00:00:00"/>
    <n v="21"/>
    <s v="36D"/>
    <n v="3"/>
    <s v="D"/>
    <n v="36"/>
    <n v="24"/>
    <n v="36"/>
    <n v="67"/>
    <n v="1.7018"/>
    <n v="118"/>
    <n v="53.523856000000002"/>
    <n v="18.481208002736789"/>
    <s v="Y"/>
    <s v="Shreveport, Louisiana, United States"/>
  </r>
  <r>
    <x v="3"/>
    <n v="1987"/>
    <d v="1987-10-01T00:00:00"/>
    <s v="Brandi Brandt"/>
    <m/>
    <m/>
    <m/>
    <s v="Brunette"/>
    <d v="1968-11-02T00:00:00"/>
    <n v="19"/>
    <s v="36C"/>
    <n v="2"/>
    <s v="C"/>
    <n v="36"/>
    <n v="24"/>
    <n v="35"/>
    <n v="65"/>
    <n v="1.651"/>
    <n v="105"/>
    <n v="47.627159999999996"/>
    <n v="17.472720862601488"/>
    <s v="Y"/>
    <s v="Santa Clara, California, United States"/>
  </r>
  <r>
    <x v="3"/>
    <n v="1987"/>
    <d v="1987-11-01T00:00:00"/>
    <s v="Pam Stein"/>
    <m/>
    <m/>
    <m/>
    <s v="Blonde"/>
    <d v="1963-08-13T00:00:00"/>
    <n v="24"/>
    <s v="34C"/>
    <n v="2"/>
    <s v="C"/>
    <n v="34"/>
    <n v="23"/>
    <n v="34"/>
    <n v="65"/>
    <n v="1.651"/>
    <n v="105"/>
    <n v="47.627159999999996"/>
    <n v="17.472720862601488"/>
    <s v="Y"/>
    <s v="Syracuse, New York, United States"/>
  </r>
  <r>
    <x v="3"/>
    <n v="1987"/>
    <d v="1987-12-01T00:00:00"/>
    <s v="India Allen"/>
    <m/>
    <m/>
    <m/>
    <s v="Blonde"/>
    <d v="1965-06-01T00:00:00"/>
    <n v="22"/>
    <s v="35D"/>
    <n v="3"/>
    <s v="D"/>
    <n v="35"/>
    <n v="24"/>
    <n v="34"/>
    <n v="71"/>
    <n v="1.8034000000000001"/>
    <n v="127"/>
    <n v="57.606183999999999"/>
    <n v="17.712708545829706"/>
    <s v="Y"/>
    <s v="Portsmouth, Indiana, United States"/>
  </r>
  <r>
    <x v="3"/>
    <n v="1988"/>
    <d v="1988-01-01T00:00:00"/>
    <s v="Kimberley Conrad"/>
    <m/>
    <m/>
    <m/>
    <s v="Blonde"/>
    <d v="1963-08-06T00:00:00"/>
    <n v="25"/>
    <s v="36D"/>
    <n v="3"/>
    <s v="D"/>
    <n v="36"/>
    <n v="24"/>
    <n v="36"/>
    <n v="69"/>
    <n v="1.7525999999999999"/>
    <n v="122"/>
    <n v="55.338223999999997"/>
    <n v="18.016050986943394"/>
    <s v="Y"/>
    <s v="Moulton, Alabama, United States"/>
  </r>
  <r>
    <x v="3"/>
    <n v="1988"/>
    <d v="1988-02-01T00:00:00"/>
    <s v="Kari Kennell"/>
    <m/>
    <m/>
    <m/>
    <s v="Brunette"/>
    <d v="1964-06-21T00:00:00"/>
    <n v="24"/>
    <s v="34C"/>
    <n v="2"/>
    <s v="C"/>
    <n v="34"/>
    <n v="22"/>
    <n v="33"/>
    <n v="65"/>
    <n v="1.651"/>
    <n v="101"/>
    <n v="45.812792000000002"/>
    <n v="16.807093401169052"/>
    <s v="Y"/>
    <s v="Colorado Springs, Colorado, United States"/>
  </r>
  <r>
    <x v="3"/>
    <n v="1988"/>
    <d v="1988-03-01T00:00:00"/>
    <s v="Susie Owens"/>
    <m/>
    <m/>
    <m/>
    <s v="Blonde"/>
    <d v="1956-05-28T00:00:00"/>
    <n v="32"/>
    <s v="35C"/>
    <n v="2"/>
    <s v="C"/>
    <n v="35"/>
    <n v="25"/>
    <n v="35"/>
    <n v="68"/>
    <n v="1.7272000000000001"/>
    <n v="117"/>
    <n v="53.070264000000002"/>
    <n v="17.789592067073407"/>
    <s v="Y"/>
    <s v="Arkansas City, Kansas, United States"/>
  </r>
  <r>
    <x v="3"/>
    <n v="1988"/>
    <d v="1988-04-01T00:00:00"/>
    <s v="Eloise Broady"/>
    <m/>
    <m/>
    <m/>
    <s v="Blonde"/>
    <d v="1957-05-13T00:00:00"/>
    <n v="31"/>
    <s v="36C"/>
    <n v="2"/>
    <s v="C"/>
    <n v="36"/>
    <n v="25"/>
    <n v="35"/>
    <n v="68"/>
    <n v="1.7272000000000001"/>
    <n v="125"/>
    <n v="56.698999999999998"/>
    <n v="19.00597443063398"/>
    <s v="Y"/>
    <s v="Houston, Texas, United States"/>
  </r>
  <r>
    <x v="3"/>
    <n v="1988"/>
    <d v="1988-05-01T00:00:00"/>
    <s v="Diana Lee"/>
    <m/>
    <m/>
    <m/>
    <s v="Brunette"/>
    <d v="1961-05-11T00:00:00"/>
    <n v="27"/>
    <s v="36C"/>
    <n v="2"/>
    <s v="C"/>
    <n v="36"/>
    <n v="24"/>
    <n v="35"/>
    <n v="67"/>
    <n v="1.7018"/>
    <n v="118"/>
    <n v="53.523856000000002"/>
    <n v="18.481208002736789"/>
    <s v="Y"/>
    <s v="Seattle, Washington, United States"/>
  </r>
  <r>
    <x v="3"/>
    <n v="1988"/>
    <d v="1988-06-01T00:00:00"/>
    <s v="Emily Arth"/>
    <m/>
    <m/>
    <m/>
    <s v="Brunette"/>
    <d v="1960-10-18T00:00:00"/>
    <n v="28"/>
    <s v="35C"/>
    <n v="2"/>
    <s v="C"/>
    <n v="35"/>
    <n v="24"/>
    <n v="35"/>
    <n v="67"/>
    <n v="1.7018"/>
    <n v="110"/>
    <n v="49.895119999999999"/>
    <n v="17.228244748313955"/>
    <s v="Y"/>
    <s v="Evanston, Illinois, United States"/>
  </r>
  <r>
    <x v="3"/>
    <n v="1988"/>
    <d v="1988-07-01T00:00:00"/>
    <s v="Terri Lynn Doss"/>
    <m/>
    <m/>
    <m/>
    <s v="Blonde"/>
    <d v="1965-09-04T00:00:00"/>
    <n v="23"/>
    <s v="36C"/>
    <n v="2"/>
    <s v="C"/>
    <n v="36"/>
    <n v="22"/>
    <n v="32"/>
    <n v="67"/>
    <n v="1.7018"/>
    <n v="109"/>
    <n v="49.441527999999998"/>
    <n v="17.0716243415111"/>
    <s v="Y"/>
    <s v="Chicago, Illinois, United States"/>
  </r>
  <r>
    <x v="3"/>
    <n v="1988"/>
    <d v="1988-08-01T00:00:00"/>
    <s v="Helle Michaelsen"/>
    <m/>
    <m/>
    <m/>
    <s v="Blonde"/>
    <d v="1968-11-02T00:00:00"/>
    <n v="20"/>
    <s v="35D"/>
    <n v="3"/>
    <s v="D"/>
    <n v="35"/>
    <n v="24"/>
    <n v="34"/>
    <n v="66"/>
    <n v="1.6764000000000001"/>
    <m/>
    <s v=""/>
    <s v=""/>
    <s v="N"/>
    <s v="Aalborg, Denmark"/>
  </r>
  <r>
    <x v="3"/>
    <n v="1988"/>
    <d v="1988-09-01T00:00:00"/>
    <s v="Laura Richmond"/>
    <m/>
    <m/>
    <m/>
    <s v="Redhead"/>
    <d v="1966-08-23T00:00:00"/>
    <n v="22"/>
    <s v="36C"/>
    <n v="2"/>
    <s v="C"/>
    <n v="36"/>
    <n v="25"/>
    <n v="34"/>
    <n v="63"/>
    <n v="1.6002000000000001"/>
    <n v="105"/>
    <n v="47.627159999999996"/>
    <n v="18.59970915709027"/>
    <s v="Y"/>
    <s v="Fort Dix, New Jersey, United States"/>
  </r>
  <r>
    <x v="3"/>
    <n v="1988"/>
    <d v="1988-10-01T00:00:00"/>
    <s v="Shannon Long"/>
    <m/>
    <m/>
    <s v="Blue"/>
    <s v="Brunette"/>
    <d v="1969-02-11T00:00:00"/>
    <n v="19"/>
    <s v="36D"/>
    <n v="3"/>
    <s v="D"/>
    <n v="36"/>
    <n v="21"/>
    <n v="32"/>
    <n v="63"/>
    <n v="1.6002000000000001"/>
    <n v="94"/>
    <n v="42.637647999999999"/>
    <n v="16.651168197776052"/>
    <s v="N"/>
    <s v="Gladstone, Australia"/>
  </r>
  <r>
    <x v="3"/>
    <n v="1988"/>
    <d v="1988-11-01T00:00:00"/>
    <s v="Pia Reyes"/>
    <m/>
    <m/>
    <m/>
    <s v="Brunette"/>
    <d v="1964-07-03T00:00:00"/>
    <n v="24"/>
    <s v="36B"/>
    <n v="1"/>
    <s v="B"/>
    <n v="36"/>
    <n v="24"/>
    <n v="35"/>
    <n v="69"/>
    <n v="1.7525999999999999"/>
    <n v="123"/>
    <n v="55.791815999999997"/>
    <n v="18.1637235360167"/>
    <s v="N"/>
    <s v="Manila, Philippines"/>
  </r>
  <r>
    <x v="3"/>
    <n v="1988"/>
    <d v="1988-12-01T00:00:00"/>
    <s v="Kata Karkkainen"/>
    <m/>
    <m/>
    <m/>
    <s v="Brunette"/>
    <d v="1968-10-27T00:00:00"/>
    <n v="20"/>
    <s v="35C"/>
    <n v="2"/>
    <s v="C"/>
    <n v="35"/>
    <n v="24"/>
    <n v="35"/>
    <n v="66"/>
    <n v="1.6764000000000001"/>
    <n v="115"/>
    <n v="52.163080000000001"/>
    <n v="18.561280005939256"/>
    <s v="N"/>
    <s v="Helsinki, Finland"/>
  </r>
  <r>
    <x v="3"/>
    <n v="1989"/>
    <d v="1989-01-01T00:00:00"/>
    <s v="Fawna MacLaren"/>
    <m/>
    <m/>
    <m/>
    <s v="Brunette"/>
    <d v="1965-12-18T00:00:00"/>
    <n v="24"/>
    <s v="35D"/>
    <n v="3"/>
    <s v="D"/>
    <n v="35"/>
    <n v="24"/>
    <n v="35"/>
    <n v="70"/>
    <n v="1.778"/>
    <n v="122"/>
    <n v="55.338223999999997"/>
    <n v="17.504983418130099"/>
    <s v="Y"/>
    <s v="Santa Monica, California, United States"/>
  </r>
  <r>
    <x v="3"/>
    <n v="1989"/>
    <d v="1989-02-01T00:00:00"/>
    <s v="Simone Eden"/>
    <m/>
    <m/>
    <m/>
    <s v="Blonde"/>
    <d v="1970-06-14T00:00:00"/>
    <n v="19"/>
    <s v="37B"/>
    <n v="1"/>
    <s v="B"/>
    <n v="37"/>
    <n v="24"/>
    <n v="35"/>
    <n v="66"/>
    <n v="1.6764000000000001"/>
    <n v="117"/>
    <n v="53.070264000000002"/>
    <n v="18.884084875607765"/>
    <s v="Y"/>
    <s v="Arcadia, California, United States"/>
  </r>
  <r>
    <x v="3"/>
    <n v="1989"/>
    <d v="1989-03-01T00:00:00"/>
    <s v="Laurie Wood"/>
    <m/>
    <m/>
    <s v="Brown"/>
    <s v="Brunette"/>
    <d v="1967-06-23T00:00:00"/>
    <n v="22"/>
    <s v="37D"/>
    <n v="3"/>
    <s v="D"/>
    <n v="37"/>
    <n v="25"/>
    <n v="36"/>
    <n v="70"/>
    <n v="1.778"/>
    <n v="125"/>
    <n v="56.698999999999998"/>
    <n v="17.935433830051331"/>
    <s v="Y"/>
    <s v="Orange, California, United States"/>
  </r>
  <r>
    <x v="3"/>
    <n v="1989"/>
    <d v="1989-04-01T00:00:00"/>
    <s v="Jennifer Lyn Jackson"/>
    <m/>
    <m/>
    <m/>
    <s v="Brunette"/>
    <d v="1969-03-21T00:00:00"/>
    <n v="20"/>
    <s v="38C"/>
    <n v="2"/>
    <s v="C"/>
    <n v="38"/>
    <n v="24"/>
    <n v="34"/>
    <n v="67"/>
    <n v="1.7018"/>
    <n v="117"/>
    <n v="53.070264000000002"/>
    <n v="18.324587595933934"/>
    <s v="Y"/>
    <s v="Cleveland, Ohio, United States"/>
  </r>
  <r>
    <x v="3"/>
    <n v="1989"/>
    <d v="1989-05-01T00:00:00"/>
    <s v="Monique Noel"/>
    <m/>
    <m/>
    <m/>
    <s v="Blonde"/>
    <d v="1967-04-28T00:00:00"/>
    <n v="22"/>
    <s v="36D"/>
    <n v="3"/>
    <s v="D"/>
    <n v="36"/>
    <n v="23"/>
    <n v="35"/>
    <n v="67"/>
    <n v="1.7018"/>
    <n v="114"/>
    <n v="51.709488"/>
    <n v="17.854726375525374"/>
    <s v="Y"/>
    <s v="Salem, Oregon, United States"/>
  </r>
  <r>
    <x v="3"/>
    <n v="1989"/>
    <d v="1989-06-01T00:00:00"/>
    <s v="Tawnni Cable"/>
    <m/>
    <m/>
    <m/>
    <s v="Brunette"/>
    <d v="1967-05-01T00:00:00"/>
    <n v="22"/>
    <s v="36D"/>
    <n v="3"/>
    <s v="D"/>
    <n v="36"/>
    <n v="24"/>
    <n v="34"/>
    <n v="69"/>
    <n v="1.7525999999999999"/>
    <n v="120"/>
    <n v="54.431039999999996"/>
    <n v="17.720705888796779"/>
    <s v="Y"/>
    <s v="Salem, Oregon, United States"/>
  </r>
  <r>
    <x v="3"/>
    <n v="1989"/>
    <d v="1989-07-01T00:00:00"/>
    <s v="Erika Eleniak"/>
    <m/>
    <m/>
    <m/>
    <s v="Blonde"/>
    <d v="1969-09-29T00:00:00"/>
    <n v="20"/>
    <s v="34C"/>
    <n v="2"/>
    <s v="C"/>
    <n v="34"/>
    <n v="24"/>
    <n v="32"/>
    <n v="65"/>
    <n v="1.651"/>
    <n v="108"/>
    <n v="48.987935999999998"/>
    <n v="17.971941458675815"/>
    <s v="Y"/>
    <s v="Glendale, California, United States"/>
  </r>
  <r>
    <x v="3"/>
    <n v="1989"/>
    <d v="1989-08-01T00:00:00"/>
    <s v="Gianna Amore"/>
    <m/>
    <m/>
    <m/>
    <s v="Blonde"/>
    <d v="1968-04-05T00:00:00"/>
    <n v="21"/>
    <s v="38C"/>
    <n v="2"/>
    <s v="C"/>
    <n v="38"/>
    <n v="24"/>
    <n v="34"/>
    <n v="67"/>
    <n v="1.7018"/>
    <n v="110"/>
    <n v="49.895119999999999"/>
    <n v="17.228244748313955"/>
    <s v="Y"/>
    <s v="Warwick, Rhode Island, United States"/>
  </r>
  <r>
    <x v="3"/>
    <n v="1989"/>
    <d v="1989-09-01T00:00:00"/>
    <s v="Karin van Breeschooten"/>
    <m/>
    <m/>
    <m/>
    <s v="Blonde"/>
    <d v="1970-11-15T00:00:00"/>
    <n v="19"/>
    <s v="36C"/>
    <n v="2"/>
    <s v="C"/>
    <n v="36"/>
    <n v="24"/>
    <n v="34"/>
    <n v="65"/>
    <n v="1.651"/>
    <n v="104"/>
    <n v="47.173568000000003"/>
    <n v="17.306313997243379"/>
    <s v="N"/>
    <s v="Rotterdam, The Netherlands"/>
  </r>
  <r>
    <x v="3"/>
    <n v="1989"/>
    <d v="1989-09-01T00:00:00"/>
    <s v="Mirjam van Breeschooten"/>
    <m/>
    <m/>
    <m/>
    <s v="Blonde"/>
    <d v="1970-11-15T00:00:00"/>
    <n v="19"/>
    <s v="36C"/>
    <n v="2"/>
    <s v="C"/>
    <n v="36"/>
    <n v="24"/>
    <n v="34"/>
    <n v="65"/>
    <n v="1.651"/>
    <n v="104"/>
    <n v="47.173568000000003"/>
    <n v="17.306313997243379"/>
    <s v="N"/>
    <s v="Rotterdam, The Netherlands"/>
  </r>
  <r>
    <x v="3"/>
    <n v="1989"/>
    <d v="1989-10-01T00:00:00"/>
    <s v="Karen Foster"/>
    <m/>
    <m/>
    <m/>
    <s v="Blonde"/>
    <d v="1965-04-21T00:00:00"/>
    <n v="24"/>
    <s v="36D"/>
    <n v="3"/>
    <s v="D"/>
    <n v="36"/>
    <n v="21"/>
    <n v="32"/>
    <n v="64"/>
    <n v="1.6255999999999999"/>
    <n v="105"/>
    <n v="47.627159999999996"/>
    <n v="18.023009190549629"/>
    <s v="Y"/>
    <s v="Lufkin, Texas, United States"/>
  </r>
  <r>
    <x v="3"/>
    <n v="1989"/>
    <d v="1989-11-01T00:00:00"/>
    <s v="Renee Tenison"/>
    <m/>
    <m/>
    <m/>
    <s v="Brunette"/>
    <d v="1968-12-02T00:00:00"/>
    <n v="21"/>
    <s v="36D"/>
    <n v="3"/>
    <s v="D"/>
    <n v="36"/>
    <n v="23"/>
    <n v="32"/>
    <n v="66"/>
    <n v="1.6764000000000001"/>
    <n v="112"/>
    <n v="50.802303999999999"/>
    <n v="18.077072701436496"/>
    <s v="Y"/>
    <s v="Caldwell, Idaho, United States"/>
  </r>
  <r>
    <x v="3"/>
    <n v="1989"/>
    <d v="1989-12-01T00:00:00"/>
    <s v="Petra Verkaik"/>
    <m/>
    <m/>
    <s v="Hazel"/>
    <s v="Brunette"/>
    <d v="1966-11-04T00:00:00"/>
    <n v="23"/>
    <s v="37DD"/>
    <n v="4"/>
    <s v="DD"/>
    <n v="37"/>
    <n v="24"/>
    <n v="35"/>
    <n v="68"/>
    <n v="1.7272000000000001"/>
    <n v="120"/>
    <n v="54.431039999999996"/>
    <n v="18.245735453408621"/>
    <s v="Y"/>
    <s v="Los Angeles, California, United States"/>
  </r>
  <r>
    <x v="4"/>
    <n v="1990"/>
    <d v="1990-01-01T00:00:00"/>
    <s v="Peggy McIntaggart"/>
    <m/>
    <m/>
    <m/>
    <s v="Blonde"/>
    <d v="1961-09-06T00:00:00"/>
    <n v="29"/>
    <s v="36DD"/>
    <n v="4"/>
    <s v="DD"/>
    <n v="36"/>
    <n v="23"/>
    <n v="35"/>
    <n v="67"/>
    <n v="1.7018"/>
    <n v="115"/>
    <n v="52.163080000000001"/>
    <n v="18.011346782328228"/>
    <s v="N"/>
    <s v="Midland, Canada"/>
  </r>
  <r>
    <x v="4"/>
    <n v="1990"/>
    <d v="1990-02-01T00:00:00"/>
    <s v="Pamela Anderson"/>
    <m/>
    <m/>
    <s v="Blue"/>
    <s v="Blonde"/>
    <d v="1967-07-01T00:00:00"/>
    <n v="23"/>
    <s v="36D"/>
    <n v="3"/>
    <s v="D"/>
    <n v="36"/>
    <n v="24"/>
    <n v="36"/>
    <n v="67"/>
    <n v="1.7018"/>
    <n v="105"/>
    <n v="47.627159999999996"/>
    <n v="16.445142714299685"/>
    <s v="N"/>
    <s v="Ladysmith, Canada"/>
  </r>
  <r>
    <x v="4"/>
    <n v="1990"/>
    <d v="1990-03-01T00:00:00"/>
    <s v="Deborah Driggs"/>
    <m/>
    <m/>
    <s v="Brown"/>
    <s v="Brunette"/>
    <d v="1963-12-13T00:00:00"/>
    <n v="27"/>
    <s v="34C"/>
    <n v="2"/>
    <s v="C"/>
    <n v="34"/>
    <n v="23"/>
    <n v="34"/>
    <n v="66"/>
    <n v="1.6764000000000001"/>
    <n v="110"/>
    <n v="49.895119999999999"/>
    <n v="17.754267831767987"/>
    <s v="Y"/>
    <s v="Oakland, California, United States"/>
  </r>
  <r>
    <x v="4"/>
    <n v="1990"/>
    <d v="1990-04-01T00:00:00"/>
    <s v="Lisa Matthews"/>
    <m/>
    <m/>
    <m/>
    <s v="Blonde"/>
    <d v="1969-09-24T00:00:00"/>
    <n v="21"/>
    <s v="37C"/>
    <n v="2"/>
    <s v="C"/>
    <n v="37"/>
    <n v="24"/>
    <n v="36"/>
    <n v="69"/>
    <n v="1.7525999999999999"/>
    <n v="120"/>
    <n v="54.431039999999996"/>
    <n v="17.720705888796779"/>
    <s v="Y"/>
    <s v="Peoria, Illinois, United States"/>
  </r>
  <r>
    <x v="4"/>
    <n v="1990"/>
    <d v="1990-05-01T00:00:00"/>
    <s v="Tina Bockrath"/>
    <m/>
    <m/>
    <m/>
    <s v="Blonde"/>
    <d v="1967-06-30T00:00:00"/>
    <n v="23"/>
    <s v="34C"/>
    <n v="2"/>
    <s v="C"/>
    <n v="34"/>
    <n v="24"/>
    <n v="36"/>
    <n v="68"/>
    <n v="1.7272000000000001"/>
    <n v="125"/>
    <n v="56.698999999999998"/>
    <n v="19.00597443063398"/>
    <s v="Y"/>
    <s v="Dayton, Ohio, United States"/>
  </r>
  <r>
    <x v="4"/>
    <n v="1990"/>
    <d v="1990-06-01T00:00:00"/>
    <s v="Bonnie Marino"/>
    <m/>
    <m/>
    <m/>
    <s v="Brunette"/>
    <d v="1961-12-20T00:00:00"/>
    <n v="29"/>
    <s v="35C"/>
    <n v="2"/>
    <s v="C"/>
    <n v="35"/>
    <n v="24"/>
    <n v="35"/>
    <n v="69"/>
    <n v="1.7525999999999999"/>
    <n v="128"/>
    <n v="58.059775999999999"/>
    <n v="18.902086281383234"/>
    <s v="Y"/>
    <s v="Cleveland, Ohio, United States"/>
  </r>
  <r>
    <x v="4"/>
    <n v="1990"/>
    <d v="1990-07-01T00:00:00"/>
    <s v="Jacqueline Sheen"/>
    <m/>
    <m/>
    <m/>
    <s v="Blonde"/>
    <d v="1963-03-03T00:00:00"/>
    <n v="27"/>
    <s v="36D"/>
    <n v="3"/>
    <s v="D"/>
    <n v="36"/>
    <n v="24"/>
    <n v="34"/>
    <n v="64"/>
    <n v="1.6255999999999999"/>
    <n v="113"/>
    <n v="51.255896"/>
    <n v="19.396190843162938"/>
    <s v="Y"/>
    <s v="Dallas, Texas, United States"/>
  </r>
  <r>
    <x v="4"/>
    <n v="1990"/>
    <d v="1990-08-01T00:00:00"/>
    <s v="Melissa Evridge"/>
    <m/>
    <m/>
    <m/>
    <s v="Blonde"/>
    <d v="1968-11-02T00:00:00"/>
    <n v="22"/>
    <s v="34B"/>
    <n v="1"/>
    <s v="B"/>
    <n v="34"/>
    <n v="24"/>
    <n v="35"/>
    <n v="66"/>
    <n v="1.6764000000000001"/>
    <n v="113"/>
    <n v="51.255896"/>
    <n v="18.23847513627075"/>
    <s v="Y"/>
    <s v="Lexington, Kentucky, United States"/>
  </r>
  <r>
    <x v="4"/>
    <n v="1990"/>
    <d v="1990-09-01T00:00:00"/>
    <s v="Kerri Kendall"/>
    <m/>
    <m/>
    <m/>
    <s v="Blonde"/>
    <d v="1970-09-25T00:00:00"/>
    <n v="20"/>
    <s v="36D"/>
    <n v="3"/>
    <s v="D"/>
    <n v="36"/>
    <n v="22"/>
    <n v="33"/>
    <n v="66"/>
    <n v="1.6764000000000001"/>
    <n v="110"/>
    <n v="49.895119999999999"/>
    <n v="17.754267831767987"/>
    <s v="Y"/>
    <s v="San Diego, California, United States"/>
  </r>
  <r>
    <x v="4"/>
    <n v="1990"/>
    <d v="1990-10-01T00:00:00"/>
    <s v="Alison Armitage"/>
    <s v="Brittany York"/>
    <m/>
    <m/>
    <s v="Brunette"/>
    <d v="1965-02-26T00:00:00"/>
    <n v="25"/>
    <s v="36C"/>
    <n v="2"/>
    <s v="C"/>
    <n v="36"/>
    <n v="24"/>
    <n v="34"/>
    <n v="66"/>
    <n v="1.6764000000000001"/>
    <n v="120"/>
    <n v="54.431039999999996"/>
    <n v="19.368292180110529"/>
    <s v="N"/>
    <s v="London, United Kingdom"/>
  </r>
  <r>
    <x v="4"/>
    <n v="1990"/>
    <d v="1990-11-01T00:00:00"/>
    <s v="Lorraine Olivia"/>
    <m/>
    <m/>
    <m/>
    <s v="Brunette"/>
    <d v="1968-02-20T00:00:00"/>
    <n v="22"/>
    <s v="34DD"/>
    <n v="4"/>
    <s v="DD"/>
    <n v="34"/>
    <n v="24"/>
    <n v="32"/>
    <n v="66"/>
    <n v="1.6764000000000001"/>
    <n v="112"/>
    <n v="50.802303999999999"/>
    <n v="18.077072701436496"/>
    <s v="Y"/>
    <s v="Geneva, Illinois, United States"/>
  </r>
  <r>
    <x v="4"/>
    <n v="1990"/>
    <d v="1990-12-01T00:00:00"/>
    <s v="Morgan Fox"/>
    <m/>
    <m/>
    <m/>
    <s v="Blonde"/>
    <d v="1970-05-28T00:00:00"/>
    <n v="20"/>
    <s v="38D"/>
    <n v="3"/>
    <s v="D"/>
    <n v="38"/>
    <n v="24"/>
    <n v="34"/>
    <n v="71"/>
    <n v="1.8034000000000001"/>
    <n v="126"/>
    <n v="57.152591999999999"/>
    <n v="17.57323839979955"/>
    <s v="N"/>
    <s v="Prince George, Canada"/>
  </r>
  <r>
    <x v="4"/>
    <n v="1991"/>
    <d v="1991-01-01T00:00:00"/>
    <s v="Stacy Arthur"/>
    <m/>
    <m/>
    <m/>
    <s v="Blonde"/>
    <d v="1968-06-04T00:00:00"/>
    <n v="23"/>
    <s v="36D"/>
    <n v="3"/>
    <s v="D"/>
    <n v="36"/>
    <n v="23"/>
    <n v="35"/>
    <n v="67"/>
    <n v="1.7018"/>
    <n v="115"/>
    <n v="52.163080000000001"/>
    <n v="18.011346782328228"/>
    <s v="Y"/>
    <s v="Naperville, Illinois, United States"/>
  </r>
  <r>
    <x v="4"/>
    <n v="1991"/>
    <d v="1991-02-01T00:00:00"/>
    <s v="Cristy Thom"/>
    <m/>
    <m/>
    <m/>
    <s v="Brunette"/>
    <d v="1971-09-08T00:00:00"/>
    <n v="20"/>
    <s v="36C"/>
    <n v="2"/>
    <s v="C"/>
    <n v="36"/>
    <n v="23"/>
    <n v="36"/>
    <n v="66"/>
    <n v="1.6764000000000001"/>
    <n v="110"/>
    <n v="49.895119999999999"/>
    <n v="17.754267831767987"/>
    <s v="Y"/>
    <s v="Los Angeles, California, United States"/>
  </r>
  <r>
    <x v="4"/>
    <n v="1991"/>
    <d v="1991-03-01T00:00:00"/>
    <s v="Julie Clarke"/>
    <m/>
    <m/>
    <m/>
    <s v="Blonde"/>
    <d v="1971-08-11T00:00:00"/>
    <n v="20"/>
    <s v="34C"/>
    <n v="2"/>
    <s v="C"/>
    <n v="34"/>
    <n v="22"/>
    <n v="32"/>
    <n v="65"/>
    <n v="1.651"/>
    <n v="110"/>
    <n v="49.895119999999999"/>
    <n v="18.304755189392033"/>
    <s v="Y"/>
    <s v="Tucson, Arizona, United States"/>
  </r>
  <r>
    <x v="4"/>
    <n v="1991"/>
    <d v="1991-04-01T00:00:00"/>
    <s v="Christina Leardini"/>
    <m/>
    <m/>
    <m/>
    <s v="Brunette"/>
    <d v="1969-01-22T00:00:00"/>
    <n v="22"/>
    <s v="34C"/>
    <n v="2"/>
    <s v="C"/>
    <n v="34"/>
    <n v="23"/>
    <n v="34"/>
    <n v="68"/>
    <n v="1.7272000000000001"/>
    <n v="109"/>
    <n v="49.441527999999998"/>
    <n v="16.573209703512831"/>
    <s v="Y"/>
    <s v="St. Petersburg, Florida, United States"/>
  </r>
  <r>
    <x v="4"/>
    <n v="1991"/>
    <d v="1991-05-01T00:00:00"/>
    <s v="Carrie Jean Yazel"/>
    <m/>
    <m/>
    <m/>
    <s v="Blonde"/>
    <d v="1969-11-30T00:00:00"/>
    <n v="22"/>
    <s v="36D"/>
    <n v="3"/>
    <s v="D"/>
    <n v="36"/>
    <n v="24"/>
    <n v="34"/>
    <n v="68"/>
    <n v="1.7272000000000001"/>
    <n v="120"/>
    <n v="54.431039999999996"/>
    <n v="18.245735453408621"/>
    <s v="Y"/>
    <s v="Huntington Beach, California, United States"/>
  </r>
  <r>
    <x v="4"/>
    <n v="1991"/>
    <d v="1991-06-01T00:00:00"/>
    <s v="Saskia Linssen"/>
    <m/>
    <m/>
    <m/>
    <s v="Redhead"/>
    <d v="1970-02-16T00:00:00"/>
    <n v="21"/>
    <s v="38D"/>
    <n v="3"/>
    <s v="D"/>
    <n v="38"/>
    <n v="27"/>
    <n v="38"/>
    <n v="69"/>
    <n v="1.7525999999999999"/>
    <n v="130"/>
    <n v="58.96696"/>
    <n v="19.197431379529846"/>
    <s v="N"/>
    <s v="Venlo, The Netherlands"/>
  </r>
  <r>
    <x v="4"/>
    <n v="1991"/>
    <d v="1991-07-01T00:00:00"/>
    <s v="Wendy Kaye"/>
    <m/>
    <m/>
    <m/>
    <s v="Blonde"/>
    <d v="1972-05-05T00:00:00"/>
    <n v="19"/>
    <s v="34DD"/>
    <n v="4"/>
    <s v="DD"/>
    <n v="34"/>
    <n v="23"/>
    <n v="35"/>
    <n v="66"/>
    <n v="1.6764000000000001"/>
    <n v="112"/>
    <n v="50.802303999999999"/>
    <n v="18.077072701436496"/>
    <s v="Y"/>
    <s v="Memphis, Texas, United States"/>
  </r>
  <r>
    <x v="4"/>
    <n v="1991"/>
    <d v="1991-08-01T00:00:00"/>
    <s v="Corinna Harney"/>
    <m/>
    <m/>
    <s v="Blue"/>
    <s v="Brunette"/>
    <d v="1972-02-20T00:00:00"/>
    <n v="19"/>
    <s v="34C"/>
    <n v="2"/>
    <s v="C"/>
    <n v="34"/>
    <n v="22"/>
    <n v="34"/>
    <n v="63"/>
    <n v="1.6002000000000001"/>
    <n v="105"/>
    <n v="47.627159999999996"/>
    <n v="18.59970915709027"/>
    <s v="N"/>
    <s v="Bremerhaven, Germany"/>
  </r>
  <r>
    <x v="4"/>
    <n v="1991"/>
    <d v="1991-09-01T00:00:00"/>
    <s v="Samantha Dorman"/>
    <m/>
    <m/>
    <m/>
    <s v="Brunette"/>
    <d v="1968-03-21T00:00:00"/>
    <n v="23"/>
    <s v="36D"/>
    <n v="3"/>
    <s v="D"/>
    <n v="36"/>
    <n v="25"/>
    <n v="36"/>
    <n v="70"/>
    <n v="1.778"/>
    <n v="135"/>
    <n v="61.234920000000002"/>
    <n v="19.370268536455441"/>
    <s v="Y"/>
    <s v="Lakeland, Florida, United States"/>
  </r>
  <r>
    <x v="4"/>
    <n v="1991"/>
    <d v="1991-10-01T00:00:00"/>
    <s v="Cheryl Bachman"/>
    <m/>
    <m/>
    <s v="Blue"/>
    <s v="Brunette"/>
    <d v="1969-11-18T00:00:00"/>
    <n v="22"/>
    <s v="34DD"/>
    <n v="4"/>
    <s v="DD"/>
    <n v="34"/>
    <n v="22"/>
    <n v="35"/>
    <n v="66"/>
    <n v="1.6764000000000001"/>
    <n v="110"/>
    <n v="49.895119999999999"/>
    <n v="17.754267831767987"/>
    <s v="Y"/>
    <s v="Jacksonville, Florida, United States"/>
  </r>
  <r>
    <x v="4"/>
    <n v="1991"/>
    <d v="1991-11-01T00:00:00"/>
    <s v="Tonja Christensen"/>
    <m/>
    <m/>
    <m/>
    <s v="Blonde"/>
    <d v="1971-09-03T00:00:00"/>
    <n v="20"/>
    <s v="34B"/>
    <n v="1"/>
    <s v="B"/>
    <n v="34"/>
    <n v="23"/>
    <n v="34"/>
    <n v="67"/>
    <n v="1.7018"/>
    <n v="108"/>
    <n v="48.987935999999998"/>
    <n v="16.915003934708245"/>
    <s v="Y"/>
    <s v="Salt Lake City, Utah, United States"/>
  </r>
  <r>
    <x v="4"/>
    <n v="1991"/>
    <d v="1991-12-01T00:00:00"/>
    <s v="Wendy Hamilton"/>
    <m/>
    <m/>
    <m/>
    <s v="Brunette"/>
    <d v="1967-12-20T00:00:00"/>
    <n v="24"/>
    <s v="35D"/>
    <n v="3"/>
    <s v="D"/>
    <n v="35"/>
    <n v="24"/>
    <n v="36"/>
    <n v="70"/>
    <n v="1.778"/>
    <n v="120"/>
    <n v="54.431039999999996"/>
    <n v="17.218016476849279"/>
    <s v="Y"/>
    <s v="Detroit, Michigan, United States"/>
  </r>
  <r>
    <x v="4"/>
    <n v="1992"/>
    <d v="1992-01-01T00:00:00"/>
    <s v="Suzi Simpson"/>
    <m/>
    <m/>
    <m/>
    <s v="Blonde"/>
    <d v="1968-11-16T00:00:00"/>
    <n v="24"/>
    <s v="36D"/>
    <n v="3"/>
    <s v="D"/>
    <n v="36"/>
    <n v="23"/>
    <n v="34"/>
    <n v="65"/>
    <n v="1.651"/>
    <n v="100"/>
    <n v="45.359200000000001"/>
    <n v="16.640686535810943"/>
    <s v="N"/>
    <s v="Athens, Greece"/>
  </r>
  <r>
    <x v="4"/>
    <n v="1992"/>
    <d v="1992-02-01T00:00:00"/>
    <s v="Tanya Beyer"/>
    <m/>
    <m/>
    <m/>
    <s v="Blonde"/>
    <d v="1971-06-04T00:00:00"/>
    <n v="21"/>
    <s v="36C"/>
    <n v="2"/>
    <s v="C"/>
    <n v="36"/>
    <n v="25"/>
    <n v="35"/>
    <n v="69"/>
    <n v="1.7525999999999999"/>
    <n v="123"/>
    <n v="55.791815999999997"/>
    <n v="18.1637235360167"/>
    <s v="Y"/>
    <s v="St. Paul, Minnesota, United States"/>
  </r>
  <r>
    <x v="4"/>
    <n v="1992"/>
    <d v="1992-03-01T00:00:00"/>
    <s v="Tylyn John"/>
    <m/>
    <m/>
    <m/>
    <s v="Brunette"/>
    <d v="1966-07-31T00:00:00"/>
    <n v="26"/>
    <s v="34C"/>
    <n v="2"/>
    <s v="C"/>
    <n v="34"/>
    <n v="23"/>
    <n v="34"/>
    <n v="66"/>
    <n v="1.6764000000000001"/>
    <n v="116"/>
    <n v="52.616672000000001"/>
    <n v="18.722682440773511"/>
    <s v="Y"/>
    <s v="Encino, California, United States"/>
  </r>
  <r>
    <x v="4"/>
    <n v="1992"/>
    <d v="1992-04-01T00:00:00"/>
    <s v="Cady Cantrell"/>
    <m/>
    <m/>
    <m/>
    <s v="Blonde"/>
    <d v="1972-09-12T00:00:00"/>
    <n v="20"/>
    <s v="36DD"/>
    <n v="4"/>
    <s v="DD"/>
    <n v="36"/>
    <n v="24"/>
    <n v="36"/>
    <n v="67"/>
    <n v="1.7018"/>
    <n v="118"/>
    <n v="53.523856000000002"/>
    <n v="18.481208002736789"/>
    <s v="Y"/>
    <s v="Lanett, Alabama, United States"/>
  </r>
  <r>
    <x v="4"/>
    <n v="1992"/>
    <d v="1992-05-01T00:00:00"/>
    <s v="Anna Nicole Smith"/>
    <m/>
    <m/>
    <s v="Brown"/>
    <s v="Blonde"/>
    <d v="1967-11-28T00:00:00"/>
    <n v="25"/>
    <s v="36DD"/>
    <n v="4"/>
    <s v="DD"/>
    <n v="36"/>
    <n v="26"/>
    <n v="38"/>
    <n v="71"/>
    <n v="1.8034000000000001"/>
    <n v="140"/>
    <n v="63.502879999999998"/>
    <n v="19.525820444221722"/>
    <s v="Y"/>
    <s v="Mexia, Texas, United States"/>
  </r>
  <r>
    <x v="4"/>
    <n v="1992"/>
    <d v="1992-06-01T00:00:00"/>
    <s v="Angela Melini"/>
    <m/>
    <m/>
    <s v="Brown"/>
    <s v="Brunette"/>
    <d v="1969-07-25T00:00:00"/>
    <n v="23"/>
    <s v="36DD"/>
    <n v="4"/>
    <s v="DD"/>
    <n v="36"/>
    <n v="26"/>
    <n v="35"/>
    <n v="66"/>
    <n v="1.6764000000000001"/>
    <n v="115"/>
    <n v="52.163080000000001"/>
    <n v="18.561280005939256"/>
    <s v="N"/>
    <s v="Saigon, Vietnam"/>
  </r>
  <r>
    <x v="4"/>
    <n v="1992"/>
    <d v="1992-07-01T00:00:00"/>
    <s v="Amanda Hope"/>
    <m/>
    <m/>
    <s v="Brown"/>
    <s v="Redhead"/>
    <d v="1969-08-23T00:00:00"/>
    <n v="23"/>
    <s v="35B"/>
    <n v="1"/>
    <s v="B"/>
    <n v="35"/>
    <n v="25"/>
    <n v="37"/>
    <n v="68"/>
    <n v="1.7272000000000001"/>
    <n v="133"/>
    <n v="60.327736000000002"/>
    <n v="20.222356794194557"/>
    <s v="Y"/>
    <s v="Austin, Texas, United States"/>
  </r>
  <r>
    <x v="4"/>
    <n v="1992"/>
    <d v="1992-08-01T00:00:00"/>
    <s v="Ashley Allen"/>
    <m/>
    <m/>
    <s v="Brown"/>
    <s v="Blonde"/>
    <d v="1968-02-07T00:00:00"/>
    <n v="24"/>
    <s v="34C"/>
    <n v="2"/>
    <s v="C"/>
    <n v="34"/>
    <n v="24"/>
    <n v="34"/>
    <n v="69"/>
    <n v="1.7525999999999999"/>
    <n v="123"/>
    <n v="55.791815999999997"/>
    <n v="18.1637235360167"/>
    <s v="Y"/>
    <s v="San Antonio, Texas, United States"/>
  </r>
  <r>
    <x v="4"/>
    <n v="1992"/>
    <d v="1992-09-01T00:00:00"/>
    <s v="Morena Corwin"/>
    <m/>
    <m/>
    <m/>
    <s v="Brunette"/>
    <d v="1969-10-24T00:00:00"/>
    <n v="23"/>
    <s v="34C"/>
    <n v="2"/>
    <s v="C"/>
    <n v="34"/>
    <n v="22"/>
    <n v="34"/>
    <n v="69"/>
    <n v="1.7525999999999999"/>
    <n v="120"/>
    <n v="54.431039999999996"/>
    <n v="17.720705888796779"/>
    <s v="N"/>
    <s v="Seoul, South Korea"/>
  </r>
  <r>
    <x v="4"/>
    <n v="1992"/>
    <d v="1992-10-01T00:00:00"/>
    <s v="Tiffany Sloan"/>
    <m/>
    <m/>
    <m/>
    <s v="Brunette"/>
    <d v="1973-05-29T00:00:00"/>
    <n v="19"/>
    <s v="36D"/>
    <n v="3"/>
    <s v="D"/>
    <n v="36"/>
    <n v="25"/>
    <n v="36"/>
    <n v="66"/>
    <n v="1.6764000000000001"/>
    <n v="120"/>
    <n v="54.431039999999996"/>
    <n v="19.368292180110529"/>
    <s v="Y"/>
    <s v="Orange County, California, United States"/>
  </r>
  <r>
    <x v="4"/>
    <n v="1992"/>
    <d v="1992-11-01T00:00:00"/>
    <s v="Stephanie Adams"/>
    <m/>
    <m/>
    <s v="Brown"/>
    <s v="Brunette"/>
    <d v="1970-07-24T00:00:00"/>
    <n v="22"/>
    <s v="34C"/>
    <n v="2"/>
    <s v="C"/>
    <n v="34"/>
    <n v="24"/>
    <n v="34"/>
    <n v="69"/>
    <n v="1.7525999999999999"/>
    <n v="115"/>
    <n v="52.163080000000001"/>
    <n v="16.982343143430249"/>
    <s v="Y"/>
    <s v="Orange, New Jersey, United States"/>
  </r>
  <r>
    <x v="4"/>
    <n v="1992"/>
    <d v="1992-12-01T00:00:00"/>
    <s v="Barbara Moore"/>
    <m/>
    <m/>
    <s v="Blue"/>
    <s v="Blonde"/>
    <d v="1968-08-21T00:00:00"/>
    <n v="24"/>
    <s v="36D"/>
    <n v="3"/>
    <s v="D"/>
    <n v="36"/>
    <n v="24"/>
    <n v="35"/>
    <n v="66"/>
    <n v="1.6764000000000001"/>
    <n v="110"/>
    <n v="49.895119999999999"/>
    <n v="17.754267831767987"/>
    <s v="Y"/>
    <s v="Spokane, Washington, United States"/>
  </r>
  <r>
    <x v="4"/>
    <n v="1993"/>
    <d v="1993-01-01T00:00:00"/>
    <s v="Echo Leta Johnson"/>
    <m/>
    <m/>
    <m/>
    <s v="Blonde"/>
    <d v="1974-01-11T00:00:00"/>
    <n v="19"/>
    <s v="36B"/>
    <n v="1"/>
    <s v="B"/>
    <n v="36"/>
    <n v="23"/>
    <n v="33"/>
    <n v="67"/>
    <n v="1.7018"/>
    <n v="110"/>
    <n v="49.895119999999999"/>
    <n v="17.228244748313955"/>
    <s v="Y"/>
    <s v="Austin, Texas, United States"/>
  </r>
  <r>
    <x v="4"/>
    <n v="1993"/>
    <d v="1993-02-01T00:00:00"/>
    <s v="Jennifer LeRoy"/>
    <m/>
    <m/>
    <m/>
    <s v="Brunette"/>
    <d v="1974-01-07T00:00:00"/>
    <n v="19"/>
    <s v="34C"/>
    <n v="2"/>
    <s v="C"/>
    <n v="34"/>
    <n v="24"/>
    <n v="35"/>
    <n v="70"/>
    <n v="1.778"/>
    <n v="120"/>
    <n v="54.431039999999996"/>
    <n v="17.218016476849279"/>
    <s v="Y"/>
    <s v="Craig, Colorado, United States"/>
  </r>
  <r>
    <x v="4"/>
    <n v="1993"/>
    <d v="1993-03-01T00:00:00"/>
    <s v="Kimberly Donley"/>
    <m/>
    <m/>
    <s v="Blue"/>
    <s v="Blonde"/>
    <d v="1965-12-15T00:00:00"/>
    <n v="28"/>
    <s v="34C"/>
    <n v="2"/>
    <s v="C"/>
    <n v="34"/>
    <n v="24"/>
    <n v="34"/>
    <n v="68"/>
    <n v="1.7272000000000001"/>
    <n v="115"/>
    <n v="52.163080000000001"/>
    <n v="17.485496476183261"/>
    <s v="Y"/>
    <s v="Aurora, Illinois, United States"/>
  </r>
  <r>
    <x v="4"/>
    <n v="1993"/>
    <d v="1993-04-01T00:00:00"/>
    <s v="Nicole Wood"/>
    <m/>
    <m/>
    <s v="Brown"/>
    <s v="Blonde"/>
    <d v="1970-02-04T00:00:00"/>
    <n v="23"/>
    <s v="36C"/>
    <n v="2"/>
    <s v="C"/>
    <n v="36"/>
    <n v="23"/>
    <n v="34"/>
    <n v="66"/>
    <n v="1.6764000000000001"/>
    <n v="108"/>
    <n v="48.987935999999998"/>
    <n v="17.431462962099477"/>
    <s v="Y"/>
    <s v="Canton, Ohio, United States"/>
  </r>
  <r>
    <x v="4"/>
    <n v="1993"/>
    <d v="1993-05-01T00:00:00"/>
    <s v="Elke Jeinsen"/>
    <m/>
    <m/>
    <m/>
    <s v="Blonde"/>
    <d v="1966-07-25T00:00:00"/>
    <n v="27"/>
    <s v="34B"/>
    <n v="1"/>
    <s v="B"/>
    <n v="34"/>
    <n v="24"/>
    <n v="34"/>
    <n v="69"/>
    <n v="1.7525999999999999"/>
    <n v="118"/>
    <n v="53.523856000000002"/>
    <n v="17.425360790650171"/>
    <s v="N"/>
    <s v="Hanover, Germany"/>
  </r>
  <r>
    <x v="4"/>
    <n v="1993"/>
    <d v="1993-06-01T00:00:00"/>
    <s v="Alesha Oreskovich"/>
    <m/>
    <m/>
    <s v="Brown"/>
    <s v="Brunette"/>
    <d v="1972-05-21T00:00:00"/>
    <n v="21"/>
    <s v="36C"/>
    <n v="2"/>
    <s v="C"/>
    <n v="36"/>
    <n v="25"/>
    <n v="36"/>
    <n v="68"/>
    <n v="1.7272000000000001"/>
    <n v="125"/>
    <n v="56.698999999999998"/>
    <n v="19.00597443063398"/>
    <s v="Y"/>
    <s v="Tampa, Florida, United States"/>
  </r>
  <r>
    <x v="4"/>
    <n v="1993"/>
    <d v="1993-07-01T00:00:00"/>
    <s v="Leisa Sheridan"/>
    <m/>
    <m/>
    <m/>
    <s v="Blonde"/>
    <d v="1964-05-28T00:00:00"/>
    <n v="29"/>
    <s v="38D"/>
    <n v="3"/>
    <s v="D"/>
    <n v="38"/>
    <n v="26"/>
    <n v="34"/>
    <n v="67"/>
    <n v="1.7018"/>
    <n v="118"/>
    <n v="53.523856000000002"/>
    <n v="18.481208002736789"/>
    <s v="Y"/>
    <s v="Omaha, Nebraska, United States"/>
  </r>
  <r>
    <x v="4"/>
    <n v="1993"/>
    <d v="1993-08-01T00:00:00"/>
    <s v="Jennifer J. Lavoie"/>
    <m/>
    <m/>
    <s v="Brown"/>
    <s v="Brunette"/>
    <d v="1971-02-25T00:00:00"/>
    <n v="22"/>
    <s v="32D"/>
    <n v="3"/>
    <s v="D"/>
    <n v="32"/>
    <n v="22"/>
    <n v="32"/>
    <n v="64"/>
    <n v="1.6255999999999999"/>
    <n v="100"/>
    <n v="45.359200000000001"/>
    <n v="17.164770657666317"/>
    <s v="Y"/>
    <s v="New Hampshire, United States"/>
  </r>
  <r>
    <x v="4"/>
    <n v="1993"/>
    <d v="1993-09-01T00:00:00"/>
    <s v="Carrie Westcott"/>
    <m/>
    <m/>
    <m/>
    <s v="Blonde"/>
    <d v="1969-12-12T00:00:00"/>
    <n v="24"/>
    <s v="34C"/>
    <n v="2"/>
    <s v="C"/>
    <n v="34"/>
    <n v="24"/>
    <n v="35"/>
    <n v="69"/>
    <n v="1.7525999999999999"/>
    <n v="120"/>
    <n v="54.431039999999996"/>
    <n v="17.720705888796779"/>
    <s v="Y"/>
    <s v="Mission Hills, Kansas, United States"/>
  </r>
  <r>
    <x v="4"/>
    <n v="1993"/>
    <d v="1993-10-01T00:00:00"/>
    <s v="Jenny McCarthy"/>
    <m/>
    <m/>
    <s v="Blue"/>
    <s v="Blonde"/>
    <d v="1972-11-01T00:00:00"/>
    <n v="21"/>
    <s v="38D"/>
    <n v="3"/>
    <s v="D"/>
    <n v="38"/>
    <n v="24"/>
    <n v="34"/>
    <n v="67"/>
    <n v="1.7018"/>
    <n v="120"/>
    <n v="54.431039999999996"/>
    <n v="18.794448816342495"/>
    <s v="Y"/>
    <s v="Evergreen Park, Illinois, United States"/>
  </r>
  <r>
    <x v="4"/>
    <n v="1993"/>
    <d v="1993-11-01T00:00:00"/>
    <s v="Julianna Young"/>
    <m/>
    <m/>
    <s v="Brown"/>
    <s v="Blonde"/>
    <d v="1960-09-19T00:00:00"/>
    <n v="33"/>
    <s v="38DD"/>
    <n v="4"/>
    <s v="DD"/>
    <n v="38"/>
    <n v="21"/>
    <n v="34"/>
    <n v="69"/>
    <n v="1.7525999999999999"/>
    <n v="110"/>
    <n v="49.895119999999999"/>
    <n v="16.243980398063716"/>
    <s v="Y"/>
    <s v="Fort Campbell, Kentucky, United States"/>
  </r>
  <r>
    <x v="4"/>
    <n v="1993"/>
    <d v="1993-12-01T00:00:00"/>
    <s v="Arlene Baxter"/>
    <m/>
    <m/>
    <s v="Blue"/>
    <s v="Blonde"/>
    <d v="1962-11-27T00:00:00"/>
    <n v="31"/>
    <s v="34C"/>
    <n v="2"/>
    <s v="C"/>
    <n v="34"/>
    <n v="26"/>
    <n v="36"/>
    <n v="71"/>
    <n v="1.8034000000000001"/>
    <n v="130"/>
    <n v="58.96696"/>
    <n v="18.131118983920171"/>
    <s v="Y"/>
    <s v="Oceanside, California, United States"/>
  </r>
  <r>
    <x v="4"/>
    <n v="1994"/>
    <d v="1994-01-01T00:00:00"/>
    <s v="Anna Marie Goddard"/>
    <m/>
    <m/>
    <s v="Blue"/>
    <s v="Blonde"/>
    <d v="1970-01-13T00:00:00"/>
    <n v="24"/>
    <s v="36C"/>
    <n v="2"/>
    <s v="C"/>
    <n v="36"/>
    <n v="24"/>
    <n v="35"/>
    <n v="69"/>
    <n v="1.7525999999999999"/>
    <n v="124"/>
    <n v="56.245407999999998"/>
    <n v="18.311396085090006"/>
    <s v="N"/>
    <s v="Ysbrechtum, The Netherlands"/>
  </r>
  <r>
    <x v="4"/>
    <n v="1994"/>
    <d v="1994-02-01T00:00:00"/>
    <s v="Julie Lynn Cialini"/>
    <m/>
    <m/>
    <m/>
    <s v="Blonde"/>
    <d v="1970-11-14T00:00:00"/>
    <n v="24"/>
    <s v="34B"/>
    <n v="1"/>
    <s v="B"/>
    <n v="34"/>
    <n v="24"/>
    <n v="35"/>
    <n v="71"/>
    <n v="1.8034000000000001"/>
    <n v="126"/>
    <n v="57.152591999999999"/>
    <n v="17.57323839979955"/>
    <s v="Y"/>
    <s v="Rochester, New York, United States"/>
  </r>
  <r>
    <x v="4"/>
    <n v="1994"/>
    <d v="1994-03-01T00:00:00"/>
    <s v="Neriah Davis"/>
    <m/>
    <m/>
    <s v="Blue"/>
    <s v="Blonde"/>
    <d v="1972-10-12T00:00:00"/>
    <n v="22"/>
    <s v="36C"/>
    <n v="2"/>
    <s v="C"/>
    <n v="36"/>
    <n v="23"/>
    <n v="36"/>
    <n v="68"/>
    <n v="1.7272000000000001"/>
    <n v="118"/>
    <n v="53.523856000000002"/>
    <n v="17.941639862518478"/>
    <s v="Y"/>
    <s v="Vallecito, California, United States"/>
  </r>
  <r>
    <x v="4"/>
    <n v="1994"/>
    <d v="1994-04-01T00:00:00"/>
    <s v="Becky DelosSantos"/>
    <m/>
    <m/>
    <s v="Blue"/>
    <s v="Brunette"/>
    <d v="1969-08-16T00:00:00"/>
    <n v="25"/>
    <s v="36C"/>
    <n v="2"/>
    <s v="C"/>
    <n v="36"/>
    <n v="24"/>
    <n v="36"/>
    <n v="70"/>
    <n v="1.778"/>
    <n v="130"/>
    <n v="58.96696"/>
    <n v="18.652851183253386"/>
    <s v="Y"/>
    <s v="Boston, Massachusetts, United States"/>
  </r>
  <r>
    <x v="4"/>
    <n v="1994"/>
    <d v="1994-05-01T00:00:00"/>
    <s v="Shae Marks"/>
    <m/>
    <m/>
    <s v="Blue"/>
    <s v="Blonde"/>
    <d v="1972-06-01T00:00:00"/>
    <n v="22"/>
    <s v="34D"/>
    <n v="3"/>
    <s v="D"/>
    <n v="34"/>
    <n v="23"/>
    <n v="34"/>
    <n v="64"/>
    <n v="1.6255999999999999"/>
    <n v="105"/>
    <n v="47.627159999999996"/>
    <n v="18.023009190549629"/>
    <s v="Y"/>
    <s v="New Orleans, Louisiana, United States"/>
  </r>
  <r>
    <x v="4"/>
    <n v="1994"/>
    <d v="1994-06-01T00:00:00"/>
    <s v="Elan Carter"/>
    <m/>
    <m/>
    <m/>
    <s v="Brunette"/>
    <d v="1969-07-03T00:00:00"/>
    <n v="25"/>
    <s v="34C"/>
    <n v="2"/>
    <s v="C"/>
    <n v="34"/>
    <n v="24"/>
    <n v="35"/>
    <n v="69"/>
    <n v="1.7525999999999999"/>
    <n v="124"/>
    <n v="56.245407999999998"/>
    <n v="18.311396085090006"/>
    <s v="Y"/>
    <s v="Nutley, New Jersey, United States"/>
  </r>
  <r>
    <x v="4"/>
    <n v="1994"/>
    <d v="1994-07-01T00:00:00"/>
    <s v="Traci Adell"/>
    <m/>
    <m/>
    <s v="Hazel"/>
    <s v="Brunette"/>
    <d v="1969-02-17T00:00:00"/>
    <n v="25"/>
    <s v="36D"/>
    <n v="3"/>
    <s v="D"/>
    <n v="36"/>
    <n v="24"/>
    <n v="36"/>
    <n v="71"/>
    <n v="1.8034000000000001"/>
    <n v="130"/>
    <n v="58.96696"/>
    <n v="18.131118983920171"/>
    <s v="Y"/>
    <s v="New Orleans, Louisiana, United States"/>
  </r>
  <r>
    <x v="4"/>
    <n v="1994"/>
    <d v="1994-08-01T00:00:00"/>
    <s v="Maria Checa"/>
    <m/>
    <m/>
    <m/>
    <s v="Brunette"/>
    <d v="1970-07-29T00:00:00"/>
    <n v="24"/>
    <s v="32C"/>
    <n v="2"/>
    <s v="C"/>
    <n v="32"/>
    <n v="23"/>
    <n v="33"/>
    <n v="62"/>
    <n v="1.5748"/>
    <n v="95"/>
    <n v="43.091239999999999"/>
    <n v="17.375534751069502"/>
    <s v="N"/>
    <s v="Bogotá, Colombia"/>
  </r>
  <r>
    <x v="4"/>
    <n v="1994"/>
    <d v="1994-09-01T00:00:00"/>
    <s v="Kelly Gallagher"/>
    <m/>
    <m/>
    <m/>
    <s v="Brunette"/>
    <d v="1967-11-21T00:00:00"/>
    <n v="27"/>
    <s v="34C"/>
    <n v="2"/>
    <s v="C"/>
    <n v="34"/>
    <n v="24"/>
    <n v="35"/>
    <n v="66"/>
    <n v="1.6764000000000001"/>
    <n v="105"/>
    <n v="47.627159999999996"/>
    <n v="16.947255657596713"/>
    <s v="Y"/>
    <s v="Myrtle Beach, South Carolina, United States"/>
  </r>
  <r>
    <x v="4"/>
    <n v="1994"/>
    <d v="1994-10-01T00:00:00"/>
    <s v="Victoria Zdrok"/>
    <m/>
    <m/>
    <s v="Blue"/>
    <s v="Blonde"/>
    <d v="1973-03-03T00:00:00"/>
    <n v="21"/>
    <s v="36C"/>
    <n v="2"/>
    <s v="C"/>
    <n v="36"/>
    <n v="23"/>
    <n v="34"/>
    <n v="69"/>
    <n v="1.7525999999999999"/>
    <n v="120"/>
    <n v="54.431039999999996"/>
    <n v="17.720705888796779"/>
    <s v="N"/>
    <s v="Kiev, Ukraine"/>
  </r>
  <r>
    <x v="4"/>
    <n v="1994"/>
    <d v="1994-11-01T00:00:00"/>
    <s v="Donna Perry"/>
    <m/>
    <m/>
    <m/>
    <s v="Blonde"/>
    <d v="1971-03-02T00:00:00"/>
    <n v="23"/>
    <s v="34C"/>
    <n v="2"/>
    <s v="C"/>
    <n v="34"/>
    <n v="25"/>
    <n v="35"/>
    <n v="71"/>
    <n v="1.8034000000000001"/>
    <n v="135"/>
    <n v="61.234920000000002"/>
    <n v="18.828469714070948"/>
    <s v="Y"/>
    <s v="Glendale, California, United States"/>
  </r>
  <r>
    <x v="4"/>
    <n v="1994"/>
    <d v="1994-12-01T00:00:00"/>
    <s v="Elisa Bridges"/>
    <m/>
    <m/>
    <m/>
    <s v="Blonde"/>
    <d v="1973-05-24T00:00:00"/>
    <n v="21"/>
    <s v="34B"/>
    <n v="1"/>
    <s v="B"/>
    <n v="34"/>
    <n v="22"/>
    <n v="34"/>
    <n v="66"/>
    <n v="1.6764000000000001"/>
    <n v="107"/>
    <n v="48.534343999999997"/>
    <n v="17.270060527265223"/>
    <s v="Y"/>
    <s v="Miami, Florida, United States"/>
  </r>
  <r>
    <x v="4"/>
    <n v="1995"/>
    <d v="1995-01-01T00:00:00"/>
    <s v="Melissa Holliday"/>
    <m/>
    <m/>
    <m/>
    <s v="Blonde"/>
    <d v="1969-10-30T00:00:00"/>
    <n v="26"/>
    <s v="34D"/>
    <n v="3"/>
    <s v="D"/>
    <n v="34"/>
    <n v="24"/>
    <n v="34"/>
    <n v="66"/>
    <n v="1.6764000000000001"/>
    <n v="110"/>
    <n v="49.895119999999999"/>
    <n v="17.754267831767987"/>
    <s v="Y"/>
    <s v="Greenwood, South Carolina, United States"/>
  </r>
  <r>
    <x v="4"/>
    <n v="1995"/>
    <d v="1995-02-01T00:00:00"/>
    <s v="Lisa Marie Scott"/>
    <m/>
    <m/>
    <m/>
    <s v="Brunette"/>
    <d v="1974-02-01T00:00:00"/>
    <n v="21"/>
    <s v="34C"/>
    <n v="2"/>
    <s v="C"/>
    <n v="34"/>
    <n v="21"/>
    <n v="34"/>
    <n v="62"/>
    <n v="1.5748"/>
    <n v="103"/>
    <n v="46.719976000000003"/>
    <n v="18.838737677475358"/>
    <s v="Y"/>
    <s v="Pensacola, Florida, United States"/>
  </r>
  <r>
    <x v="4"/>
    <n v="1995"/>
    <d v="1995-03-01T00:00:00"/>
    <s v="Stacy Sanches"/>
    <m/>
    <m/>
    <m/>
    <s v="Brunette"/>
    <d v="1973-09-04T00:00:00"/>
    <n v="22"/>
    <s v="34C"/>
    <n v="2"/>
    <s v="C"/>
    <n v="34"/>
    <n v="24"/>
    <n v="36"/>
    <n v="70"/>
    <n v="1.778"/>
    <n v="130"/>
    <n v="58.96696"/>
    <n v="18.652851183253386"/>
    <s v="Y"/>
    <s v="Dallas, Texas, United States"/>
  </r>
  <r>
    <x v="4"/>
    <n v="1995"/>
    <d v="1995-04-01T00:00:00"/>
    <s v="Danelle Marie Folta"/>
    <m/>
    <m/>
    <m/>
    <s v="Brunette"/>
    <d v="1969-04-19T00:00:00"/>
    <n v="26"/>
    <s v="34C"/>
    <n v="2"/>
    <s v="C"/>
    <n v="34"/>
    <n v="24"/>
    <n v="35"/>
    <n v="70"/>
    <n v="1.778"/>
    <n v="124"/>
    <n v="56.245407999999998"/>
    <n v="17.791950359410922"/>
    <s v="Y"/>
    <s v="Hammond, Indiana, United States"/>
  </r>
  <r>
    <x v="4"/>
    <n v="1995"/>
    <d v="1995-05-01T00:00:00"/>
    <s v="Cynthia Gwyn Brown"/>
    <m/>
    <m/>
    <m/>
    <s v="Brunette"/>
    <d v="1974-11-25T00:00:00"/>
    <n v="21"/>
    <s v="34C"/>
    <n v="2"/>
    <s v="C"/>
    <n v="34"/>
    <n v="23"/>
    <n v="34"/>
    <n v="65"/>
    <n v="1.651"/>
    <n v="112"/>
    <n v="50.802303999999999"/>
    <n v="18.637568920108254"/>
    <s v="Y"/>
    <s v="San Jose, California, United States"/>
  </r>
  <r>
    <x v="4"/>
    <n v="1995"/>
    <d v="1995-06-01T00:00:00"/>
    <s v="Rhonda Adams"/>
    <m/>
    <m/>
    <m/>
    <s v="Blonde"/>
    <d v="1971-11-27T00:00:00"/>
    <n v="24"/>
    <s v="34C"/>
    <n v="2"/>
    <s v="C"/>
    <n v="34"/>
    <n v="24"/>
    <n v="33"/>
    <n v="67"/>
    <n v="1.7018"/>
    <n v="106"/>
    <n v="48.080751999999997"/>
    <n v="16.60176312110254"/>
    <s v="Y"/>
    <s v="Columbus, Georgia, United States"/>
  </r>
  <r>
    <x v="4"/>
    <n v="1995"/>
    <d v="1995-07-01T00:00:00"/>
    <s v="Heidi Mark"/>
    <m/>
    <m/>
    <m/>
    <s v="Blonde"/>
    <d v="1971-02-18T00:00:00"/>
    <n v="24"/>
    <s v="34C"/>
    <n v="2"/>
    <s v="C"/>
    <n v="34"/>
    <n v="23"/>
    <n v="33"/>
    <n v="67"/>
    <n v="1.7018"/>
    <n v="106"/>
    <n v="48.080751999999997"/>
    <n v="16.60176312110254"/>
    <s v="Y"/>
    <s v="Columbus, Ohio, United States"/>
  </r>
  <r>
    <x v="4"/>
    <n v="1995"/>
    <d v="1995-08-01T00:00:00"/>
    <s v="Rachel Jean Marteen"/>
    <m/>
    <m/>
    <m/>
    <s v="Brunette"/>
    <d v="1970-01-31T00:00:00"/>
    <n v="25"/>
    <s v="34B"/>
    <n v="1"/>
    <s v="B"/>
    <n v="34"/>
    <n v="24"/>
    <n v="35"/>
    <n v="67"/>
    <n v="1.7018"/>
    <n v="123"/>
    <n v="55.791815999999997"/>
    <n v="19.264310036751059"/>
    <s v="Y"/>
    <s v="Atlanta, Georgia, United States"/>
  </r>
  <r>
    <x v="4"/>
    <n v="1995"/>
    <d v="1995-09-01T00:00:00"/>
    <s v="Donna D'Errico"/>
    <m/>
    <m/>
    <m/>
    <s v="Blonde"/>
    <d v="1968-03-30T00:00:00"/>
    <n v="27"/>
    <s v="34D"/>
    <n v="3"/>
    <s v="D"/>
    <n v="34"/>
    <n v="22"/>
    <n v="34"/>
    <n v="65"/>
    <n v="1.651"/>
    <n v="110"/>
    <n v="49.895119999999999"/>
    <n v="18.304755189392033"/>
    <s v="Y"/>
    <s v="Dothan, Alabama, United States"/>
  </r>
  <r>
    <x v="4"/>
    <n v="1995"/>
    <d v="1995-10-01T00:00:00"/>
    <s v="Alicia Rickter"/>
    <m/>
    <m/>
    <m/>
    <s v="Brunette"/>
    <d v="1972-09-21T00:00:00"/>
    <n v="23"/>
    <s v="34B"/>
    <n v="1"/>
    <s v="B"/>
    <n v="34"/>
    <n v="23"/>
    <n v="34"/>
    <n v="68"/>
    <n v="1.7272000000000001"/>
    <n v="110"/>
    <n v="49.895119999999999"/>
    <n v="16.725257498957902"/>
    <s v="Y"/>
    <s v="Long Beach, California, United States"/>
  </r>
  <r>
    <x v="4"/>
    <n v="1995"/>
    <d v="1995-11-01T00:00:00"/>
    <s v="Holly Witt"/>
    <m/>
    <m/>
    <m/>
    <s v="Blonde"/>
    <d v="1968-12-10T00:00:00"/>
    <n v="27"/>
    <s v="34D"/>
    <n v="3"/>
    <s v="D"/>
    <n v="34"/>
    <n v="24"/>
    <n v="34"/>
    <n v="65"/>
    <n v="1.651"/>
    <n v="112"/>
    <n v="50.802303999999999"/>
    <n v="18.637568920108254"/>
    <s v="Y"/>
    <s v="Lima, Pennsylvania, United States"/>
  </r>
  <r>
    <x v="4"/>
    <n v="1995"/>
    <d v="1995-12-01T00:00:00"/>
    <s v="Samantha Torres"/>
    <m/>
    <m/>
    <m/>
    <s v="Blonde"/>
    <d v="1973-10-06T00:00:00"/>
    <n v="22"/>
    <s v="34C"/>
    <n v="2"/>
    <s v="C"/>
    <n v="34"/>
    <n v="24"/>
    <n v="34"/>
    <n v="69"/>
    <n v="1.7525999999999999"/>
    <n v="117"/>
    <n v="53.070264000000002"/>
    <n v="17.277688241576861"/>
    <s v="N"/>
    <s v="Ibiza, Spain"/>
  </r>
  <r>
    <x v="4"/>
    <n v="1996"/>
    <d v="1996-01-01T00:00:00"/>
    <s v="Victoria Fuller"/>
    <m/>
    <m/>
    <s v="Blue"/>
    <s v="Blonde"/>
    <d v="1970-12-11T00:00:00"/>
    <n v="26"/>
    <s v="36C"/>
    <n v="2"/>
    <s v="C"/>
    <n v="36"/>
    <n v="24"/>
    <n v="34"/>
    <n v="68"/>
    <n v="1.7272000000000001"/>
    <n v="123"/>
    <n v="55.791815999999997"/>
    <n v="18.701878839743834"/>
    <s v="Y"/>
    <s v="Santa Barbara, California, United States"/>
  </r>
  <r>
    <x v="4"/>
    <n v="1996"/>
    <d v="1996-02-01T00:00:00"/>
    <s v="Kona Carmack"/>
    <m/>
    <m/>
    <m/>
    <s v="Blonde"/>
    <d v="1976-10-01T00:00:00"/>
    <n v="20"/>
    <s v="34B"/>
    <n v="1"/>
    <s v="B"/>
    <n v="34"/>
    <n v="24"/>
    <n v="34"/>
    <n v="64"/>
    <n v="1.6255999999999999"/>
    <n v="107"/>
    <n v="48.534343999999997"/>
    <n v="18.366304603702957"/>
    <s v="Y"/>
    <s v="Honolulu, Hawaii, United States"/>
  </r>
  <r>
    <x v="4"/>
    <n v="1996"/>
    <d v="1996-03-01T00:00:00"/>
    <s v="Priscilla Lee Taylor"/>
    <m/>
    <m/>
    <m/>
    <s v="Blonde"/>
    <d v="1971-08-15T00:00:00"/>
    <n v="25"/>
    <s v="36D"/>
    <n v="3"/>
    <s v="D"/>
    <n v="36"/>
    <n v="25"/>
    <n v="34"/>
    <n v="68"/>
    <n v="1.7272000000000001"/>
    <n v="118"/>
    <n v="53.523856000000002"/>
    <n v="17.941639862518478"/>
    <s v="Y"/>
    <s v="Miami, Florida, United States"/>
  </r>
  <r>
    <x v="4"/>
    <n v="1996"/>
    <d v="1996-04-01T00:00:00"/>
    <s v="Gillian Bonner"/>
    <m/>
    <m/>
    <m/>
    <s v="Blonde"/>
    <d v="1966-02-03T00:00:00"/>
    <n v="30"/>
    <s v="34C"/>
    <n v="2"/>
    <s v="C"/>
    <n v="34"/>
    <n v="24"/>
    <n v="33"/>
    <n v="66"/>
    <n v="1.6764000000000001"/>
    <n v="115"/>
    <n v="52.163080000000001"/>
    <n v="18.561280005939256"/>
    <s v="Y"/>
    <s v="Athens, Georgia, United States"/>
  </r>
  <r>
    <x v="4"/>
    <n v="1996"/>
    <d v="1996-05-01T00:00:00"/>
    <s v="Shauna Sand"/>
    <m/>
    <m/>
    <s v="Blue"/>
    <s v="Blonde"/>
    <d v="1971-09-02T00:00:00"/>
    <n v="25"/>
    <s v="33D"/>
    <n v="3"/>
    <s v="D"/>
    <n v="33"/>
    <n v="22"/>
    <n v="33"/>
    <n v="64"/>
    <n v="1.6255999999999999"/>
    <n v="98"/>
    <n v="44.452016"/>
    <n v="16.821475244512989"/>
    <s v="Y"/>
    <s v="San Diego, California, United States"/>
  </r>
  <r>
    <x v="4"/>
    <n v="1996"/>
    <d v="1996-06-01T00:00:00"/>
    <s v="Karin Taylor"/>
    <m/>
    <m/>
    <s v="Brown"/>
    <s v="Brunette"/>
    <d v="1971-11-28T00:00:00"/>
    <n v="25"/>
    <s v="34DD"/>
    <n v="4"/>
    <s v="DD"/>
    <n v="34"/>
    <n v="24"/>
    <n v="34"/>
    <n v="69"/>
    <n v="1.7525999999999999"/>
    <n v="123"/>
    <n v="55.791815999999997"/>
    <n v="18.1637235360167"/>
    <s v="N"/>
    <s v="Kingston, Jamaica"/>
  </r>
  <r>
    <x v="4"/>
    <n v="1996"/>
    <d v="1996-07-01T00:00:00"/>
    <s v="Angel Boris"/>
    <m/>
    <m/>
    <s v="Green"/>
    <s v="Redhead"/>
    <d v="1974-08-02T00:00:00"/>
    <n v="22"/>
    <s v="34A"/>
    <n v="0.5"/>
    <s v="A"/>
    <n v="34"/>
    <n v="22"/>
    <n v="34"/>
    <n v="64"/>
    <n v="1.6255999999999999"/>
    <n v="110"/>
    <n v="49.895119999999999"/>
    <n v="18.881247723432946"/>
    <s v="Y"/>
    <s v="Fort Lauderdale, Florida, United States"/>
  </r>
  <r>
    <x v="4"/>
    <n v="1996"/>
    <d v="1996-08-01T00:00:00"/>
    <s v="Jessica Lee"/>
    <m/>
    <m/>
    <m/>
    <s v="Brunette"/>
    <d v="1975-02-18T00:00:00"/>
    <n v="21"/>
    <s v="34B"/>
    <n v="1"/>
    <s v="B"/>
    <n v="34"/>
    <n v="24"/>
    <n v="34"/>
    <n v="65"/>
    <n v="1.651"/>
    <n v="103"/>
    <n v="46.719976000000003"/>
    <n v="17.13990713188527"/>
    <s v="Y"/>
    <s v="Binghamton, New York, United States"/>
  </r>
  <r>
    <x v="4"/>
    <n v="1996"/>
    <d v="1996-09-01T00:00:00"/>
    <s v="Jennifer Allan"/>
    <m/>
    <m/>
    <m/>
    <s v="Brunette"/>
    <d v="1974-05-14T00:00:00"/>
    <n v="22"/>
    <s v="34C"/>
    <n v="2"/>
    <s v="C"/>
    <n v="34"/>
    <n v="24"/>
    <n v="34"/>
    <n v="68"/>
    <n v="1.7272000000000001"/>
    <n v="120"/>
    <n v="54.431039999999996"/>
    <n v="18.245735453408621"/>
    <s v="Y"/>
    <s v="Las Vegas, Nevada, United States"/>
  </r>
  <r>
    <x v="4"/>
    <n v="1996"/>
    <d v="1996-10-01T00:00:00"/>
    <s v="Nadine Chanz"/>
    <m/>
    <m/>
    <m/>
    <s v="Blonde"/>
    <d v="1972-04-17T00:00:00"/>
    <n v="24"/>
    <s v="34DD"/>
    <n v="4"/>
    <s v="DD"/>
    <n v="34"/>
    <n v="22"/>
    <n v="34"/>
    <n v="66"/>
    <n v="1.6764000000000001"/>
    <n v="102"/>
    <n v="46.266384000000002"/>
    <n v="16.463048353093949"/>
    <s v="N"/>
    <s v="Hildesheim, Germany"/>
  </r>
  <r>
    <x v="4"/>
    <n v="1996"/>
    <d v="1996-11-01T00:00:00"/>
    <s v="Ulrika Ericsson"/>
    <m/>
    <m/>
    <m/>
    <s v="Blonde"/>
    <d v="1970-09-10T00:00:00"/>
    <n v="26"/>
    <s v="34C"/>
    <n v="2"/>
    <s v="C"/>
    <n v="34"/>
    <n v="25"/>
    <n v="35"/>
    <n v="67"/>
    <n v="1.7018"/>
    <n v="118"/>
    <n v="53.523856000000002"/>
    <n v="18.481208002736789"/>
    <s v="N"/>
    <s v="Gävle, Sweden"/>
  </r>
  <r>
    <x v="4"/>
    <n v="1996"/>
    <d v="1996-12-01T00:00:00"/>
    <s v="Victoria Silvstedt"/>
    <m/>
    <m/>
    <s v="Blue"/>
    <s v="Blonde"/>
    <d v="1974-09-19T00:00:00"/>
    <n v="22"/>
    <s v="36D"/>
    <n v="3"/>
    <s v="D"/>
    <n v="36"/>
    <n v="25"/>
    <n v="37"/>
    <n v="71"/>
    <n v="1.8034000000000001"/>
    <n v="139"/>
    <n v="63.049287999999997"/>
    <n v="19.386350298191566"/>
    <s v="N"/>
    <s v="Skelleftehamn, Sweden"/>
  </r>
  <r>
    <x v="4"/>
    <n v="1997"/>
    <d v="1997-01-01T00:00:00"/>
    <s v="Jami Ferrell"/>
    <m/>
    <m/>
    <m/>
    <s v="Blonde"/>
    <d v="1974-06-20T00:00:00"/>
    <n v="23"/>
    <s v="36D"/>
    <n v="3"/>
    <s v="D"/>
    <n v="36"/>
    <n v="22"/>
    <n v="35"/>
    <n v="68"/>
    <n v="1.7272000000000001"/>
    <n v="118"/>
    <n v="53.523856000000002"/>
    <n v="17.941639862518478"/>
    <s v="Y"/>
    <s v="Muncie, Indiana, United States"/>
  </r>
  <r>
    <x v="4"/>
    <n v="1997"/>
    <d v="1997-02-01T00:00:00"/>
    <s v="Kimber West"/>
    <m/>
    <m/>
    <m/>
    <s v="Brunette"/>
    <d v="1974-05-23T00:00:00"/>
    <n v="23"/>
    <s v="36D"/>
    <n v="3"/>
    <s v="D"/>
    <n v="36"/>
    <n v="24"/>
    <n v="36"/>
    <n v="70"/>
    <n v="1.778"/>
    <n v="125"/>
    <n v="56.698999999999998"/>
    <n v="17.935433830051331"/>
    <s v="Y"/>
    <s v="Atlanta, Georgia, United States"/>
  </r>
  <r>
    <x v="4"/>
    <n v="1997"/>
    <d v="1997-03-01T00:00:00"/>
    <s v="Jennifer Miriam"/>
    <m/>
    <m/>
    <m/>
    <s v="Brunette"/>
    <d v="1972-05-02T00:00:00"/>
    <n v="25"/>
    <s v="36C"/>
    <n v="2"/>
    <s v="C"/>
    <n v="36"/>
    <n v="24"/>
    <n v="34"/>
    <n v="65"/>
    <n v="1.651"/>
    <n v="114"/>
    <n v="51.709488"/>
    <n v="18.970382650824472"/>
    <s v="Y"/>
    <s v="Oklahoma City, Oklahoma, United States"/>
  </r>
  <r>
    <x v="4"/>
    <n v="1997"/>
    <d v="1997-04-01T00:00:00"/>
    <s v="Kelly Monaco"/>
    <m/>
    <m/>
    <s v="Brown"/>
    <s v="Brunette"/>
    <d v="1976-05-23T00:00:00"/>
    <n v="21"/>
    <s v="34D"/>
    <n v="3"/>
    <s v="D"/>
    <n v="34"/>
    <n v="22"/>
    <n v="32"/>
    <n v="63"/>
    <n v="1.6002000000000001"/>
    <n v="95"/>
    <n v="43.091239999999999"/>
    <n v="16.828308284986434"/>
    <s v="Y"/>
    <s v="Pennsylvania, Pennsylvania, United States"/>
  </r>
  <r>
    <x v="4"/>
    <n v="1997"/>
    <d v="1997-05-01T00:00:00"/>
    <s v="Lynn Thomas"/>
    <m/>
    <m/>
    <m/>
    <s v="Brunette"/>
    <d v="1976-01-21T00:00:00"/>
    <n v="21"/>
    <s v="34D"/>
    <n v="3"/>
    <s v="D"/>
    <n v="34"/>
    <n v="25"/>
    <n v="35"/>
    <n v="67"/>
    <n v="1.7018"/>
    <n v="120"/>
    <n v="54.431039999999996"/>
    <n v="18.794448816342495"/>
    <s v="Y"/>
    <s v="Newport News, Virginia, United States"/>
  </r>
  <r>
    <x v="4"/>
    <n v="1997"/>
    <d v="1997-06-01T00:00:00"/>
    <s v="Carrie Stevens"/>
    <m/>
    <m/>
    <m/>
    <s v="Brunette"/>
    <d v="1969-05-01T00:00:00"/>
    <n v="28"/>
    <s v="34D"/>
    <n v="3"/>
    <s v="D"/>
    <n v="34"/>
    <n v="24"/>
    <n v="34"/>
    <n v="66"/>
    <n v="1.6764000000000001"/>
    <n v="114"/>
    <n v="51.709488"/>
    <n v="18.399877571105002"/>
    <s v="Y"/>
    <s v="Buffalo, New York, United States"/>
  </r>
  <r>
    <x v="4"/>
    <n v="1997"/>
    <d v="1997-07-01T00:00:00"/>
    <s v="Daphnee Lynn Duplaix"/>
    <m/>
    <m/>
    <m/>
    <s v="Brunette"/>
    <d v="1976-08-18T00:00:00"/>
    <n v="21"/>
    <s v="34B"/>
    <n v="1"/>
    <s v="B"/>
    <n v="34"/>
    <n v="24"/>
    <n v="36"/>
    <n v="68"/>
    <n v="1.7272000000000001"/>
    <n v="120"/>
    <n v="54.431039999999996"/>
    <n v="18.245735453408621"/>
    <s v="Y"/>
    <s v="New York City, New York, United States"/>
  </r>
  <r>
    <x v="4"/>
    <n v="1997"/>
    <d v="1997-08-01T00:00:00"/>
    <s v="Kalin Olson"/>
    <m/>
    <m/>
    <m/>
    <s v="Brunette"/>
    <d v="1975-12-29T00:00:00"/>
    <n v="22"/>
    <s v="36C"/>
    <n v="2"/>
    <s v="C"/>
    <n v="36"/>
    <n v="24"/>
    <n v="32"/>
    <n v="67"/>
    <n v="1.7018"/>
    <n v="125"/>
    <n v="56.698999999999998"/>
    <n v="19.577550850356769"/>
    <s v="Y"/>
    <s v="Hot Springs, Arkansas, United States"/>
  </r>
  <r>
    <x v="4"/>
    <n v="1997"/>
    <d v="1997-09-01T00:00:00"/>
    <s v="Nikki Schieler"/>
    <m/>
    <m/>
    <s v="Green"/>
    <s v="Blonde"/>
    <d v="1971-08-09T00:00:00"/>
    <n v="26"/>
    <s v="36C"/>
    <n v="2"/>
    <s v="C"/>
    <n v="36"/>
    <n v="23"/>
    <n v="35"/>
    <n v="68"/>
    <n v="1.7272000000000001"/>
    <n v="118"/>
    <n v="53.523856000000002"/>
    <n v="17.941639862518478"/>
    <s v="Y"/>
    <s v="Brea, California, United States"/>
  </r>
  <r>
    <x v="4"/>
    <n v="1997"/>
    <d v="1997-10-01T00:00:00"/>
    <s v="Layla Roberts"/>
    <m/>
    <m/>
    <s v="Brown"/>
    <s v="Blonde"/>
    <d v="1974-10-22T00:00:00"/>
    <n v="23"/>
    <s v="36C"/>
    <n v="2"/>
    <s v="C"/>
    <n v="36"/>
    <n v="24"/>
    <n v="36"/>
    <n v="70"/>
    <n v="1.778"/>
    <n v="121"/>
    <n v="54.884631999999996"/>
    <n v="17.361499947489687"/>
    <s v="Y"/>
    <s v="Kealakekua Kona, Hawaii, United States"/>
  </r>
  <r>
    <x v="4"/>
    <n v="1997"/>
    <d v="1997-11-01T00:00:00"/>
    <s v="Inga Drozdova"/>
    <m/>
    <m/>
    <m/>
    <s v="Blonde"/>
    <d v="1975-12-14T00:00:00"/>
    <n v="22"/>
    <s v="36C"/>
    <n v="2"/>
    <s v="C"/>
    <n v="36"/>
    <n v="24"/>
    <n v="36"/>
    <n v="69"/>
    <n v="1.7525999999999999"/>
    <n v="124"/>
    <n v="56.245407999999998"/>
    <n v="18.311396085090006"/>
    <s v="N"/>
    <s v="Latvia"/>
  </r>
  <r>
    <x v="4"/>
    <n v="1997"/>
    <d v="1997-12-01T00:00:00"/>
    <s v="Karen McDougal"/>
    <m/>
    <m/>
    <m/>
    <s v="Brunette"/>
    <d v="1971-03-23T00:00:00"/>
    <n v="26"/>
    <s v="34C"/>
    <n v="2"/>
    <s v="C"/>
    <n v="34"/>
    <n v="24"/>
    <n v="34"/>
    <n v="68"/>
    <n v="1.7272000000000001"/>
    <n v="125"/>
    <n v="56.698999999999998"/>
    <n v="19.00597443063398"/>
    <s v="Y"/>
    <s v="Gary, Indiana, United States"/>
  </r>
  <r>
    <x v="4"/>
    <n v="1998"/>
    <d v="1998-01-01T00:00:00"/>
    <s v="Heather Kozar"/>
    <m/>
    <m/>
    <m/>
    <s v="Blonde"/>
    <d v="1976-05-04T00:00:00"/>
    <n v="22"/>
    <s v="36DD"/>
    <n v="4"/>
    <s v="DD"/>
    <n v="36"/>
    <n v="24"/>
    <n v="35"/>
    <n v="68"/>
    <n v="1.7272000000000001"/>
    <n v="117"/>
    <n v="53.070264000000002"/>
    <n v="17.789592067073407"/>
    <s v="Y"/>
    <s v="Akron, Ohio, United States"/>
  </r>
  <r>
    <x v="4"/>
    <n v="1998"/>
    <d v="1998-02-01T00:00:00"/>
    <s v="Julia Schultz"/>
    <m/>
    <m/>
    <m/>
    <s v="Blonde"/>
    <d v="1979-06-15T00:00:00"/>
    <n v="19"/>
    <s v="34C"/>
    <n v="2"/>
    <s v="C"/>
    <n v="34"/>
    <n v="25"/>
    <n v="36"/>
    <n v="69"/>
    <n v="1.7525999999999999"/>
    <n v="125"/>
    <n v="56.698999999999998"/>
    <n v="18.459068634163312"/>
    <s v="Y"/>
    <s v="San Diego, California, United States"/>
  </r>
  <r>
    <x v="4"/>
    <n v="1998"/>
    <d v="1998-03-01T00:00:00"/>
    <s v="Marliece Andrada"/>
    <m/>
    <m/>
    <m/>
    <s v="Blonde"/>
    <d v="1972-08-22T00:00:00"/>
    <n v="26"/>
    <s v="35D"/>
    <n v="3"/>
    <s v="D"/>
    <n v="35"/>
    <n v="24"/>
    <n v="35"/>
    <n v="67"/>
    <n v="1.7018"/>
    <n v="118"/>
    <n v="53.523856000000002"/>
    <n v="18.481208002736789"/>
    <s v="Y"/>
    <s v="Manteca, California, United States"/>
  </r>
  <r>
    <x v="4"/>
    <n v="1998"/>
    <d v="1998-04-01T00:00:00"/>
    <s v="Holly Joan Hart"/>
    <m/>
    <m/>
    <m/>
    <s v="Brunette"/>
    <d v="1976-11-10T00:00:00"/>
    <n v="22"/>
    <s v="34B"/>
    <n v="1"/>
    <s v="B"/>
    <n v="34"/>
    <n v="23"/>
    <n v="34"/>
    <n v="68"/>
    <n v="1.7272000000000001"/>
    <n v="125"/>
    <n v="56.698999999999998"/>
    <n v="19.00597443063398"/>
    <s v="Y"/>
    <s v="Fort Hood, Texas, United States"/>
  </r>
  <r>
    <x v="4"/>
    <n v="1998"/>
    <d v="1998-05-01T00:00:00"/>
    <s v="Deanna Brooks"/>
    <m/>
    <m/>
    <m/>
    <s v="Brunette"/>
    <d v="1974-04-30T00:00:00"/>
    <n v="24"/>
    <s v="36C"/>
    <n v="2"/>
    <s v="C"/>
    <n v="36"/>
    <n v="24"/>
    <n v="35"/>
    <n v="65"/>
    <n v="1.651"/>
    <n v="107"/>
    <n v="48.534343999999997"/>
    <n v="17.805534593317706"/>
    <s v="Y"/>
    <s v="Boulder City, Nevada, United States"/>
  </r>
  <r>
    <x v="4"/>
    <n v="1998"/>
    <d v="1998-06-01T00:00:00"/>
    <s v="Maria Luisa Gil"/>
    <m/>
    <m/>
    <m/>
    <s v="Brunette"/>
    <d v="1977-12-16T00:00:00"/>
    <n v="21"/>
    <s v="34C"/>
    <n v="2"/>
    <s v="C"/>
    <n v="34"/>
    <n v="24"/>
    <n v="34"/>
    <n v="69"/>
    <n v="1.7525999999999999"/>
    <n v="125"/>
    <n v="56.698999999999998"/>
    <n v="18.459068634163312"/>
    <s v="N"/>
    <s v="Cuba"/>
  </r>
  <r>
    <x v="4"/>
    <n v="1998"/>
    <d v="1998-07-01T00:00:00"/>
    <s v="Lisa Dergan"/>
    <m/>
    <m/>
    <m/>
    <s v="Blonde"/>
    <d v="1970-08-10T00:00:00"/>
    <n v="28"/>
    <s v="34C"/>
    <n v="2"/>
    <s v="C"/>
    <n v="34"/>
    <n v="24"/>
    <n v="34"/>
    <n v="68"/>
    <n v="1.7272000000000001"/>
    <n v="120"/>
    <n v="54.431039999999996"/>
    <n v="18.245735453408621"/>
    <s v="Y"/>
    <s v="Corpus Christi, Texas, United States"/>
  </r>
  <r>
    <x v="4"/>
    <n v="1998"/>
    <d v="1998-08-01T00:00:00"/>
    <s v="Angela Little"/>
    <m/>
    <m/>
    <s v="Brown"/>
    <s v="Blonde"/>
    <d v="1972-07-22T00:00:00"/>
    <n v="26"/>
    <s v="34C"/>
    <n v="2"/>
    <s v="C"/>
    <n v="34"/>
    <n v="23"/>
    <n v="34"/>
    <n v="62"/>
    <n v="1.5748"/>
    <n v="95"/>
    <n v="43.091239999999999"/>
    <n v="17.375534751069502"/>
    <s v="Y"/>
    <s v="Albertville, Alabama, United States"/>
  </r>
  <r>
    <x v="4"/>
    <n v="1998"/>
    <d v="1998-09-01T00:00:00"/>
    <s v="Vanessa Gleason"/>
    <m/>
    <m/>
    <m/>
    <s v="Brunette"/>
    <d v="1979-08-31T00:00:00"/>
    <n v="19"/>
    <s v="34D"/>
    <n v="3"/>
    <s v="D"/>
    <n v="34"/>
    <n v="23"/>
    <n v="32"/>
    <n v="65"/>
    <n v="1.651"/>
    <n v="110"/>
    <n v="49.895119999999999"/>
    <n v="18.304755189392033"/>
    <s v="Y"/>
    <s v="San Diego, California, United States"/>
  </r>
  <r>
    <x v="4"/>
    <n v="1998"/>
    <d v="1998-10-01T00:00:00"/>
    <s v="Laura Cover"/>
    <m/>
    <m/>
    <m/>
    <s v="Blonde"/>
    <d v="1977-05-06T00:00:00"/>
    <n v="21"/>
    <s v="34C"/>
    <n v="2"/>
    <s v="C"/>
    <n v="34"/>
    <n v="23"/>
    <n v="34"/>
    <n v="65"/>
    <n v="1.651"/>
    <n v="113"/>
    <n v="51.255896"/>
    <n v="18.803975785466363"/>
    <s v="Y"/>
    <s v="Bucyrus, Ohio, United States"/>
  </r>
  <r>
    <x v="4"/>
    <n v="1998"/>
    <d v="1998-11-01T00:00:00"/>
    <s v="Tiffany Taylor"/>
    <m/>
    <m/>
    <s v="Brown"/>
    <s v="Brunette"/>
    <d v="1977-07-17T00:00:00"/>
    <n v="21"/>
    <s v="36C"/>
    <n v="2"/>
    <s v="C"/>
    <n v="36"/>
    <n v="25"/>
    <n v="35"/>
    <n v="67"/>
    <n v="1.7018"/>
    <n v="115"/>
    <n v="52.163080000000001"/>
    <n v="18.011346782328228"/>
    <s v="Y"/>
    <s v="Leesburg, Virginia, United States"/>
  </r>
  <r>
    <x v="4"/>
    <n v="1998"/>
    <d v="1998-12-01T00:00:00"/>
    <s v="Erica Dahm"/>
    <m/>
    <m/>
    <m/>
    <s v="Blonde"/>
    <d v="1977-12-12T00:00:00"/>
    <n v="21"/>
    <s v="34C"/>
    <n v="2"/>
    <s v="C"/>
    <n v="34"/>
    <n v="25"/>
    <n v="34"/>
    <n v="68"/>
    <n v="1.7272000000000001"/>
    <n v="115"/>
    <n v="52.163080000000001"/>
    <n v="17.485496476183261"/>
    <s v="Y"/>
    <s v="Minneapolis, Mississippi, United States"/>
  </r>
  <r>
    <x v="4"/>
    <n v="1998"/>
    <d v="1998-12-01T00:00:00"/>
    <s v="Jaclyn Dahm"/>
    <m/>
    <m/>
    <m/>
    <s v="Blonde"/>
    <d v="1977-12-12T00:00:00"/>
    <n v="21"/>
    <s v="34C"/>
    <n v="2"/>
    <s v="C"/>
    <n v="34"/>
    <n v="25"/>
    <n v="34"/>
    <n v="68"/>
    <n v="1.7272000000000001"/>
    <n v="115"/>
    <n v="52.163080000000001"/>
    <n v="17.485496476183261"/>
    <s v="Y"/>
    <s v="Minneapolis, Mississippi, United States"/>
  </r>
  <r>
    <x v="4"/>
    <n v="1998"/>
    <d v="1998-12-01T00:00:00"/>
    <s v="Nicole Dahm"/>
    <m/>
    <m/>
    <m/>
    <s v="Blonde"/>
    <d v="1977-12-12T00:00:00"/>
    <n v="21"/>
    <s v="34C"/>
    <n v="2"/>
    <s v="C"/>
    <n v="34"/>
    <n v="25"/>
    <n v="34"/>
    <n v="68"/>
    <n v="1.7272000000000001"/>
    <n v="115"/>
    <n v="52.163080000000001"/>
    <n v="17.485496476183261"/>
    <s v="Y"/>
    <s v="Minneapolis, Mississippi, United States"/>
  </r>
  <r>
    <x v="4"/>
    <n v="1999"/>
    <d v="1999-01-01T00:00:00"/>
    <s v="Jaime Bergman"/>
    <m/>
    <m/>
    <s v="Brown"/>
    <s v="Blonde"/>
    <d v="1975-09-23T00:00:00"/>
    <n v="24"/>
    <s v="34C"/>
    <n v="2"/>
    <s v="C"/>
    <n v="34"/>
    <n v="23"/>
    <n v="34"/>
    <n v="65"/>
    <n v="1.651"/>
    <n v="110"/>
    <n v="49.895119999999999"/>
    <n v="18.304755189392033"/>
    <s v="Y"/>
    <s v="Salt Lake City, Utah, United States"/>
  </r>
  <r>
    <x v="4"/>
    <n v="1999"/>
    <d v="1999-02-01T00:00:00"/>
    <s v="Stacy Marie Fuson"/>
    <m/>
    <m/>
    <s v="Blue"/>
    <s v="Blonde"/>
    <d v="1978-08-30T00:00:00"/>
    <n v="21"/>
    <s v="34C"/>
    <n v="2"/>
    <s v="C"/>
    <n v="34"/>
    <n v="24"/>
    <n v="35"/>
    <n v="69"/>
    <n v="1.7525999999999999"/>
    <n v="120"/>
    <n v="54.431039999999996"/>
    <n v="17.720705888796779"/>
    <s v="Y"/>
    <s v="Tacoma, Washington, United States"/>
  </r>
  <r>
    <x v="4"/>
    <n v="1999"/>
    <d v="1999-03-01T00:00:00"/>
    <s v="Alexandria Karlsen"/>
    <m/>
    <m/>
    <s v="Brown"/>
    <s v="Redhead"/>
    <d v="1978-10-26T00:00:00"/>
    <n v="21"/>
    <s v="34C"/>
    <n v="2"/>
    <s v="C"/>
    <n v="34"/>
    <n v="23"/>
    <n v="34"/>
    <n v="67"/>
    <n v="1.7018"/>
    <n v="107"/>
    <n v="48.534343999999997"/>
    <n v="16.758383527905391"/>
    <s v="Y"/>
    <s v="Mesa, Arizona, United States"/>
  </r>
  <r>
    <x v="4"/>
    <n v="1999"/>
    <d v="1999-04-01T00:00:00"/>
    <s v="Natalia Sokolova"/>
    <m/>
    <m/>
    <s v="Green"/>
    <s v="Blonde"/>
    <d v="1976-10-15T00:00:00"/>
    <n v="23"/>
    <s v="34D"/>
    <n v="3"/>
    <s v="D"/>
    <n v="34"/>
    <n v="23"/>
    <n v="35"/>
    <n v="71"/>
    <n v="1.8034000000000001"/>
    <n v="127"/>
    <n v="57.606183999999999"/>
    <n v="17.712708545829706"/>
    <s v="N"/>
    <s v="Moscow, Russia"/>
  </r>
  <r>
    <x v="4"/>
    <n v="1999"/>
    <d v="1999-05-01T00:00:00"/>
    <s v="Tishara Cousino"/>
    <m/>
    <m/>
    <s v="Brown"/>
    <s v="Brunette"/>
    <d v="1978-06-16T00:00:00"/>
    <n v="21"/>
    <s v="36C"/>
    <n v="2"/>
    <s v="C"/>
    <n v="36"/>
    <n v="21"/>
    <n v="34"/>
    <n v="67"/>
    <n v="1.7018"/>
    <n v="120"/>
    <n v="54.431039999999996"/>
    <n v="18.794448816342495"/>
    <s v="Y"/>
    <s v="Las Vegas, Nevada, United States"/>
  </r>
  <r>
    <x v="4"/>
    <n v="1999"/>
    <d v="1999-06-01T00:00:00"/>
    <s v="Kimberly Spicer"/>
    <m/>
    <m/>
    <m/>
    <s v="Brunette"/>
    <d v="1980-01-17T00:00:00"/>
    <n v="19"/>
    <s v="36C"/>
    <n v="2"/>
    <s v="C"/>
    <n v="36"/>
    <n v="24"/>
    <n v="34"/>
    <n v="66"/>
    <n v="1.6764000000000001"/>
    <n v="117"/>
    <n v="53.070264000000002"/>
    <n v="18.884084875607765"/>
    <s v="Y"/>
    <s v="Detroit, Michigan, United States"/>
  </r>
  <r>
    <x v="4"/>
    <n v="1999"/>
    <d v="1999-07-01T00:00:00"/>
    <s v="Jennifer Rovero"/>
    <m/>
    <m/>
    <m/>
    <s v="Blonde"/>
    <d v="1978-12-12T00:00:00"/>
    <n v="21"/>
    <s v="34B"/>
    <n v="1"/>
    <s v="B"/>
    <n v="34"/>
    <n v="24"/>
    <n v="34"/>
    <n v="68"/>
    <n v="1.7272000000000001"/>
    <n v="120"/>
    <n v="54.431039999999996"/>
    <n v="18.245735453408621"/>
    <s v="Y"/>
    <s v="Austin, Texas, United States"/>
  </r>
  <r>
    <x v="4"/>
    <n v="1999"/>
    <d v="1999-08-01T00:00:00"/>
    <s v="Rebecca Scott"/>
    <m/>
    <m/>
    <m/>
    <s v="Blonde"/>
    <d v="1972-09-27T00:00:00"/>
    <n v="27"/>
    <s v="38D"/>
    <n v="3"/>
    <s v="D"/>
    <n v="38"/>
    <n v="28"/>
    <n v="38"/>
    <n v="68"/>
    <n v="1.7272000000000001"/>
    <n v="140"/>
    <n v="63.502879999999998"/>
    <n v="21.286691362310059"/>
    <s v="Y"/>
    <s v="Kenosha, Wisconsin, United States"/>
  </r>
  <r>
    <x v="4"/>
    <n v="1999"/>
    <d v="1999-09-01T00:00:00"/>
    <s v="Kristi Cline"/>
    <m/>
    <m/>
    <m/>
    <s v="Blonde"/>
    <d v="1980-05-04T00:00:00"/>
    <n v="19"/>
    <s v="34C"/>
    <n v="2"/>
    <s v="C"/>
    <n v="34"/>
    <n v="24"/>
    <n v="33"/>
    <n v="68"/>
    <n v="1.7272000000000001"/>
    <n v="116"/>
    <n v="52.616672000000001"/>
    <n v="17.637544271628336"/>
    <s v="Y"/>
    <s v="Lubbock, Texas, United States"/>
  </r>
  <r>
    <x v="4"/>
    <n v="1999"/>
    <d v="1999-10-01T00:00:00"/>
    <s v="Jodi Ann Paterson"/>
    <m/>
    <m/>
    <m/>
    <s v="Brunette"/>
    <d v="1975-07-31T00:00:00"/>
    <n v="24"/>
    <s v="32D"/>
    <n v="3"/>
    <s v="D"/>
    <n v="32"/>
    <n v="23"/>
    <n v="35"/>
    <n v="65"/>
    <n v="1.651"/>
    <n v="112"/>
    <n v="50.802303999999999"/>
    <n v="18.637568920108254"/>
    <s v="N"/>
    <s v="Balikpapan, Indonesia"/>
  </r>
  <r>
    <x v="4"/>
    <n v="1999"/>
    <d v="1999-11-01T00:00:00"/>
    <s v="Cara Wakelin"/>
    <m/>
    <m/>
    <m/>
    <s v="Blonde"/>
    <d v="1977-02-08T00:00:00"/>
    <n v="22"/>
    <s v="34C"/>
    <n v="2"/>
    <s v="C"/>
    <n v="34"/>
    <n v="24"/>
    <n v="35"/>
    <n v="65"/>
    <n v="1.651"/>
    <n v="113"/>
    <n v="51.255896"/>
    <n v="18.803975785466363"/>
    <s v="N"/>
    <s v="Melbourne, Australia"/>
  </r>
  <r>
    <x v="4"/>
    <n v="1999"/>
    <d v="1999-12-01T00:00:00"/>
    <s v="Brooke Richards"/>
    <m/>
    <m/>
    <s v="Brown"/>
    <s v="Brunette"/>
    <d v="1976-10-17T00:00:00"/>
    <n v="23"/>
    <s v="34DD"/>
    <n v="4"/>
    <s v="DD"/>
    <n v="34"/>
    <n v="24"/>
    <n v="35"/>
    <n v="68"/>
    <n v="1.7272000000000001"/>
    <n v="119"/>
    <n v="53.977448000000003"/>
    <n v="18.093687657963549"/>
    <s v="Y"/>
    <s v="York, Pennsylvania, United States"/>
  </r>
  <r>
    <x v="5"/>
    <n v="2000"/>
    <d v="2000-01-01T00:00:00"/>
    <s v="Carol Bernaola"/>
    <m/>
    <m/>
    <m/>
    <s v="Brunette"/>
    <d v="1976-08-27T00:00:00"/>
    <n v="24"/>
    <s v="32C"/>
    <n v="2"/>
    <s v="C"/>
    <n v="32"/>
    <n v="23"/>
    <n v="34"/>
    <n v="67"/>
    <n v="1.7018"/>
    <n v="111"/>
    <n v="50.348711999999999"/>
    <n v="17.38486515511681"/>
    <s v="Y"/>
    <s v="Los Angeles, California, United States"/>
  </r>
  <r>
    <x v="5"/>
    <n v="2000"/>
    <d v="2000-01-01T00:00:00"/>
    <s v="Darlene Bernaola"/>
    <m/>
    <m/>
    <m/>
    <s v="Brunette"/>
    <d v="1976-08-27T00:00:00"/>
    <n v="24"/>
    <s v="32C"/>
    <n v="2"/>
    <s v="C"/>
    <n v="32"/>
    <n v="23"/>
    <n v="34"/>
    <n v="67"/>
    <n v="1.7018"/>
    <n v="111"/>
    <n v="50.348711999999999"/>
    <n v="17.38486515511681"/>
    <s v="Y"/>
    <s v="Los Angeles, California, United States"/>
  </r>
  <r>
    <x v="5"/>
    <n v="2000"/>
    <d v="2000-02-01T00:00:00"/>
    <s v="Suzanne Stokes"/>
    <m/>
    <m/>
    <s v="Green"/>
    <s v="Blonde"/>
    <d v="1979-07-09T00:00:00"/>
    <n v="21"/>
    <s v="35D"/>
    <n v="3"/>
    <s v="D"/>
    <n v="35"/>
    <n v="23"/>
    <n v="33"/>
    <n v="64"/>
    <n v="1.6255999999999999"/>
    <n v="105"/>
    <n v="47.627159999999996"/>
    <n v="18.023009190549629"/>
    <s v="Y"/>
    <s v="United States"/>
  </r>
  <r>
    <x v="5"/>
    <n v="2000"/>
    <d v="2000-03-01T00:00:00"/>
    <s v="Nicole Marie Lenz"/>
    <m/>
    <m/>
    <s v="Green"/>
    <s v="Brunette"/>
    <d v="1980-06-24T00:00:00"/>
    <n v="20"/>
    <s v="32B"/>
    <n v="1"/>
    <s v="B"/>
    <n v="32"/>
    <n v="24"/>
    <n v="32"/>
    <n v="65"/>
    <n v="1.651"/>
    <n v="105"/>
    <n v="47.627159999999996"/>
    <n v="17.472720862601488"/>
    <s v="Y"/>
    <s v="Cleveland, Ohio, United States"/>
  </r>
  <r>
    <x v="5"/>
    <n v="2000"/>
    <d v="2000-04-01T00:00:00"/>
    <s v="Brande Roderick"/>
    <m/>
    <m/>
    <s v="Blue"/>
    <s v="Blonde"/>
    <d v="1974-06-13T00:00:00"/>
    <n v="26"/>
    <s v="35DD"/>
    <n v="4"/>
    <s v="DD"/>
    <n v="35"/>
    <n v="24"/>
    <n v="34"/>
    <n v="67"/>
    <n v="1.7018"/>
    <n v="117"/>
    <n v="53.070264000000002"/>
    <n v="18.324587595933934"/>
    <s v="Y"/>
    <s v="Novato, California, United States"/>
  </r>
  <r>
    <x v="5"/>
    <n v="2000"/>
    <d v="2000-05-01T00:00:00"/>
    <s v="Brooke Berry"/>
    <m/>
    <m/>
    <m/>
    <s v="Brunette"/>
    <d v="1980-03-07T00:00:00"/>
    <n v="20"/>
    <s v="36C"/>
    <n v="2"/>
    <s v="C"/>
    <n v="36"/>
    <n v="25"/>
    <n v="34"/>
    <n v="68"/>
    <n v="1.7272000000000001"/>
    <n v="115"/>
    <n v="52.163080000000001"/>
    <n v="17.485496476183261"/>
    <s v="N"/>
    <s v="Vancouver, Canada"/>
  </r>
  <r>
    <x v="5"/>
    <n v="2000"/>
    <d v="2000-06-01T00:00:00"/>
    <s v="Shannon Stewart"/>
    <m/>
    <m/>
    <s v="Blue"/>
    <s v="Brunette"/>
    <d v="1978-05-25T00:00:00"/>
    <n v="22"/>
    <s v="34D"/>
    <n v="3"/>
    <s v="D"/>
    <n v="34"/>
    <n v="24"/>
    <n v="36"/>
    <n v="66"/>
    <n v="1.6764000000000001"/>
    <n v="112"/>
    <n v="50.802303999999999"/>
    <n v="18.077072701436496"/>
    <s v="Y"/>
    <s v="Baton Rouge, Louisiana, United States"/>
  </r>
  <r>
    <x v="5"/>
    <n v="2000"/>
    <d v="2000-07-01T00:00:00"/>
    <s v="Neferteri Shepherd"/>
    <m/>
    <m/>
    <m/>
    <s v="Brunette"/>
    <d v="1980-09-08T00:00:00"/>
    <n v="20"/>
    <s v="36C"/>
    <n v="2"/>
    <s v="C"/>
    <n v="36"/>
    <n v="23"/>
    <n v="35"/>
    <n v="69"/>
    <n v="1.7525999999999999"/>
    <n v="118"/>
    <n v="53.523856000000002"/>
    <n v="17.425360790650171"/>
    <s v="Y"/>
    <s v="New Orleans, Louisiana, United States"/>
  </r>
  <r>
    <x v="5"/>
    <n v="2000"/>
    <d v="2000-08-01T00:00:00"/>
    <s v="Summer Altice"/>
    <m/>
    <m/>
    <s v="Brown"/>
    <s v="Brunette"/>
    <d v="1979-12-23T00:00:00"/>
    <n v="21"/>
    <s v="34B"/>
    <n v="1"/>
    <s v="B"/>
    <n v="34"/>
    <n v="23"/>
    <n v="33"/>
    <n v="71"/>
    <n v="1.8034000000000001"/>
    <n v="125"/>
    <n v="56.698999999999998"/>
    <n v="17.433768253769394"/>
    <s v="Y"/>
    <s v="Fountain Valley, California, United States"/>
  </r>
  <r>
    <x v="5"/>
    <n v="2000"/>
    <d v="2000-09-01T00:00:00"/>
    <s v="Kerissa Fare"/>
    <m/>
    <m/>
    <m/>
    <s v="Blonde"/>
    <d v="1976-12-31T00:00:00"/>
    <n v="24"/>
    <s v="34D"/>
    <n v="3"/>
    <s v="D"/>
    <n v="34"/>
    <n v="26"/>
    <n v="33"/>
    <n v="69"/>
    <n v="1.7525999999999999"/>
    <n v="115"/>
    <n v="52.163080000000001"/>
    <n v="16.982343143430249"/>
    <s v="Y"/>
    <s v="Orange County, California, United States"/>
  </r>
  <r>
    <x v="5"/>
    <n v="2000"/>
    <d v="2000-10-01T00:00:00"/>
    <s v="Nichole Van Croft"/>
    <m/>
    <m/>
    <s v="Brown"/>
    <s v="Blonde"/>
    <d v="1973-11-05T00:00:00"/>
    <n v="27"/>
    <s v="36DD"/>
    <n v="4"/>
    <s v="DD"/>
    <n v="36"/>
    <n v="24"/>
    <n v="36"/>
    <n v="65"/>
    <n v="1.651"/>
    <n v="115"/>
    <n v="52.163080000000001"/>
    <n v="19.136789516182581"/>
    <s v="Y"/>
    <s v="Jacksonville, Florida, United States"/>
  </r>
  <r>
    <x v="5"/>
    <n v="2000"/>
    <d v="2000-11-01T00:00:00"/>
    <s v="Buffy Tyler"/>
    <m/>
    <m/>
    <s v="Blue"/>
    <s v="Blonde"/>
    <d v="1978-04-18T00:00:00"/>
    <n v="22"/>
    <s v="36D"/>
    <n v="3"/>
    <s v="D"/>
    <n v="36"/>
    <n v="24"/>
    <n v="34"/>
    <n v="65"/>
    <n v="1.651"/>
    <n v="107"/>
    <n v="48.534343999999997"/>
    <n v="17.805534593317706"/>
    <s v="Y"/>
    <s v="Fredericksburg, Texas, United States"/>
  </r>
  <r>
    <x v="5"/>
    <n v="2000"/>
    <d v="2000-12-01T00:00:00"/>
    <s v="Cara Michelle"/>
    <m/>
    <m/>
    <s v="Brown"/>
    <s v="Brunette"/>
    <d v="1978-02-02T00:00:00"/>
    <n v="22"/>
    <s v="34C"/>
    <n v="2"/>
    <s v="C"/>
    <n v="34"/>
    <n v="26"/>
    <n v="36"/>
    <n v="74"/>
    <n v="1.8796000000000002"/>
    <n v="135"/>
    <n v="61.234920000000002"/>
    <n v="17.332782291568964"/>
    <s v="Y"/>
    <s v="Molokai, Hawaii, United States"/>
  </r>
  <r>
    <x v="5"/>
    <n v="2001"/>
    <d v="2001-01-01T00:00:00"/>
    <s v="Irina Voronina"/>
    <m/>
    <m/>
    <s v="Blue"/>
    <s v="Blonde"/>
    <d v="1977-12-19T00:00:00"/>
    <n v="24"/>
    <s v="35C"/>
    <n v="2"/>
    <s v="C"/>
    <n v="35"/>
    <n v="25"/>
    <n v="36"/>
    <n v="70"/>
    <n v="1.778"/>
    <n v="120"/>
    <n v="54.431039999999996"/>
    <n v="17.218016476849279"/>
    <s v="N"/>
    <s v="Dzerzhinsk, Russia"/>
  </r>
  <r>
    <x v="5"/>
    <n v="2001"/>
    <d v="2001-02-01T00:00:00"/>
    <s v="Lauren Michelle Hill"/>
    <m/>
    <m/>
    <m/>
    <s v="Brunette"/>
    <d v="1979-06-27T00:00:00"/>
    <n v="22"/>
    <s v="34b"/>
    <n v="1"/>
    <s v="B"/>
    <n v="34"/>
    <n v="21"/>
    <n v="33"/>
    <n v="66"/>
    <n v="1.6764000000000001"/>
    <n v="100"/>
    <n v="45.359200000000001"/>
    <n v="16.140243483425444"/>
    <s v="Y"/>
    <s v="Columbia, South Carolina, United States"/>
  </r>
  <r>
    <x v="5"/>
    <n v="2001"/>
    <d v="2001-03-01T00:00:00"/>
    <s v="Miriam Gonzalez"/>
    <m/>
    <m/>
    <s v="Brown"/>
    <s v="Brunette"/>
    <d v="1977-07-08T00:00:00"/>
    <n v="24"/>
    <s v="34F"/>
    <n v="6"/>
    <s v="F"/>
    <n v="34"/>
    <n v="25"/>
    <n v="36"/>
    <n v="64"/>
    <n v="1.6255999999999999"/>
    <n v="112"/>
    <n v="50.802303999999999"/>
    <n v="19.224543136586274"/>
    <s v="Y"/>
    <s v="Queens, New York, United States"/>
  </r>
  <r>
    <x v="5"/>
    <n v="2001"/>
    <d v="2001-04-01T00:00:00"/>
    <s v="Katie Lohmann"/>
    <m/>
    <m/>
    <m/>
    <s v="Blonde"/>
    <d v="1980-01-29T00:00:00"/>
    <n v="21"/>
    <s v="32D"/>
    <n v="3"/>
    <s v="D"/>
    <n v="32"/>
    <n v="22"/>
    <n v="32"/>
    <n v="64"/>
    <n v="1.6255999999999999"/>
    <n v="103"/>
    <n v="46.719976000000003"/>
    <n v="17.679713777396305"/>
    <s v="Y"/>
    <s v="Scottsdale, Arizona, United States"/>
  </r>
  <r>
    <x v="5"/>
    <n v="2001"/>
    <d v="2001-05-01T00:00:00"/>
    <s v="Crista Nicole"/>
    <m/>
    <m/>
    <m/>
    <s v="Brunette"/>
    <d v="1978-07-24T00:00:00"/>
    <n v="23"/>
    <s v="34C"/>
    <n v="2"/>
    <s v="C"/>
    <n v="34"/>
    <n v="25"/>
    <n v="35"/>
    <n v="69"/>
    <n v="1.7525999999999999"/>
    <n v="125"/>
    <n v="56.698999999999998"/>
    <n v="18.459068634163312"/>
    <s v="Y"/>
    <s v="Springfield, Illinois, United States"/>
  </r>
  <r>
    <x v="5"/>
    <n v="2001"/>
    <d v="2001-06-01T00:00:00"/>
    <s v="Heather Spytek"/>
    <m/>
    <m/>
    <s v="Brown"/>
    <s v="Blonde"/>
    <d v="1977-12-17T00:00:00"/>
    <n v="24"/>
    <s v="36C"/>
    <n v="2"/>
    <s v="C"/>
    <n v="36"/>
    <n v="22"/>
    <n v="32"/>
    <n v="66"/>
    <n v="1.6764000000000001"/>
    <n v="110"/>
    <n v="49.895119999999999"/>
    <n v="17.754267831767987"/>
    <s v="Y"/>
    <s v="Woodbury, New Jersey, United States"/>
  </r>
  <r>
    <x v="5"/>
    <n v="2001"/>
    <d v="2001-07-01T00:00:00"/>
    <s v="Kimberley Stanfield"/>
    <m/>
    <m/>
    <m/>
    <s v="Blonde"/>
    <d v="1981-11-18T00:00:00"/>
    <n v="20"/>
    <s v="34C"/>
    <n v="2"/>
    <s v="C"/>
    <n v="34"/>
    <n v="24"/>
    <n v="34"/>
    <n v="66"/>
    <n v="1.6764000000000001"/>
    <n v="106"/>
    <n v="48.080751999999997"/>
    <n v="17.108658092430968"/>
    <s v="N"/>
    <s v="Vancouver, Canada"/>
  </r>
  <r>
    <x v="5"/>
    <n v="2001"/>
    <d v="2001-08-01T00:00:00"/>
    <s v="Jennifer Walcott"/>
    <m/>
    <m/>
    <s v="Brown"/>
    <s v="Blonde"/>
    <d v="1977-05-08T00:00:00"/>
    <n v="24"/>
    <s v="32C"/>
    <n v="2"/>
    <s v="C"/>
    <n v="32"/>
    <n v="22"/>
    <n v="32"/>
    <n v="63"/>
    <n v="1.6002000000000001"/>
    <n v="105"/>
    <n v="47.627159999999996"/>
    <n v="18.59970915709027"/>
    <s v="Y"/>
    <s v="Youngstown, Ohio, United States"/>
  </r>
  <r>
    <x v="5"/>
    <n v="2001"/>
    <d v="2001-09-01T00:00:00"/>
    <s v="Dalene Kurtis"/>
    <m/>
    <m/>
    <s v="Green"/>
    <s v="Blonde"/>
    <d v="1977-11-12T00:00:00"/>
    <n v="24"/>
    <s v="34D"/>
    <n v="3"/>
    <s v="D"/>
    <n v="34"/>
    <n v="24"/>
    <n v="35"/>
    <n v="65"/>
    <n v="1.651"/>
    <n v="112"/>
    <n v="50.802303999999999"/>
    <n v="18.637568920108254"/>
    <s v="Y"/>
    <s v="Apple Valley, California, United States"/>
  </r>
  <r>
    <x v="5"/>
    <n v="2001"/>
    <d v="2001-10-01T00:00:00"/>
    <s v="Stephanie Heinrich"/>
    <m/>
    <m/>
    <s v="Brown"/>
    <s v="Blonde"/>
    <d v="1979-11-13T00:00:00"/>
    <n v="22"/>
    <s v="34D"/>
    <n v="3"/>
    <s v="D"/>
    <n v="34"/>
    <n v="26"/>
    <n v="34"/>
    <n v="63"/>
    <n v="1.6002000000000001"/>
    <n v="112"/>
    <n v="50.802303999999999"/>
    <n v="19.839689767562955"/>
    <s v="Y"/>
    <s v="Cincinnati, Ohio, United States"/>
  </r>
  <r>
    <x v="5"/>
    <n v="2001"/>
    <d v="2001-11-01T00:00:00"/>
    <s v="Lindsey Vuolo"/>
    <m/>
    <m/>
    <s v="Brown"/>
    <s v="Brunette"/>
    <d v="1981-10-19T00:00:00"/>
    <n v="20"/>
    <s v="34DD"/>
    <n v="4"/>
    <s v="DD"/>
    <n v="34"/>
    <n v="24"/>
    <n v="35"/>
    <n v="68"/>
    <n v="1.7272000000000001"/>
    <n v="120"/>
    <n v="54.431039999999996"/>
    <n v="18.245735453408621"/>
    <s v="Y"/>
    <s v="Princeton, New Jersey, United States"/>
  </r>
  <r>
    <x v="5"/>
    <n v="2001"/>
    <d v="2001-12-01T00:00:00"/>
    <s v="Shanna Moakler"/>
    <m/>
    <m/>
    <m/>
    <s v="Blonde"/>
    <d v="1975-03-28T00:00:00"/>
    <n v="26"/>
    <s v="34C"/>
    <n v="2"/>
    <s v="C"/>
    <n v="34"/>
    <n v="24"/>
    <n v="34"/>
    <n v="68"/>
    <n v="1.7272000000000001"/>
    <n v="117"/>
    <n v="53.070264000000002"/>
    <n v="17.789592067073407"/>
    <s v="Y"/>
    <s v="Providence, Rhode Island, United States"/>
  </r>
  <r>
    <x v="5"/>
    <n v="2002"/>
    <d v="2002-01-01T00:00:00"/>
    <s v="Nicole Narain"/>
    <m/>
    <m/>
    <m/>
    <s v="Brunette"/>
    <d v="1974-07-28T00:00:00"/>
    <n v="28"/>
    <s v="34B"/>
    <n v="1"/>
    <s v="B"/>
    <n v="34"/>
    <n v="27"/>
    <n v="35"/>
    <n v="64"/>
    <n v="1.6255999999999999"/>
    <n v="110"/>
    <n v="49.895119999999999"/>
    <n v="18.881247723432946"/>
    <s v="Y"/>
    <s v="Chicago, Illinois, United States"/>
  </r>
  <r>
    <x v="5"/>
    <n v="2002"/>
    <d v="2002-02-01T00:00:00"/>
    <s v="Anka Romensky"/>
    <m/>
    <m/>
    <s v="Blue"/>
    <s v="Blonde"/>
    <d v="1980-09-16T00:00:00"/>
    <n v="22"/>
    <s v="34C"/>
    <n v="2"/>
    <s v="C"/>
    <n v="34"/>
    <n v="23"/>
    <n v="35"/>
    <n v="70"/>
    <n v="1.778"/>
    <n v="125"/>
    <n v="56.698999999999998"/>
    <n v="17.935433830051331"/>
    <s v="N"/>
    <s v="Kiev, Ukraine"/>
  </r>
  <r>
    <x v="5"/>
    <n v="2002"/>
    <d v="2002-03-01T00:00:00"/>
    <s v="Tina Jordan"/>
    <m/>
    <m/>
    <m/>
    <s v="Blonde"/>
    <d v="1972-08-21T00:00:00"/>
    <n v="30"/>
    <s v="34DD"/>
    <n v="4"/>
    <s v="DD"/>
    <n v="34"/>
    <n v="24"/>
    <n v="34"/>
    <n v="65"/>
    <n v="1.651"/>
    <n v="115"/>
    <n v="52.163080000000001"/>
    <n v="19.136789516182581"/>
    <s v="Y"/>
    <s v="Hollywood, California, United States"/>
  </r>
  <r>
    <x v="5"/>
    <n v="2002"/>
    <d v="2002-04-01T00:00:00"/>
    <s v="Heather Carolin"/>
    <m/>
    <m/>
    <s v="Blue"/>
    <s v="Redhead"/>
    <d v="1982-08-15T00:00:00"/>
    <n v="20"/>
    <s v="34B"/>
    <n v="1"/>
    <s v="B"/>
    <n v="34"/>
    <n v="22"/>
    <n v="30"/>
    <n v="64"/>
    <n v="1.6255999999999999"/>
    <n v="98"/>
    <n v="44.452016"/>
    <n v="16.821475244512989"/>
    <s v="Y"/>
    <s v="Harbor City, California, United States"/>
  </r>
  <r>
    <x v="5"/>
    <n v="2002"/>
    <d v="2002-05-01T00:00:00"/>
    <s v="Christi Shake"/>
    <m/>
    <m/>
    <s v="Brown"/>
    <s v="Blonde"/>
    <d v="1980-08-22T00:00:00"/>
    <n v="22"/>
    <s v="34D"/>
    <n v="3"/>
    <s v="D"/>
    <n v="34"/>
    <n v="24"/>
    <n v="34"/>
    <n v="67"/>
    <n v="1.7018"/>
    <n v="122"/>
    <n v="55.338223999999997"/>
    <n v="19.107689629948204"/>
    <s v="Y"/>
    <s v="Baltimore, Maryland, United States"/>
  </r>
  <r>
    <x v="5"/>
    <n v="2002"/>
    <d v="2002-06-01T00:00:00"/>
    <s v="Michele Rogers"/>
    <m/>
    <m/>
    <s v="Brown"/>
    <s v="Brunette"/>
    <d v="1976-05-14T00:00:00"/>
    <n v="26"/>
    <s v="32B"/>
    <n v="1"/>
    <s v="B"/>
    <n v="32"/>
    <n v="23"/>
    <n v="33"/>
    <n v="63"/>
    <n v="1.6002000000000001"/>
    <n v="103"/>
    <n v="46.719976000000003"/>
    <n v="18.245428982669505"/>
    <s v="Y"/>
    <s v="Honolulu, Hawaii, United States"/>
  </r>
  <r>
    <x v="5"/>
    <n v="2002"/>
    <d v="2002-07-01T00:00:00"/>
    <s v="Lauren Anderson"/>
    <m/>
    <m/>
    <s v="Brown"/>
    <s v="Blonde"/>
    <d v="1980-06-06T00:00:00"/>
    <n v="22"/>
    <s v="34D"/>
    <n v="3"/>
    <s v="D"/>
    <n v="34"/>
    <n v="24"/>
    <n v="35"/>
    <n v="69"/>
    <n v="1.7525999999999999"/>
    <n v="125"/>
    <n v="56.698999999999998"/>
    <n v="18.459068634163312"/>
    <s v="Y"/>
    <s v="Milwaukee, Wisconsin, United States"/>
  </r>
  <r>
    <x v="5"/>
    <n v="2002"/>
    <d v="2002-08-01T00:00:00"/>
    <s v="Christina L. Santiago"/>
    <m/>
    <m/>
    <m/>
    <s v="Brunette"/>
    <d v="1981-10-15T00:00:00"/>
    <n v="21"/>
    <s v="34B"/>
    <n v="1"/>
    <s v="B"/>
    <n v="34"/>
    <n v="24"/>
    <n v="33"/>
    <n v="65"/>
    <n v="1.651"/>
    <n v="108"/>
    <n v="48.987935999999998"/>
    <n v="17.971941458675815"/>
    <s v="Y"/>
    <s v="Chicago, Illinois, United States"/>
  </r>
  <r>
    <x v="5"/>
    <n v="2002"/>
    <d v="2002-09-01T00:00:00"/>
    <s v="Shallan Meiers"/>
    <m/>
    <m/>
    <m/>
    <s v="Blonde"/>
    <d v="1981-09-30T00:00:00"/>
    <n v="21"/>
    <s v="34D"/>
    <n v="3"/>
    <s v="D"/>
    <n v="34"/>
    <n v="24"/>
    <n v="36"/>
    <n v="70"/>
    <n v="1.778"/>
    <n v="125"/>
    <n v="56.698999999999998"/>
    <n v="17.935433830051331"/>
    <s v="Y"/>
    <s v="San Diego, California, United States"/>
  </r>
  <r>
    <x v="5"/>
    <n v="2002"/>
    <d v="2002-10-01T00:00:00"/>
    <s v="Teri Harrison"/>
    <m/>
    <m/>
    <m/>
    <s v="Blonde"/>
    <d v="1981-02-16T00:00:00"/>
    <n v="21"/>
    <s v="34D"/>
    <n v="3"/>
    <s v="D"/>
    <n v="34"/>
    <n v="26"/>
    <n v="33"/>
    <n v="66"/>
    <n v="1.6764000000000001"/>
    <n v="117"/>
    <n v="53.070264000000002"/>
    <n v="18.884084875607765"/>
    <s v="Y"/>
    <s v="Bradenton, Florida, United States"/>
  </r>
  <r>
    <x v="5"/>
    <n v="2002"/>
    <d v="2002-11-01T00:00:00"/>
    <s v="Serria Tawan"/>
    <m/>
    <m/>
    <m/>
    <s v="Brunette"/>
    <d v="1978-09-04T00:00:00"/>
    <n v="24"/>
    <s v="34C"/>
    <n v="2"/>
    <s v="C"/>
    <n v="34"/>
    <n v="25"/>
    <n v="34"/>
    <n v="68"/>
    <n v="1.7272000000000001"/>
    <n v="130"/>
    <n v="58.96696"/>
    <n v="19.76621340785934"/>
    <s v="Y"/>
    <s v="Chicago, Illinois, United States"/>
  </r>
  <r>
    <x v="5"/>
    <n v="2002"/>
    <d v="2002-12-01T00:00:00"/>
    <s v="Lani Todd"/>
    <m/>
    <m/>
    <m/>
    <s v="Blonde"/>
    <d v="1981-06-04T00:00:00"/>
    <n v="21"/>
    <s v="36B"/>
    <n v="1"/>
    <s v="B"/>
    <n v="36"/>
    <n v="25"/>
    <n v="35"/>
    <n v="67"/>
    <n v="1.7018"/>
    <n v="125"/>
    <n v="56.698999999999998"/>
    <n v="19.577550850356769"/>
    <s v="Y"/>
    <s v="Philadelphia, Pennsylvania, United States"/>
  </r>
  <r>
    <x v="5"/>
    <n v="2003"/>
    <d v="2003-01-01T00:00:00"/>
    <s v="Rebecca Anne Ramos"/>
    <m/>
    <m/>
    <s v="Brown"/>
    <s v="Brunette"/>
    <d v="1967-08-26T00:00:00"/>
    <n v="36"/>
    <s v="34DD"/>
    <n v="4"/>
    <s v="DD"/>
    <n v="34"/>
    <n v="24"/>
    <n v="34"/>
    <n v="65"/>
    <n v="1.651"/>
    <n v="110"/>
    <n v="49.895119999999999"/>
    <n v="18.304755189392033"/>
    <s v="Y"/>
    <s v="San Antonio, Texas, United States"/>
  </r>
  <r>
    <x v="5"/>
    <n v="2003"/>
    <d v="2003-02-01T00:00:00"/>
    <s v="Charis Boyle"/>
    <m/>
    <m/>
    <s v="Green"/>
    <s v="Blonde"/>
    <d v="1976-08-31T00:00:00"/>
    <n v="27"/>
    <s v="34D"/>
    <n v="3"/>
    <s v="D"/>
    <n v="34"/>
    <n v="24"/>
    <n v="33"/>
    <n v="68"/>
    <n v="1.7272000000000001"/>
    <n v="120"/>
    <n v="54.431039999999996"/>
    <n v="18.245735453408621"/>
    <s v="Y"/>
    <s v="Alexandria, Virginia, United States"/>
  </r>
  <r>
    <x v="5"/>
    <n v="2003"/>
    <d v="2003-03-01T00:00:00"/>
    <s v="Pennelope Jimenez"/>
    <m/>
    <m/>
    <s v="Brown"/>
    <s v="Brunette"/>
    <d v="1978-07-26T00:00:00"/>
    <n v="25"/>
    <s v="34D"/>
    <n v="3"/>
    <s v="D"/>
    <n v="34"/>
    <n v="24"/>
    <n v="35"/>
    <n v="67"/>
    <n v="1.7018"/>
    <n v="125"/>
    <n v="56.698999999999998"/>
    <n v="19.577550850356769"/>
    <s v="Y"/>
    <s v="San Diego, California, United States"/>
  </r>
  <r>
    <x v="5"/>
    <n v="2003"/>
    <d v="2003-04-01T00:00:00"/>
    <s v="Carmella DeCesare"/>
    <m/>
    <m/>
    <s v="Brown"/>
    <s v="Brunette"/>
    <d v="1982-07-01T00:00:00"/>
    <n v="21"/>
    <s v="34B"/>
    <n v="1"/>
    <s v="B"/>
    <n v="34"/>
    <n v="24"/>
    <n v="27"/>
    <n v="68"/>
    <n v="1.7272000000000001"/>
    <n v="118"/>
    <n v="53.523856000000002"/>
    <n v="17.941639862518478"/>
    <s v="Y"/>
    <s v="Avon Lake, Ohio, United States"/>
  </r>
  <r>
    <x v="5"/>
    <n v="2003"/>
    <d v="2003-05-01T00:00:00"/>
    <s v="Laurie Fetter"/>
    <m/>
    <m/>
    <s v="Blue"/>
    <s v="Blonde"/>
    <d v="1982-01-09T00:00:00"/>
    <n v="21"/>
    <s v="34D"/>
    <n v="3"/>
    <s v="D"/>
    <n v="34"/>
    <n v="24"/>
    <n v="35"/>
    <n v="68"/>
    <n v="1.7272000000000001"/>
    <n v="115"/>
    <n v="52.163080000000001"/>
    <n v="17.485496476183261"/>
    <s v="Y"/>
    <s v="Elgin, Illinois, United States"/>
  </r>
  <r>
    <x v="5"/>
    <n v="2003"/>
    <d v="2003-06-01T00:00:00"/>
    <s v="Tailor James"/>
    <m/>
    <m/>
    <s v="Blue"/>
    <s v="Blonde"/>
    <d v="1980-07-21T00:00:00"/>
    <n v="23"/>
    <s v="34D"/>
    <n v="3"/>
    <s v="D"/>
    <n v="34"/>
    <n v="24"/>
    <n v="34"/>
    <n v="64"/>
    <n v="1.6255999999999999"/>
    <n v="110"/>
    <n v="49.895119999999999"/>
    <n v="18.881247723432946"/>
    <s v="N"/>
    <s v="Mississauga, Canada"/>
  </r>
  <r>
    <x v="5"/>
    <n v="2003"/>
    <d v="2003-07-01T00:00:00"/>
    <s v="Marketa Janska"/>
    <m/>
    <m/>
    <s v="Blue"/>
    <s v="Blonde"/>
    <d v="1981-05-24T00:00:00"/>
    <n v="22"/>
    <s v="34C"/>
    <n v="2"/>
    <s v="C"/>
    <n v="34"/>
    <n v="24"/>
    <n v="36"/>
    <n v="67"/>
    <n v="1.7018"/>
    <n v="115"/>
    <n v="52.163080000000001"/>
    <n v="18.011346782328228"/>
    <s v="N"/>
    <s v="Most, Czech Republic"/>
  </r>
  <r>
    <x v="5"/>
    <n v="2003"/>
    <d v="2003-08-01T00:00:00"/>
    <s v="Colleen Marie"/>
    <m/>
    <m/>
    <s v="Brown"/>
    <s v="Brunette"/>
    <d v="1977-08-28T00:00:00"/>
    <n v="26"/>
    <s v="34B"/>
    <n v="1"/>
    <s v="B"/>
    <n v="34"/>
    <n v="25"/>
    <n v="36"/>
    <n v="67"/>
    <n v="1.7018"/>
    <n v="125"/>
    <n v="56.698999999999998"/>
    <n v="19.577550850356769"/>
    <s v="Y"/>
    <s v="Oklahoma City, Oklahoma, United States"/>
  </r>
  <r>
    <x v="5"/>
    <n v="2003"/>
    <d v="2003-09-01T00:00:00"/>
    <s v="Luci Victoria"/>
    <m/>
    <m/>
    <s v="Blue"/>
    <s v="Blonde"/>
    <d v="1982-02-02T00:00:00"/>
    <n v="21"/>
    <s v="34DD"/>
    <n v="4"/>
    <s v="DD"/>
    <n v="34"/>
    <n v="25"/>
    <n v="35"/>
    <n v="70"/>
    <n v="1.778"/>
    <n v="130"/>
    <n v="58.96696"/>
    <n v="18.652851183253386"/>
    <s v="N"/>
    <s v="Sheffield, United Kingdom"/>
  </r>
  <r>
    <x v="5"/>
    <n v="2003"/>
    <d v="2003-10-01T00:00:00"/>
    <s v="Audra Lynn"/>
    <m/>
    <m/>
    <s v="Blue"/>
    <s v="Blonde"/>
    <d v="1980-01-31T00:00:00"/>
    <n v="23"/>
    <s v="34C"/>
    <n v="2"/>
    <s v="C"/>
    <n v="34"/>
    <n v="24"/>
    <n v="34"/>
    <n v="68"/>
    <n v="1.7272000000000001"/>
    <n v="115"/>
    <n v="52.163080000000001"/>
    <n v="17.485496476183261"/>
    <s v="Y"/>
    <s v="Hartland, Minnesota, United States"/>
  </r>
  <r>
    <x v="5"/>
    <n v="2003"/>
    <d v="2003-11-01T00:00:00"/>
    <s v="Divini Rae"/>
    <m/>
    <m/>
    <s v="Blue"/>
    <s v="Blonde"/>
    <d v="1977-07-31T00:00:00"/>
    <n v="26"/>
    <s v="36C"/>
    <n v="2"/>
    <s v="C"/>
    <n v="36"/>
    <n v="24"/>
    <n v="36"/>
    <n v="68"/>
    <n v="1.7272000000000001"/>
    <n v="126"/>
    <n v="57.152591999999999"/>
    <n v="19.158022226079051"/>
    <s v="Y"/>
    <s v="Fairbanks, Alaska, United States"/>
  </r>
  <r>
    <x v="5"/>
    <n v="2003"/>
    <d v="2003-12-01T00:00:00"/>
    <s v="Deisy Teles"/>
    <m/>
    <m/>
    <s v="Brown"/>
    <s v="Brunette"/>
    <d v="1983-03-16T00:00:00"/>
    <n v="20"/>
    <s v="37D"/>
    <n v="3"/>
    <s v="D"/>
    <n v="37"/>
    <n v="25"/>
    <n v="36"/>
    <n v="68"/>
    <n v="1.7272000000000001"/>
    <n v="124"/>
    <n v="56.245407999999998"/>
    <n v="18.853926635188909"/>
    <s v="N"/>
    <s v="Muçum, Brazil"/>
  </r>
  <r>
    <x v="5"/>
    <n v="2003"/>
    <d v="2003-12-01T00:00:00"/>
    <s v="Sarah Teles"/>
    <m/>
    <m/>
    <s v="Brown"/>
    <s v="Brunette"/>
    <d v="1983-03-16T00:00:00"/>
    <n v="20"/>
    <s v="37D"/>
    <n v="3"/>
    <s v="D"/>
    <n v="37"/>
    <n v="25"/>
    <n v="36"/>
    <n v="68"/>
    <n v="1.7272000000000001"/>
    <n v="124"/>
    <n v="56.245407999999998"/>
    <n v="18.853926635188909"/>
    <s v="N"/>
    <s v="Muçum, Brazil"/>
  </r>
  <r>
    <x v="5"/>
    <n v="2004"/>
    <d v="2004-01-01T00:00:00"/>
    <s v="Colleen Shannon"/>
    <m/>
    <m/>
    <m/>
    <s v="Blonde"/>
    <d v="1978-04-14T00:00:00"/>
    <n v="26"/>
    <s v="34C"/>
    <n v="2"/>
    <s v="C"/>
    <n v="34"/>
    <n v="25"/>
    <n v="34"/>
    <n v="62"/>
    <n v="1.5748"/>
    <n v="107"/>
    <n v="48.534343999999997"/>
    <n v="19.570339140678282"/>
    <s v="Y"/>
    <s v="Pelican, Alaska, United States"/>
  </r>
  <r>
    <x v="5"/>
    <n v="2004"/>
    <d v="2004-02-01T00:00:00"/>
    <s v="Aliya Wolf"/>
    <m/>
    <m/>
    <s v="Blue"/>
    <s v="Brunette"/>
    <d v="1975-01-17T00:00:00"/>
    <n v="29"/>
    <s v="34E"/>
    <n v="5"/>
    <s v="E"/>
    <n v="34"/>
    <n v="24"/>
    <n v="35"/>
    <n v="67"/>
    <n v="1.7018"/>
    <n v="120"/>
    <n v="54.431039999999996"/>
    <n v="18.794448816342495"/>
    <s v="Y"/>
    <s v="Stephenville, Texas, United States"/>
  </r>
  <r>
    <x v="5"/>
    <n v="2004"/>
    <d v="2004-03-01T00:00:00"/>
    <s v="Sandra Hubby"/>
    <m/>
    <m/>
    <m/>
    <s v="Blonde"/>
    <d v="1978-11-23T00:00:00"/>
    <n v="26"/>
    <s v="34C"/>
    <n v="2"/>
    <s v="C"/>
    <n v="34"/>
    <n v="22"/>
    <n v="34"/>
    <n v="64"/>
    <n v="1.6255999999999999"/>
    <n v="103"/>
    <n v="46.719976000000003"/>
    <n v="17.679713777396305"/>
    <s v="Y"/>
    <s v="Norton, Ohio, United States"/>
  </r>
  <r>
    <x v="5"/>
    <n v="2004"/>
    <d v="2004-04-01T00:00:00"/>
    <s v="Krista Kelly"/>
    <m/>
    <m/>
    <s v="Blue"/>
    <s v="Brunette"/>
    <d v="1977-06-18T00:00:00"/>
    <n v="27"/>
    <s v="34C"/>
    <n v="2"/>
    <s v="C"/>
    <n v="34"/>
    <n v="25"/>
    <n v="35"/>
    <n v="70"/>
    <n v="1.778"/>
    <n v="127"/>
    <n v="57.606183999999999"/>
    <n v="18.222400771332154"/>
    <s v="N"/>
    <s v="Toronto, Canada"/>
  </r>
  <r>
    <x v="5"/>
    <n v="2004"/>
    <d v="2004-05-01T00:00:00"/>
    <s v="Nicole Whitehead"/>
    <m/>
    <m/>
    <m/>
    <s v="Blonde"/>
    <d v="1980-11-05T00:00:00"/>
    <n v="24"/>
    <s v="32B"/>
    <n v="1"/>
    <s v="B"/>
    <n v="32"/>
    <n v="24"/>
    <n v="34"/>
    <n v="64"/>
    <n v="1.6255999999999999"/>
    <n v="110"/>
    <n v="49.895119999999999"/>
    <n v="18.881247723432946"/>
    <s v="Y"/>
    <s v="Birmingham, Alabama, United States"/>
  </r>
  <r>
    <x v="5"/>
    <n v="2004"/>
    <d v="2004-06-01T00:00:00"/>
    <s v="Hiromi Oshima"/>
    <m/>
    <m/>
    <s v="Brown"/>
    <s v="Brunette"/>
    <d v="1980-01-06T00:00:00"/>
    <n v="24"/>
    <s v="34C"/>
    <n v="2"/>
    <s v="C"/>
    <n v="34"/>
    <n v="22"/>
    <n v="34"/>
    <n v="64"/>
    <n v="1.6255999999999999"/>
    <n v="108"/>
    <n v="48.987935999999998"/>
    <n v="18.537952310279621"/>
    <s v="N"/>
    <s v="Tokyo, Japan"/>
  </r>
  <r>
    <x v="5"/>
    <n v="2004"/>
    <d v="2004-07-01T00:00:00"/>
    <s v="Stephanie Glasson"/>
    <m/>
    <m/>
    <s v="Brown"/>
    <s v="Blonde"/>
    <d v="1975-12-01T00:00:00"/>
    <n v="29"/>
    <s v="34D"/>
    <n v="3"/>
    <s v="D"/>
    <n v="34"/>
    <n v="24"/>
    <n v="33"/>
    <n v="67"/>
    <n v="1.7018"/>
    <n v="117"/>
    <n v="53.070264000000002"/>
    <n v="18.324587595933934"/>
    <s v="Y"/>
    <s v="Memphis, Tennessee, United States"/>
  </r>
  <r>
    <x v="5"/>
    <n v="2004"/>
    <d v="2004-08-01T00:00:00"/>
    <s v="Pilar Lastra"/>
    <m/>
    <m/>
    <m/>
    <s v="Brunette"/>
    <d v="1981-01-15T00:00:00"/>
    <n v="23"/>
    <s v="34C"/>
    <n v="2"/>
    <s v="C"/>
    <n v="34"/>
    <n v="25"/>
    <n v="34"/>
    <n v="66"/>
    <n v="1.6764000000000001"/>
    <n v="110"/>
    <n v="49.895119999999999"/>
    <n v="17.754267831767987"/>
    <s v="Y"/>
    <s v="Monterey Park, California, United States"/>
  </r>
  <r>
    <x v="5"/>
    <n v="2004"/>
    <d v="2004-09-01T00:00:00"/>
    <s v="Scarlett Keegan"/>
    <m/>
    <m/>
    <m/>
    <s v="Redhead"/>
    <d v="1984-05-18T00:00:00"/>
    <n v="20"/>
    <s v="34B"/>
    <n v="1"/>
    <s v="B"/>
    <n v="34"/>
    <n v="24"/>
    <n v="34"/>
    <n v="65"/>
    <n v="1.651"/>
    <n v="106"/>
    <n v="48.080751999999997"/>
    <n v="17.639127727959597"/>
    <s v="Y"/>
    <s v="Westlake Village, California, United States"/>
  </r>
  <r>
    <x v="5"/>
    <n v="2004"/>
    <d v="2004-10-01T00:00:00"/>
    <s v="Kimberly Holland"/>
    <m/>
    <m/>
    <s v="Brown"/>
    <s v="Blonde"/>
    <d v="1982-08-01T00:00:00"/>
    <n v="22"/>
    <s v="34D"/>
    <n v="3"/>
    <s v="D"/>
    <n v="34"/>
    <n v="23"/>
    <n v="33"/>
    <n v="65"/>
    <n v="1.651"/>
    <n v="102"/>
    <n v="46.266384000000002"/>
    <n v="16.973500266527161"/>
    <s v="Y"/>
    <s v="Humble, Texas, United States"/>
  </r>
  <r>
    <x v="5"/>
    <n v="2004"/>
    <d v="2004-11-01T00:00:00"/>
    <s v="Cara Zavaleta"/>
    <m/>
    <m/>
    <m/>
    <s v="Brunette"/>
    <d v="1980-06-15T00:00:00"/>
    <n v="24"/>
    <s v="34C"/>
    <n v="2"/>
    <s v="C"/>
    <n v="34"/>
    <n v="25"/>
    <n v="34"/>
    <n v="66"/>
    <n v="1.6764000000000001"/>
    <n v="118"/>
    <n v="53.523856000000002"/>
    <n v="19.04548731044202"/>
    <s v="Y"/>
    <s v="Bowling Green, Ohio, United States"/>
  </r>
  <r>
    <x v="5"/>
    <n v="2004"/>
    <d v="2004-12-01T00:00:00"/>
    <s v="Tiffany Fallon"/>
    <m/>
    <m/>
    <m/>
    <s v="Brunette"/>
    <d v="1974-05-01T00:00:00"/>
    <n v="30"/>
    <s v="34C"/>
    <n v="2"/>
    <s v="C"/>
    <n v="34"/>
    <n v="23"/>
    <n v="35"/>
    <n v="66"/>
    <n v="1.6764000000000001"/>
    <n v="115"/>
    <n v="52.163080000000001"/>
    <n v="18.561280005939256"/>
    <s v="Y"/>
    <s v="Fort Lauderdale, Florida, United States"/>
  </r>
  <r>
    <x v="5"/>
    <n v="2005"/>
    <d v="2005-01-01T00:00:00"/>
    <s v="Destiny Davis"/>
    <m/>
    <m/>
    <s v="Brown"/>
    <s v="Blonde"/>
    <d v="1985-08-24T00:00:00"/>
    <n v="20"/>
    <s v="36DD"/>
    <n v="4"/>
    <s v="DD"/>
    <n v="36"/>
    <n v="24"/>
    <n v="34"/>
    <n v="65"/>
    <n v="1.651"/>
    <n v="110"/>
    <n v="49.895119999999999"/>
    <n v="18.304755189392033"/>
    <s v="Y"/>
    <s v="Glendora, California, United States"/>
  </r>
  <r>
    <x v="5"/>
    <n v="2005"/>
    <d v="2005-02-01T00:00:00"/>
    <s v="Amber Campisi"/>
    <m/>
    <m/>
    <s v="Brown"/>
    <s v="Brunette"/>
    <d v="1981-06-21T00:00:00"/>
    <n v="24"/>
    <s v="36DD"/>
    <n v="4"/>
    <s v="DD"/>
    <n v="36"/>
    <n v="28"/>
    <n v="36"/>
    <n v="67"/>
    <n v="1.7018"/>
    <n v="127"/>
    <n v="57.606183999999999"/>
    <n v="19.890791663962474"/>
    <s v="Y"/>
    <s v="Dallas, Texas, United States"/>
  </r>
  <r>
    <x v="5"/>
    <n v="2005"/>
    <d v="2005-03-01T00:00:00"/>
    <s v="Jillian Grace"/>
    <m/>
    <m/>
    <s v="Green"/>
    <s v="Blonde"/>
    <d v="1985-12-20T00:00:00"/>
    <n v="20"/>
    <s v="36C"/>
    <n v="2"/>
    <s v="C"/>
    <n v="36"/>
    <n v="24"/>
    <n v="36"/>
    <n v="65"/>
    <n v="1.651"/>
    <n v="117"/>
    <n v="53.070264000000002"/>
    <n v="19.469603246898799"/>
    <s v="Y"/>
    <s v="Berryville, Arizona, United States"/>
  </r>
  <r>
    <x v="5"/>
    <n v="2005"/>
    <d v="2005-04-01T00:00:00"/>
    <s v="Courtney Rachel Culkin"/>
    <m/>
    <m/>
    <s v="Brown"/>
    <s v="Blonde"/>
    <d v="1983-02-23T00:00:00"/>
    <n v="22"/>
    <s v="34C"/>
    <n v="2"/>
    <s v="C"/>
    <n v="34"/>
    <n v="24"/>
    <n v="34"/>
    <n v="63"/>
    <n v="1.6002000000000001"/>
    <n v="105"/>
    <n v="47.627159999999996"/>
    <n v="18.59970915709027"/>
    <s v="Y"/>
    <s v="Long Island, New York, United States"/>
  </r>
  <r>
    <x v="5"/>
    <n v="2005"/>
    <d v="2005-05-01T00:00:00"/>
    <s v="Jamie Westenhiser"/>
    <m/>
    <m/>
    <s v="Brown"/>
    <s v="Brunette"/>
    <d v="1981-11-02T00:00:00"/>
    <n v="24"/>
    <s v="34C"/>
    <n v="2"/>
    <s v="C"/>
    <n v="34"/>
    <n v="23"/>
    <n v="34"/>
    <n v="67"/>
    <n v="1.7018"/>
    <n v="112"/>
    <n v="50.802303999999999"/>
    <n v="17.541485561919664"/>
    <s v="Y"/>
    <s v="Hollywood, Florida, United States"/>
  </r>
  <r>
    <x v="5"/>
    <n v="2005"/>
    <d v="2005-06-01T00:00:00"/>
    <s v="Kara Monaco"/>
    <m/>
    <m/>
    <s v="Blue"/>
    <s v="Blonde"/>
    <d v="1983-02-26T00:00:00"/>
    <n v="22"/>
    <s v="34C"/>
    <n v="2"/>
    <s v="C"/>
    <n v="34"/>
    <n v="24"/>
    <n v="34"/>
    <n v="66"/>
    <n v="1.6764000000000001"/>
    <n v="110"/>
    <n v="49.895119999999999"/>
    <n v="17.754267831767987"/>
    <s v="Y"/>
    <s v="Lakeland, Florida, United States"/>
  </r>
  <r>
    <x v="5"/>
    <n v="2005"/>
    <d v="2005-07-01T00:00:00"/>
    <s v="Qiana Chase"/>
    <m/>
    <m/>
    <s v="Brown"/>
    <s v="Brunette"/>
    <d v="1981-02-12T00:00:00"/>
    <n v="24"/>
    <s v="36C"/>
    <n v="2"/>
    <s v="C"/>
    <n v="36"/>
    <n v="25"/>
    <n v="36"/>
    <n v="69"/>
    <n v="1.7525999999999999"/>
    <n v="130"/>
    <n v="58.96696"/>
    <n v="19.197431379529846"/>
    <s v="Y"/>
    <s v="Los Angeles, California, United States"/>
  </r>
  <r>
    <x v="5"/>
    <n v="2005"/>
    <d v="2005-08-01T00:00:00"/>
    <s v="Tamara Witmer"/>
    <m/>
    <m/>
    <s v="Blue"/>
    <s v="Blonde"/>
    <d v="1984-03-21T00:00:00"/>
    <n v="21"/>
    <s v="34C"/>
    <n v="2"/>
    <s v="C"/>
    <n v="34"/>
    <n v="24"/>
    <n v="34"/>
    <n v="68"/>
    <n v="1.7272000000000001"/>
    <n v="115"/>
    <n v="52.163080000000001"/>
    <n v="17.485496476183261"/>
    <s v="Y"/>
    <s v="Valencia, California, United States"/>
  </r>
  <r>
    <x v="5"/>
    <n v="2005"/>
    <d v="2005-09-01T00:00:00"/>
    <s v="Vanessa Hoelsher"/>
    <m/>
    <m/>
    <s v="Blue"/>
    <s v="Blonde"/>
    <d v="1982-01-19T00:00:00"/>
    <n v="23"/>
    <s v="36D"/>
    <n v="3"/>
    <s v="D"/>
    <n v="36"/>
    <n v="25"/>
    <n v="36"/>
    <n v="66"/>
    <n v="1.6764000000000001"/>
    <n v="120"/>
    <n v="54.431039999999996"/>
    <n v="19.368292180110529"/>
    <s v="Y"/>
    <s v="Atlanta, Georgia, United States"/>
  </r>
  <r>
    <x v="5"/>
    <n v="2005"/>
    <d v="2005-10-01T00:00:00"/>
    <s v="Amanda Paige"/>
    <m/>
    <m/>
    <s v="Hazel"/>
    <s v="Blonde"/>
    <d v="1984-10-28T00:00:00"/>
    <n v="21"/>
    <s v="34D"/>
    <n v="3"/>
    <s v="D"/>
    <n v="34"/>
    <n v="24"/>
    <n v="33"/>
    <n v="68"/>
    <n v="1.7272000000000001"/>
    <n v="117"/>
    <n v="53.070264000000002"/>
    <n v="17.789592067073407"/>
    <s v="Y"/>
    <s v="Fayetteville, North Carolina, United States"/>
  </r>
  <r>
    <x v="5"/>
    <n v="2005"/>
    <d v="2005-11-01T00:00:00"/>
    <s v="Raquel Gibson"/>
    <m/>
    <m/>
    <s v="Brown"/>
    <s v="Brunette"/>
    <d v="1985-06-14T00:00:00"/>
    <n v="20"/>
    <s v="34C"/>
    <n v="2"/>
    <s v="C"/>
    <n v="34"/>
    <n v="23"/>
    <n v="35"/>
    <n v="64"/>
    <n v="1.6255999999999999"/>
    <n v="110"/>
    <n v="49.895119999999999"/>
    <n v="18.881247723432946"/>
    <s v="Y"/>
    <s v="Clearwater, Florida, United States"/>
  </r>
  <r>
    <x v="5"/>
    <n v="2005"/>
    <d v="2005-12-01T00:00:00"/>
    <s v="Christine Smith"/>
    <m/>
    <m/>
    <s v="Blue"/>
    <s v="Redhead"/>
    <d v="1979-04-06T00:00:00"/>
    <n v="26"/>
    <s v="34C"/>
    <n v="2"/>
    <s v="C"/>
    <n v="34"/>
    <n v="24"/>
    <n v="34"/>
    <n v="65"/>
    <n v="1.651"/>
    <n v="115"/>
    <n v="52.163080000000001"/>
    <n v="19.136789516182581"/>
    <s v="Y"/>
    <s v="San Dimas, California, United States"/>
  </r>
  <r>
    <x v="5"/>
    <n v="2006"/>
    <d v="2006-01-01T00:00:00"/>
    <s v="Athena Lundberg"/>
    <m/>
    <m/>
    <s v="Blue"/>
    <s v="Blonde"/>
    <d v="1986-04-12T00:00:00"/>
    <n v="20"/>
    <s v="34B"/>
    <n v="1"/>
    <s v="B"/>
    <n v="34"/>
    <n v="25"/>
    <n v="36"/>
    <n v="66"/>
    <n v="1.6764000000000001"/>
    <n v="119"/>
    <n v="53.977448000000003"/>
    <n v="19.206889745276275"/>
    <s v="Y"/>
    <s v="Mountain View, California, United States"/>
  </r>
  <r>
    <x v="5"/>
    <n v="2006"/>
    <d v="2006-02-01T00:00:00"/>
    <s v="Cassandra Lynn"/>
    <m/>
    <m/>
    <s v="Blue"/>
    <s v="Blonde"/>
    <d v="1979-08-15T00:00:00"/>
    <n v="27"/>
    <s v="32DD"/>
    <n v="4"/>
    <s v="DD"/>
    <n v="32"/>
    <n v="24"/>
    <n v="34"/>
    <n v="65"/>
    <n v="1.651"/>
    <n v="110"/>
    <n v="49.895119999999999"/>
    <n v="18.304755189392033"/>
    <s v="Y"/>
    <s v="Price, Utah, United States"/>
  </r>
  <r>
    <x v="5"/>
    <n v="2006"/>
    <d v="2006-03-01T00:00:00"/>
    <s v="Monica Leigh"/>
    <m/>
    <m/>
    <s v="Brown"/>
    <s v="Brunette"/>
    <d v="1981-12-19T00:00:00"/>
    <n v="25"/>
    <s v="36C"/>
    <n v="2"/>
    <s v="C"/>
    <n v="36"/>
    <n v="24"/>
    <n v="36"/>
    <n v="66"/>
    <n v="1.6764000000000001"/>
    <n v="115"/>
    <n v="52.163080000000001"/>
    <n v="18.561280005939256"/>
    <s v="Y"/>
    <s v="Long Island, New York, United States"/>
  </r>
  <r>
    <x v="5"/>
    <n v="2006"/>
    <d v="2006-04-01T00:00:00"/>
    <s v="Holley Ann Dorrough"/>
    <m/>
    <m/>
    <s v="Blue"/>
    <s v="Blonde"/>
    <d v="1986-08-12T00:00:00"/>
    <n v="20"/>
    <s v="34B"/>
    <n v="1"/>
    <s v="B"/>
    <n v="34"/>
    <n v="25"/>
    <n v="34"/>
    <n v="68"/>
    <n v="1.7272000000000001"/>
    <n v="115"/>
    <n v="52.163080000000001"/>
    <n v="17.485496476183261"/>
    <s v="Y"/>
    <s v="Gadsden, Alabama, United States"/>
  </r>
  <r>
    <x v="5"/>
    <n v="2006"/>
    <d v="2006-05-01T00:00:00"/>
    <s v="Alison Waite"/>
    <m/>
    <m/>
    <s v="Brown"/>
    <s v="Brunette"/>
    <d v="1981-11-10T00:00:00"/>
    <n v="25"/>
    <s v="34C"/>
    <n v="2"/>
    <s v="C"/>
    <n v="34"/>
    <n v="24"/>
    <n v="34"/>
    <n v="66"/>
    <n v="1.6764000000000001"/>
    <n v="117"/>
    <n v="53.070264000000002"/>
    <n v="18.884084875607765"/>
    <s v="Y"/>
    <s v="Los Altos, California, United States"/>
  </r>
  <r>
    <x v="5"/>
    <n v="2006"/>
    <d v="2006-06-01T00:00:00"/>
    <s v="Stephanie Larimore"/>
    <m/>
    <m/>
    <s v="Brown"/>
    <s v="Brunette"/>
    <d v="1981-04-21T00:00:00"/>
    <n v="25"/>
    <s v="34C"/>
    <n v="2"/>
    <s v="C"/>
    <n v="34"/>
    <n v="23"/>
    <n v="34"/>
    <n v="64"/>
    <n v="1.6255999999999999"/>
    <n v="105"/>
    <n v="47.627159999999996"/>
    <n v="18.023009190549629"/>
    <s v="Y"/>
    <s v="Fort Wayne, Indiana, United States"/>
  </r>
  <r>
    <x v="5"/>
    <n v="2006"/>
    <d v="2006-07-01T00:00:00"/>
    <s v="Sara Jean Underwood"/>
    <m/>
    <m/>
    <s v="Green"/>
    <s v="Blonde"/>
    <d v="1984-03-26T00:00:00"/>
    <n v="22"/>
    <s v="32B"/>
    <n v="1"/>
    <s v="B"/>
    <n v="32"/>
    <n v="24"/>
    <n v="31"/>
    <n v="63"/>
    <n v="1.6002000000000001"/>
    <n v="103"/>
    <n v="46.719976000000003"/>
    <n v="18.245428982669505"/>
    <s v="Y"/>
    <s v="Portland, Oregon, United States"/>
  </r>
  <r>
    <x v="5"/>
    <n v="2006"/>
    <d v="2006-08-01T00:00:00"/>
    <s v="Nicole Voss"/>
    <m/>
    <m/>
    <s v="Blue"/>
    <s v="Brunette"/>
    <d v="1982-09-19T00:00:00"/>
    <n v="24"/>
    <s v="32C"/>
    <n v="2"/>
    <s v="C"/>
    <n v="32"/>
    <n v="23"/>
    <n v="33"/>
    <n v="65"/>
    <n v="1.651"/>
    <n v="107"/>
    <n v="48.534343999999997"/>
    <n v="17.805534593317706"/>
    <s v="Y"/>
    <s v="Ocala, Florida, United States"/>
  </r>
  <r>
    <x v="5"/>
    <n v="2006"/>
    <d v="2006-09-01T00:00:00"/>
    <s v="Janine Habeck"/>
    <m/>
    <m/>
    <s v="Green"/>
    <s v="Brunette"/>
    <d v="1983-06-03T00:00:00"/>
    <n v="23"/>
    <s v="36C"/>
    <n v="2"/>
    <s v="C"/>
    <n v="36"/>
    <n v="26"/>
    <n v="36"/>
    <n v="66"/>
    <n v="1.6764000000000001"/>
    <n v="110"/>
    <n v="49.895119999999999"/>
    <n v="17.754267831767987"/>
    <s v="N"/>
    <s v="Berlin, Germany"/>
  </r>
  <r>
    <x v="5"/>
    <n v="2006"/>
    <d v="2006-10-01T00:00:00"/>
    <s v="Jordan Monroe"/>
    <m/>
    <m/>
    <s v="Brown"/>
    <s v="Brunette"/>
    <d v="1986-04-14T00:00:00"/>
    <n v="20"/>
    <s v="34DD"/>
    <n v="4"/>
    <s v="DD"/>
    <n v="34"/>
    <n v="24"/>
    <n v="34"/>
    <n v="69"/>
    <n v="1.7525999999999999"/>
    <n v="130"/>
    <n v="58.96696"/>
    <n v="19.197431379529846"/>
    <s v="Y"/>
    <s v="Denison, Iowa, United States"/>
  </r>
  <r>
    <x v="5"/>
    <n v="2006"/>
    <d v="2006-11-01T00:00:00"/>
    <s v="Sarah Elizabeth"/>
    <m/>
    <m/>
    <s v="Brown"/>
    <s v="Blonde"/>
    <d v="1983-08-13T00:00:00"/>
    <n v="23"/>
    <s v="34D"/>
    <n v="3"/>
    <s v="D"/>
    <n v="34"/>
    <n v="23"/>
    <n v="32"/>
    <n v="65"/>
    <n v="1.651"/>
    <n v="110"/>
    <n v="49.895119999999999"/>
    <n v="18.304755189392033"/>
    <s v="Y"/>
    <s v="Glendale, Arizona, United States"/>
  </r>
  <r>
    <x v="5"/>
    <n v="2006"/>
    <d v="2006-12-01T00:00:00"/>
    <s v="Kia Drayton"/>
    <m/>
    <m/>
    <s v="Brown"/>
    <s v="Brunette"/>
    <d v="1983-04-11T00:00:00"/>
    <n v="23"/>
    <s v="34C"/>
    <n v="2"/>
    <s v="C"/>
    <n v="34"/>
    <n v="24"/>
    <n v="34"/>
    <n v="69"/>
    <n v="1.7525999999999999"/>
    <n v="118"/>
    <n v="53.523856000000002"/>
    <n v="17.425360790650171"/>
    <s v="Y"/>
    <s v="Goldsboro, North Carolina, United States"/>
  </r>
  <r>
    <x v="5"/>
    <n v="2007"/>
    <d v="2007-01-01T00:00:00"/>
    <s v="Jayde Nicole"/>
    <m/>
    <m/>
    <s v="Brown"/>
    <s v="Brunette"/>
    <d v="1986-02-19T00:00:00"/>
    <n v="21"/>
    <s v="34C"/>
    <n v="2"/>
    <s v="C"/>
    <n v="34"/>
    <n v="24"/>
    <n v="35"/>
    <n v="69"/>
    <n v="1.7525999999999999"/>
    <n v="117"/>
    <n v="53.070264000000002"/>
    <n v="17.277688241576861"/>
    <s v="N"/>
    <s v="Scarborough, Canada"/>
  </r>
  <r>
    <x v="5"/>
    <n v="2007"/>
    <d v="2007-02-01T00:00:00"/>
    <s v="Heather Rene Smith"/>
    <m/>
    <m/>
    <s v="Brown"/>
    <s v="Blonde"/>
    <d v="1987-01-08T00:00:00"/>
    <n v="20"/>
    <s v="34D"/>
    <n v="3"/>
    <s v="D"/>
    <n v="34"/>
    <n v="24"/>
    <n v="34"/>
    <n v="63"/>
    <n v="1.6002000000000001"/>
    <n v="115"/>
    <n v="52.163080000000001"/>
    <n v="20.371110029194107"/>
    <s v="Y"/>
    <s v="Salinas, California, United States"/>
  </r>
  <r>
    <x v="5"/>
    <n v="2007"/>
    <d v="2007-03-01T00:00:00"/>
    <s v="Tyran Richard"/>
    <m/>
    <m/>
    <s v="Blue"/>
    <s v="Blonde"/>
    <d v="1982-10-01T00:00:00"/>
    <n v="25"/>
    <s v="34D"/>
    <n v="3"/>
    <s v="D"/>
    <n v="34"/>
    <n v="24"/>
    <n v="34"/>
    <n v="68"/>
    <n v="1.7272000000000001"/>
    <n v="115"/>
    <n v="52.163080000000001"/>
    <n v="17.485496476183261"/>
    <s v="Y"/>
    <s v="Zachary, Louisiana, United States"/>
  </r>
  <r>
    <x v="5"/>
    <n v="2007"/>
    <d v="2007-04-01T00:00:00"/>
    <s v="Giuliana Marino"/>
    <m/>
    <m/>
    <s v="Green"/>
    <s v="Brunette"/>
    <d v="1986-05-13T00:00:00"/>
    <n v="21"/>
    <s v="33C"/>
    <n v="2"/>
    <s v="C"/>
    <n v="33"/>
    <n v="25"/>
    <n v="35"/>
    <n v="66"/>
    <n v="1.6764000000000001"/>
    <n v="114"/>
    <n v="51.709488"/>
    <n v="18.399877571105002"/>
    <s v="N"/>
    <s v="Nuremberg, Germany"/>
  </r>
  <r>
    <x v="5"/>
    <n v="2007"/>
    <d v="2007-05-01T00:00:00"/>
    <s v="Shannon James"/>
    <m/>
    <m/>
    <s v="Brown"/>
    <s v="Blonde"/>
    <d v="1987-02-05T00:00:00"/>
    <n v="20"/>
    <s v="34C"/>
    <n v="2"/>
    <s v="C"/>
    <n v="34"/>
    <n v="23"/>
    <n v="34"/>
    <n v="68"/>
    <n v="1.7272000000000001"/>
    <n v="115"/>
    <n v="52.163080000000001"/>
    <n v="17.485496476183261"/>
    <s v="Y"/>
    <s v="Holland, Pennsylvania, United States"/>
  </r>
  <r>
    <x v="5"/>
    <n v="2007"/>
    <d v="2007-06-01T00:00:00"/>
    <s v="Brittany Binger"/>
    <m/>
    <m/>
    <s v="Brown"/>
    <s v="Brunette"/>
    <d v="1987-03-24T00:00:00"/>
    <n v="20"/>
    <s v="34B"/>
    <n v="1"/>
    <s v="B"/>
    <n v="34"/>
    <n v="24"/>
    <n v="35"/>
    <n v="67"/>
    <n v="1.7018"/>
    <n v="112"/>
    <n v="50.802303999999999"/>
    <n v="17.541485561919664"/>
    <s v="Y"/>
    <s v="Bellevue, Washington, United States"/>
  </r>
  <r>
    <x v="5"/>
    <n v="2007"/>
    <d v="2007-07-01T00:00:00"/>
    <s v="Tiffany Selby"/>
    <m/>
    <m/>
    <s v="Green"/>
    <s v="Blonde"/>
    <d v="1981-11-14T00:00:00"/>
    <n v="26"/>
    <s v="34D"/>
    <n v="3"/>
    <s v="D"/>
    <n v="34"/>
    <n v="24"/>
    <n v="34"/>
    <n v="66"/>
    <n v="1.6764000000000001"/>
    <n v="115"/>
    <n v="52.163080000000001"/>
    <n v="18.561280005939256"/>
    <s v="Y"/>
    <s v="Jacksonville, Florida, United States"/>
  </r>
  <r>
    <x v="5"/>
    <n v="2007"/>
    <d v="2007-08-01T00:00:00"/>
    <s v="Tamara Sky"/>
    <m/>
    <m/>
    <s v="Brown"/>
    <s v="Brunette"/>
    <d v="1985-02-20T00:00:00"/>
    <n v="22"/>
    <s v="33D"/>
    <n v="3"/>
    <s v="D"/>
    <n v="33"/>
    <n v="24"/>
    <n v="34"/>
    <n v="66"/>
    <n v="1.6764000000000001"/>
    <n v="109"/>
    <n v="49.441527999999998"/>
    <n v="17.592865396933732"/>
    <s v="N"/>
    <s v="Puerto Rico"/>
  </r>
  <r>
    <x v="5"/>
    <n v="2007"/>
    <d v="2007-09-01T00:00:00"/>
    <s v="Patrice Hollis"/>
    <m/>
    <m/>
    <s v="Brown"/>
    <s v="Brunette"/>
    <d v="1981-09-01T00:00:00"/>
    <n v="26"/>
    <s v="34DD"/>
    <n v="4"/>
    <s v="DD"/>
    <n v="34"/>
    <n v="23"/>
    <n v="33"/>
    <n v="68"/>
    <n v="1.7272000000000001"/>
    <n v="117"/>
    <n v="53.070264000000002"/>
    <n v="17.789592067073407"/>
    <s v="Y"/>
    <s v="Las Vegas, Nevada, United States"/>
  </r>
  <r>
    <x v="5"/>
    <n v="2007"/>
    <d v="2007-10-01T00:00:00"/>
    <s v="Spencer Scott"/>
    <m/>
    <m/>
    <s v="Blue"/>
    <s v="Blonde"/>
    <d v="1989-04-04T00:00:00"/>
    <n v="18"/>
    <s v="32D"/>
    <n v="3"/>
    <s v="D"/>
    <n v="32"/>
    <n v="27"/>
    <n v="36"/>
    <n v="64"/>
    <n v="1.6255999999999999"/>
    <n v="110"/>
    <n v="49.895119999999999"/>
    <n v="18.881247723432946"/>
    <s v="Y"/>
    <s v="St. Petersburg, Florida, United States"/>
  </r>
  <r>
    <x v="5"/>
    <n v="2007"/>
    <d v="2007-11-01T00:00:00"/>
    <s v="Lindsay Wagner"/>
    <m/>
    <m/>
    <s v="Brown"/>
    <s v="Blonde"/>
    <d v="1988-03-14T00:00:00"/>
    <n v="19"/>
    <s v="34DD"/>
    <n v="4"/>
    <s v="DD"/>
    <n v="34"/>
    <n v="27"/>
    <n v="34"/>
    <n v="68"/>
    <n v="1.7272000000000001"/>
    <n v="120"/>
    <n v="54.431039999999996"/>
    <n v="18.245735453408621"/>
    <s v="Y"/>
    <s v="Omaha, Nebraska, United States"/>
  </r>
  <r>
    <x v="5"/>
    <n v="2007"/>
    <d v="2007-12-01T00:00:00"/>
    <s v="Sasckya Porto"/>
    <m/>
    <m/>
    <s v="Brown"/>
    <s v="Brunette"/>
    <d v="1984-10-31T00:00:00"/>
    <n v="23"/>
    <s v="34C"/>
    <n v="2"/>
    <s v="C"/>
    <n v="34"/>
    <n v="25"/>
    <n v="35"/>
    <n v="70"/>
    <n v="1.778"/>
    <n v="123"/>
    <n v="55.791815999999997"/>
    <n v="17.648466888770511"/>
    <s v="N"/>
    <s v="Recife, Brazil"/>
  </r>
  <r>
    <x v="5"/>
    <n v="2008"/>
    <d v="2008-01-01T00:00:00"/>
    <s v="Sandra Nilsson"/>
    <m/>
    <m/>
    <s v="Blue"/>
    <s v="Brunette"/>
    <d v="1986-02-17T00:00:00"/>
    <n v="22"/>
    <s v="35C"/>
    <n v="2"/>
    <s v="C"/>
    <n v="35"/>
    <n v="26"/>
    <n v="35"/>
    <n v="69"/>
    <n v="1.7525999999999999"/>
    <n v="123"/>
    <n v="55.791815999999997"/>
    <n v="18.1637235360167"/>
    <s v="N"/>
    <s v="Ystad, Sweden"/>
  </r>
  <r>
    <x v="5"/>
    <n v="2008"/>
    <d v="2008-02-01T00:00:00"/>
    <s v="Michelle McLaughlin"/>
    <m/>
    <m/>
    <s v="Hazel"/>
    <s v="Blonde"/>
    <d v="1986-06-19T00:00:00"/>
    <n v="22"/>
    <s v="32D"/>
    <n v="3"/>
    <s v="D"/>
    <n v="32"/>
    <n v="25"/>
    <n v="36"/>
    <n v="68"/>
    <n v="1.7272000000000001"/>
    <n v="120"/>
    <n v="54.431039999999996"/>
    <n v="18.245735453408621"/>
    <s v="Y"/>
    <s v="Redwood City, California, United States"/>
  </r>
  <r>
    <x v="5"/>
    <n v="2008"/>
    <d v="2008-03-01T00:00:00"/>
    <s v="Ida Ljungqvist"/>
    <m/>
    <m/>
    <s v="Brown"/>
    <s v="Brunette"/>
    <d v="1981-09-27T00:00:00"/>
    <n v="27"/>
    <s v="32D"/>
    <n v="3"/>
    <s v="D"/>
    <n v="32"/>
    <n v="21"/>
    <n v="35"/>
    <n v="64"/>
    <n v="1.6255999999999999"/>
    <n v="108"/>
    <n v="48.987935999999998"/>
    <n v="18.537952310279621"/>
    <s v="N"/>
    <s v="Dar es Salaam, Tanzania"/>
  </r>
  <r>
    <x v="5"/>
    <n v="2008"/>
    <d v="2008-04-01T00:00:00"/>
    <s v="Regina Deutinger"/>
    <m/>
    <m/>
    <s v="Blue"/>
    <s v="Blonde"/>
    <d v="1982-09-17T00:00:00"/>
    <n v="26"/>
    <s v="37E"/>
    <n v="5"/>
    <s v="E"/>
    <n v="37"/>
    <n v="25"/>
    <n v="37"/>
    <n v="69"/>
    <n v="1.7525999999999999"/>
    <n v="127"/>
    <n v="57.606183999999999"/>
    <n v="18.754413732309928"/>
    <s v="N"/>
    <s v="Munich, Germany"/>
  </r>
  <r>
    <x v="5"/>
    <n v="2008"/>
    <d v="2008-05-01T00:00:00"/>
    <s v="AJ Alexander"/>
    <m/>
    <m/>
    <s v="Blue"/>
    <s v="Redhead"/>
    <d v="1980-09-16T00:00:00"/>
    <n v="28"/>
    <s v="32C"/>
    <n v="2"/>
    <s v="C"/>
    <n v="32"/>
    <n v="24"/>
    <n v="35"/>
    <n v="67"/>
    <n v="1.7018"/>
    <n v="113"/>
    <n v="51.255896"/>
    <n v="17.698105968722519"/>
    <s v="Y"/>
    <s v="Evansville, Indiana, United States"/>
  </r>
  <r>
    <x v="5"/>
    <n v="2008"/>
    <d v="2008-06-01T00:00:00"/>
    <s v="Juliette Frette"/>
    <m/>
    <m/>
    <s v="Blue"/>
    <s v="Blonde"/>
    <d v="1983-12-25T00:00:00"/>
    <n v="25"/>
    <s v="34D"/>
    <n v="3"/>
    <s v="D"/>
    <n v="34"/>
    <n v="25"/>
    <n v="36"/>
    <n v="67"/>
    <n v="1.7018"/>
    <n v="120"/>
    <n v="54.431039999999996"/>
    <n v="18.794448816342495"/>
    <s v="Y"/>
    <s v="Santa Clara, California, United States"/>
  </r>
  <r>
    <x v="5"/>
    <n v="2008"/>
    <d v="2008-07-01T00:00:00"/>
    <s v="Laura Croft"/>
    <m/>
    <m/>
    <s v="Brown"/>
    <s v="Brunette"/>
    <d v="1983-01-30T00:00:00"/>
    <n v="25"/>
    <s v="34C"/>
    <n v="2"/>
    <s v="C"/>
    <n v="34"/>
    <n v="24"/>
    <n v="34"/>
    <n v="65"/>
    <n v="1.651"/>
    <n v="117"/>
    <n v="53.070264000000002"/>
    <n v="19.469603246898799"/>
    <s v="Y"/>
    <s v="Jacksonville, Florida, United States"/>
  </r>
  <r>
    <x v="5"/>
    <n v="2008"/>
    <d v="2008-08-01T00:00:00"/>
    <s v="Kayla Collins"/>
    <m/>
    <m/>
    <s v="Brown"/>
    <s v="Blonde"/>
    <d v="1987-04-01T00:00:00"/>
    <n v="21"/>
    <s v="34D"/>
    <n v="3"/>
    <s v="D"/>
    <n v="34"/>
    <n v="24"/>
    <n v="34"/>
    <n v="62"/>
    <n v="1.5748"/>
    <n v="105"/>
    <n v="47.627159999999996"/>
    <n v="19.204538409076818"/>
    <s v="Y"/>
    <s v="Reading, Pennsylvania, United States"/>
  </r>
  <r>
    <x v="5"/>
    <n v="2008"/>
    <d v="2008-09-01T00:00:00"/>
    <s v="Valerie Mason"/>
    <m/>
    <m/>
    <s v="Brown"/>
    <s v="Brunette"/>
    <d v="1988-01-29T00:00:00"/>
    <n v="20"/>
    <s v="34D"/>
    <n v="3"/>
    <s v="D"/>
    <n v="34"/>
    <n v="25"/>
    <n v="36"/>
    <n v="67"/>
    <n v="1.7018"/>
    <n v="115"/>
    <n v="52.163080000000001"/>
    <n v="18.011346782328228"/>
    <s v="Y"/>
    <s v="Monroe, Louisiana, United States"/>
  </r>
  <r>
    <x v="5"/>
    <n v="2008"/>
    <d v="2008-10-01T00:00:00"/>
    <s v="Kelly Carrington"/>
    <m/>
    <m/>
    <s v="Blue"/>
    <s v="Blonde"/>
    <d v="1986-06-24T00:00:00"/>
    <n v="22"/>
    <s v="34C"/>
    <n v="2"/>
    <s v="C"/>
    <n v="34"/>
    <n v="24"/>
    <n v="34"/>
    <n v="65"/>
    <n v="1.651"/>
    <n v="115"/>
    <n v="52.163080000000001"/>
    <n v="19.136789516182581"/>
    <s v="Y"/>
    <s v="White Plains, New York, United States"/>
  </r>
  <r>
    <x v="5"/>
    <n v="2008"/>
    <d v="2008-11-01T00:00:00"/>
    <s v="Grace Kim"/>
    <m/>
    <m/>
    <s v="Brown"/>
    <s v="Brunette"/>
    <d v="1979-08-20T00:00:00"/>
    <n v="29"/>
    <s v="34C"/>
    <n v="2"/>
    <s v="C"/>
    <n v="34"/>
    <n v="21"/>
    <n v="32"/>
    <n v="66"/>
    <n v="1.6764000000000001"/>
    <n v="108"/>
    <n v="48.987935999999998"/>
    <n v="17.431462962099477"/>
    <s v="Y"/>
    <s v="Los Angeles, California, United States"/>
  </r>
  <r>
    <x v="5"/>
    <n v="2008"/>
    <d v="2008-12-01T00:00:00"/>
    <s v="Jennifer Campbell"/>
    <m/>
    <m/>
    <s v="Blue"/>
    <s v="Brunette"/>
    <d v="1986-08-08T00:00:00"/>
    <n v="22"/>
    <s v="34C"/>
    <n v="2"/>
    <s v="C"/>
    <n v="34"/>
    <n v="25"/>
    <n v="35"/>
    <n v="68"/>
    <n v="1.7272000000000001"/>
    <n v="115"/>
    <n v="52.163080000000001"/>
    <n v="17.485496476183261"/>
    <s v="Y"/>
    <s v="Greeley, Colorado, United States"/>
  </r>
  <r>
    <x v="5"/>
    <n v="2008"/>
    <d v="2008-12-01T00:00:00"/>
    <s v="Natalie Campbell"/>
    <m/>
    <m/>
    <s v="Blue"/>
    <s v="Brunette"/>
    <d v="1986-08-08T00:00:00"/>
    <n v="22"/>
    <s v="34C"/>
    <n v="2"/>
    <s v="C"/>
    <n v="34"/>
    <n v="25"/>
    <n v="35"/>
    <n v="68"/>
    <n v="1.7272000000000001"/>
    <n v="115"/>
    <n v="52.163080000000001"/>
    <n v="17.485496476183261"/>
    <s v="Y"/>
    <s v="Greeley, Colorado, United States"/>
  </r>
  <r>
    <x v="5"/>
    <n v="2009"/>
    <d v="2009-01-01T00:00:00"/>
    <s v="Dasha Astafieva"/>
    <m/>
    <m/>
    <s v="Green"/>
    <s v="Brunette"/>
    <d v="1985-08-04T00:00:00"/>
    <n v="24"/>
    <s v="34D"/>
    <n v="3"/>
    <s v="D"/>
    <n v="34"/>
    <n v="23"/>
    <n v="36"/>
    <n v="67"/>
    <n v="1.7018"/>
    <n v="121"/>
    <n v="54.884631999999996"/>
    <n v="18.95106922314535"/>
    <s v="N"/>
    <s v="Ordzhonikidze, Ukraine"/>
  </r>
  <r>
    <x v="5"/>
    <n v="2009"/>
    <d v="2009-02-01T00:00:00"/>
    <s v="Jessica Burciaga"/>
    <m/>
    <m/>
    <s v="Brown"/>
    <s v="Brunette"/>
    <d v="1983-04-11T00:00:00"/>
    <n v="26"/>
    <s v="34C"/>
    <n v="2"/>
    <s v="C"/>
    <n v="34"/>
    <n v="24"/>
    <n v="34"/>
    <n v="62"/>
    <n v="1.5748"/>
    <n v="110"/>
    <n v="49.895119999999999"/>
    <n v="20.119040238080476"/>
    <s v="Y"/>
    <s v="Santa Fe Springs, California, United States"/>
  </r>
  <r>
    <x v="5"/>
    <n v="2009"/>
    <d v="2009-03-01T00:00:00"/>
    <s v="Jennifer Pershing"/>
    <m/>
    <m/>
    <s v="Blue"/>
    <s v="Blonde"/>
    <d v="1980-06-19T00:00:00"/>
    <n v="29"/>
    <s v="35D"/>
    <n v="3"/>
    <s v="D"/>
    <n v="35"/>
    <n v="27"/>
    <n v="37"/>
    <n v="68"/>
    <n v="1.7272000000000001"/>
    <n v="125"/>
    <n v="56.698999999999998"/>
    <n v="19.00597443063398"/>
    <s v="Y"/>
    <s v="Somers Point, New Jersey, United States"/>
  </r>
  <r>
    <x v="5"/>
    <n v="2009"/>
    <d v="2009-04-01T00:00:00"/>
    <s v="Hope Dworaczyk"/>
    <m/>
    <m/>
    <s v="Green"/>
    <s v="Brunette"/>
    <d v="1984-11-21T00:00:00"/>
    <n v="25"/>
    <s v="34C"/>
    <n v="2"/>
    <s v="C"/>
    <n v="34"/>
    <n v="23"/>
    <n v="35"/>
    <n v="70"/>
    <n v="1.778"/>
    <n v="126"/>
    <n v="57.152591999999999"/>
    <n v="18.078917300691742"/>
    <s v="Y"/>
    <s v="Port Lavaca, Texas, United States"/>
  </r>
  <r>
    <x v="5"/>
    <n v="2009"/>
    <d v="2009-05-01T00:00:00"/>
    <s v="Crystal McCahill"/>
    <m/>
    <m/>
    <s v="Green"/>
    <s v="Brunette"/>
    <d v="1983-12-18T00:00:00"/>
    <n v="26"/>
    <s v="34DD"/>
    <n v="4"/>
    <s v="DD"/>
    <n v="34"/>
    <n v="26"/>
    <n v="34"/>
    <n v="67"/>
    <n v="1.7018"/>
    <n v="125"/>
    <n v="56.698999999999998"/>
    <n v="19.577550850356769"/>
    <s v="Y"/>
    <s v="River Forest, Illinois, United States"/>
  </r>
  <r>
    <x v="5"/>
    <n v="2009"/>
    <d v="2009-06-01T00:00:00"/>
    <s v="Candice Cassidy"/>
    <m/>
    <m/>
    <s v="Brown"/>
    <s v="Blonde"/>
    <d v="1985-10-23T00:00:00"/>
    <n v="24"/>
    <s v="34C"/>
    <n v="2"/>
    <s v="C"/>
    <n v="34"/>
    <n v="24"/>
    <n v="36"/>
    <n v="69"/>
    <n v="1.7525999999999999"/>
    <n v="125"/>
    <n v="56.698999999999998"/>
    <n v="18.459068634163312"/>
    <s v="Y"/>
    <s v="Portsmouth, Ohio, United States"/>
  </r>
  <r>
    <x v="5"/>
    <n v="2009"/>
    <d v="2009-07-01T00:00:00"/>
    <s v="Karissa Shannon"/>
    <m/>
    <m/>
    <s v="Blue"/>
    <s v="Blonde"/>
    <d v="1989-10-02T00:00:00"/>
    <n v="20"/>
    <s v="34B"/>
    <n v="1"/>
    <s v="B"/>
    <n v="34"/>
    <n v="26"/>
    <n v="34"/>
    <n v="70"/>
    <n v="1.778"/>
    <n v="125"/>
    <n v="56.698999999999998"/>
    <n v="17.935433830051331"/>
    <s v="Y"/>
    <s v="Ann Arbor, Michigan, United States"/>
  </r>
  <r>
    <x v="5"/>
    <n v="2009"/>
    <d v="2009-07-01T00:00:00"/>
    <s v="Kristina Shannon"/>
    <m/>
    <m/>
    <s v="Blue"/>
    <s v="Blonde"/>
    <d v="1989-10-02T00:00:00"/>
    <n v="20"/>
    <s v="34B"/>
    <n v="1"/>
    <s v="B"/>
    <n v="34"/>
    <n v="26"/>
    <n v="34"/>
    <n v="70"/>
    <n v="1.778"/>
    <n v="125"/>
    <n v="56.698999999999998"/>
    <n v="17.935433830051331"/>
    <s v="Y"/>
    <s v="Ann Arbor, Michigan, United States"/>
  </r>
  <r>
    <x v="5"/>
    <n v="2009"/>
    <d v="2009-08-01T00:00:00"/>
    <s v="Kristina Shannon"/>
    <m/>
    <m/>
    <s v="Blue"/>
    <s v="Blonde"/>
    <d v="1989-10-02T00:00:00"/>
    <n v="20"/>
    <s v="34B"/>
    <n v="1"/>
    <s v="B"/>
    <n v="34"/>
    <n v="26"/>
    <n v="34"/>
    <n v="70"/>
    <n v="1.778"/>
    <n v="125"/>
    <n v="56.698999999999998"/>
    <n v="17.935433830051331"/>
    <s v="Y"/>
    <s v="Ann Arbor, Michigan, United States"/>
  </r>
  <r>
    <x v="5"/>
    <n v="2009"/>
    <d v="2009-09-01T00:00:00"/>
    <s v="Kimberly Phillips"/>
    <m/>
    <m/>
    <s v="Green"/>
    <s v="Redhead"/>
    <d v="1987-01-09T00:00:00"/>
    <n v="22"/>
    <s v="34D"/>
    <n v="3"/>
    <s v="D"/>
    <n v="34"/>
    <n v="25"/>
    <n v="35"/>
    <n v="68"/>
    <n v="1.7272000000000001"/>
    <n v="125"/>
    <n v="56.698999999999998"/>
    <n v="19.00597443063398"/>
    <s v="Y"/>
    <s v="Fountain Valley, California, United States"/>
  </r>
  <r>
    <x v="5"/>
    <n v="2009"/>
    <d v="2009-10-01T00:00:00"/>
    <s v="Lindsey Evans"/>
    <m/>
    <m/>
    <s v="Brown"/>
    <s v="Blonde"/>
    <d v="1989-12-09T00:00:00"/>
    <n v="20"/>
    <s v="34C"/>
    <n v="2"/>
    <s v="C"/>
    <n v="34"/>
    <n v="24"/>
    <n v="36"/>
    <n v="70"/>
    <n v="1.778"/>
    <n v="125"/>
    <n v="56.698999999999998"/>
    <n v="17.935433830051331"/>
    <s v="Y"/>
    <s v="Blanchard, Louisiana, United States"/>
  </r>
  <r>
    <x v="5"/>
    <n v="2009"/>
    <d v="2009-11-01T00:00:00"/>
    <s v="Kelley Thompson"/>
    <m/>
    <m/>
    <s v="Brown"/>
    <s v="Brunette"/>
    <d v="1987-12-08T00:00:00"/>
    <n v="22"/>
    <s v="34D"/>
    <n v="3"/>
    <s v="D"/>
    <n v="34"/>
    <n v="25"/>
    <n v="34"/>
    <n v="66"/>
    <n v="1.6764000000000001"/>
    <n v="115"/>
    <n v="52.163080000000001"/>
    <n v="18.561280005939256"/>
    <s v="Y"/>
    <s v="Tyler, Texas, United States"/>
  </r>
  <r>
    <x v="5"/>
    <n v="2009"/>
    <d v="2009-12-01T00:00:00"/>
    <s v="Crystal Harris"/>
    <m/>
    <m/>
    <s v="Green"/>
    <s v="Blonde"/>
    <d v="1986-04-29T00:00:00"/>
    <n v="23"/>
    <s v="34D"/>
    <n v="3"/>
    <s v="D"/>
    <n v="34"/>
    <n v="25"/>
    <n v="35"/>
    <n v="66"/>
    <n v="1.6764000000000001"/>
    <n v="124"/>
    <n v="56.245407999999998"/>
    <n v="20.013901919447548"/>
    <s v="Y"/>
    <s v="Lake Havasu City, Arizona, United States"/>
  </r>
  <r>
    <x v="6"/>
    <n v="2010"/>
    <d v="2010-01-01T00:00:00"/>
    <s v="Jaime Faith Edmondson"/>
    <m/>
    <m/>
    <s v="Brown"/>
    <s v="Brunette"/>
    <d v="1978-12-30T00:00:00"/>
    <n v="32"/>
    <s v="33C"/>
    <n v="2"/>
    <s v="C"/>
    <n v="33"/>
    <n v="24"/>
    <n v="35"/>
    <n v="68"/>
    <n v="1.7272000000000001"/>
    <n v="125"/>
    <n v="56.698999999999998"/>
    <n v="19.00597443063398"/>
    <s v="Y"/>
    <s v="Bartow, Florida, United States"/>
  </r>
  <r>
    <x v="6"/>
    <n v="2010"/>
    <d v="2010-02-01T00:00:00"/>
    <s v="Heather Rae Young"/>
    <m/>
    <m/>
    <s v="Brown"/>
    <s v="Blonde"/>
    <d v="1987-09-16T00:00:00"/>
    <n v="23"/>
    <s v="32C"/>
    <n v="2"/>
    <s v="C"/>
    <n v="32"/>
    <n v="23"/>
    <n v="33"/>
    <n v="67"/>
    <n v="1.7018"/>
    <n v="102"/>
    <n v="46.266384000000002"/>
    <n v="15.975281493891124"/>
    <s v="Y"/>
    <s v="Anaheim, California, United States"/>
  </r>
  <r>
    <x v="6"/>
    <n v="2010"/>
    <d v="2010-03-01T00:00:00"/>
    <s v="Kyra Milan"/>
    <m/>
    <m/>
    <s v="Green"/>
    <s v="Brunette"/>
    <d v="1989-11-02T00:00:00"/>
    <n v="21"/>
    <s v="32B"/>
    <n v="1"/>
    <s v="B"/>
    <n v="32"/>
    <n v="24"/>
    <n v="33"/>
    <n v="67"/>
    <n v="1.7018"/>
    <n v="120"/>
    <n v="54.431039999999996"/>
    <n v="18.794448816342495"/>
    <s v="Y"/>
    <s v="Lake City, Florida, United States"/>
  </r>
  <r>
    <x v="6"/>
    <n v="2010"/>
    <d v="2010-04-01T00:00:00"/>
    <s v="Amy Leigh Andrews"/>
    <m/>
    <m/>
    <s v="Brown"/>
    <s v="Blonde"/>
    <d v="1984-09-19T00:00:00"/>
    <n v="26"/>
    <s v="34D"/>
    <n v="3"/>
    <s v="D"/>
    <n v="34"/>
    <n v="25"/>
    <n v="36"/>
    <n v="62"/>
    <n v="1.5748"/>
    <n v="110"/>
    <n v="49.895119999999999"/>
    <n v="20.119040238080476"/>
    <s v="Y"/>
    <s v="Atlanta, Georgia, United States"/>
  </r>
  <r>
    <x v="6"/>
    <n v="2010"/>
    <d v="2010-05-01T00:00:00"/>
    <s v="Kassie Lyn Logsdon"/>
    <m/>
    <m/>
    <s v="Brown"/>
    <s v="Brunette"/>
    <d v="1987-01-06T00:00:00"/>
    <n v="23"/>
    <s v="34C"/>
    <n v="2"/>
    <s v="C"/>
    <n v="34"/>
    <n v="25"/>
    <n v="36"/>
    <n v="67"/>
    <n v="1.7018"/>
    <n v="125"/>
    <n v="56.698999999999998"/>
    <n v="19.577550850356769"/>
    <s v="Y"/>
    <s v="Hollywood, California, United States"/>
  </r>
  <r>
    <x v="6"/>
    <n v="2010"/>
    <d v="2010-06-01T00:00:00"/>
    <s v="Katie Vernola"/>
    <m/>
    <m/>
    <s v="Green"/>
    <s v="Blonde"/>
    <d v="1991-10-21T00:00:00"/>
    <n v="19"/>
    <s v="34D"/>
    <n v="3"/>
    <s v="D"/>
    <n v="34"/>
    <n v="26"/>
    <n v="35"/>
    <n v="68"/>
    <n v="1.7272000000000001"/>
    <n v="125"/>
    <n v="56.698999999999998"/>
    <n v="19.00597443063398"/>
    <s v="Y"/>
    <s v="Victorville, California, United States"/>
  </r>
  <r>
    <x v="6"/>
    <n v="2010"/>
    <d v="2010-07-01T00:00:00"/>
    <s v="Shanna Marie McLaughlin"/>
    <m/>
    <m/>
    <s v="Blue"/>
    <s v="Blonde"/>
    <d v="1985-05-10T00:00:00"/>
    <n v="25"/>
    <s v="34DD"/>
    <n v="4"/>
    <s v="DD"/>
    <n v="34"/>
    <n v="26"/>
    <n v="36"/>
    <n v="68"/>
    <n v="1.7272000000000001"/>
    <n v="123"/>
    <n v="55.791815999999997"/>
    <n v="18.701878839743834"/>
    <s v="Y"/>
    <s v="Palm Beach, Florida, United States"/>
  </r>
  <r>
    <x v="6"/>
    <n v="2010"/>
    <d v="2010-08-01T00:00:00"/>
    <s v="Francesca Frigo"/>
    <m/>
    <m/>
    <s v="Brown"/>
    <s v="Brunette"/>
    <d v="1986-03-22T00:00:00"/>
    <n v="24"/>
    <s v="34D"/>
    <n v="3"/>
    <s v="D"/>
    <n v="34"/>
    <n v="24"/>
    <n v="34"/>
    <n v="65"/>
    <n v="1.651"/>
    <n v="115"/>
    <n v="52.163080000000001"/>
    <n v="19.136789516182581"/>
    <s v="N"/>
    <s v="Puerto La Cruz, Venezuela"/>
  </r>
  <r>
    <x v="6"/>
    <n v="2010"/>
    <d v="2010-09-01T00:00:00"/>
    <s v="Olivia Paige"/>
    <m/>
    <m/>
    <s v="Blue"/>
    <s v="Blonde"/>
    <d v="1991-05-22T00:00:00"/>
    <n v="19"/>
    <s v="36C"/>
    <n v="2"/>
    <s v="C"/>
    <n v="36"/>
    <n v="24"/>
    <n v="36"/>
    <n v="67"/>
    <n v="1.7018"/>
    <n v="120"/>
    <n v="54.431039999999996"/>
    <n v="18.794448816342495"/>
    <s v="Y"/>
    <s v="Brockport, New York, United States"/>
  </r>
  <r>
    <x v="6"/>
    <n v="2010"/>
    <d v="2010-10-01T00:00:00"/>
    <s v="Claire Sinclair"/>
    <m/>
    <m/>
    <s v="Brown"/>
    <s v="Brunette"/>
    <d v="1991-05-25T00:00:00"/>
    <n v="19"/>
    <s v="36D"/>
    <n v="3"/>
    <s v="D"/>
    <n v="36"/>
    <n v="24"/>
    <n v="36"/>
    <n v="68"/>
    <n v="1.7272000000000001"/>
    <n v="125"/>
    <n v="56.698999999999998"/>
    <n v="19.00597443063398"/>
    <s v="Y"/>
    <s v="Los Angeles, California, United States"/>
  </r>
  <r>
    <x v="6"/>
    <n v="2010"/>
    <d v="2010-11-01T00:00:00"/>
    <s v="Shera Bechard"/>
    <m/>
    <m/>
    <s v="Blue"/>
    <s v="Blonde"/>
    <d v="1983-09-14T00:00:00"/>
    <n v="27"/>
    <s v="34D"/>
    <n v="3"/>
    <s v="D"/>
    <n v="34"/>
    <n v="26"/>
    <n v="36"/>
    <n v="66"/>
    <n v="1.6764000000000001"/>
    <n v="116"/>
    <n v="52.616672000000001"/>
    <n v="18.722682440773511"/>
    <s v="N"/>
    <s v="Kapuskasing, Canada"/>
  </r>
  <r>
    <x v="6"/>
    <n v="2010"/>
    <d v="2010-12-01T00:00:00"/>
    <s v="Ashley Hobbs"/>
    <m/>
    <m/>
    <s v="Green"/>
    <s v="Blonde"/>
    <d v="1989-09-03T00:00:00"/>
    <n v="21"/>
    <s v="34C"/>
    <n v="2"/>
    <s v="C"/>
    <n v="34"/>
    <n v="27"/>
    <n v="32"/>
    <n v="66"/>
    <n v="1.6764000000000001"/>
    <n v="120"/>
    <n v="54.431039999999996"/>
    <n v="19.368292180110529"/>
    <s v="Y"/>
    <s v="Harbor City, California, United States"/>
  </r>
  <r>
    <x v="6"/>
    <n v="2011"/>
    <d v="2011-01-01T00:00:00"/>
    <s v="Anna Sophia Berglund"/>
    <m/>
    <m/>
    <s v="Brown"/>
    <s v="Blonde"/>
    <d v="1986-04-05T00:00:00"/>
    <n v="25"/>
    <s v="34D"/>
    <n v="3"/>
    <s v="D"/>
    <n v="34"/>
    <n v="25"/>
    <n v="36"/>
    <n v="66"/>
    <n v="1.6764000000000001"/>
    <n v="128"/>
    <n v="58.059775999999999"/>
    <n v="20.659511658784563"/>
    <s v="Y"/>
    <s v="San Pedro, California, United States"/>
  </r>
  <r>
    <x v="6"/>
    <n v="2011"/>
    <d v="2011-02-01T00:00:00"/>
    <s v="Kylie Johnson"/>
    <m/>
    <m/>
    <m/>
    <s v="Brunette"/>
    <d v="1990-11-30T00:00:00"/>
    <n v="21"/>
    <s v="32D"/>
    <n v="3"/>
    <s v="D"/>
    <n v="32"/>
    <n v="25"/>
    <n v="35"/>
    <n v="64"/>
    <n v="1.6255999999999999"/>
    <n v="107"/>
    <n v="48.534343999999997"/>
    <n v="18.366304603702957"/>
    <s v="Y"/>
    <s v="Ford Ord, California, United States"/>
  </r>
  <r>
    <x v="6"/>
    <n v="2011"/>
    <d v="2011-03-01T00:00:00"/>
    <s v="Ashley Mattingly"/>
    <m/>
    <m/>
    <s v="Green"/>
    <s v="Blonde"/>
    <d v="1986-09-10T00:00:00"/>
    <n v="25"/>
    <s v="32C"/>
    <n v="2"/>
    <s v="C"/>
    <n v="32"/>
    <n v="24"/>
    <n v="32"/>
    <n v="67"/>
    <n v="1.7018"/>
    <n v="110"/>
    <n v="49.895119999999999"/>
    <n v="17.228244748313955"/>
    <s v="Y"/>
    <s v="Dallas, Texas, United States"/>
  </r>
  <r>
    <x v="6"/>
    <n v="2011"/>
    <d v="2011-04-01T00:00:00"/>
    <s v="Jaclyn Swedberg"/>
    <m/>
    <m/>
    <s v="Brown"/>
    <s v="Brunette"/>
    <d v="1990-08-14T00:00:00"/>
    <n v="21"/>
    <s v="34D"/>
    <n v="3"/>
    <s v="D"/>
    <n v="34"/>
    <n v="25"/>
    <n v="35"/>
    <n v="65"/>
    <n v="1.651"/>
    <n v="106"/>
    <n v="48.080751999999997"/>
    <n v="17.639127727959597"/>
    <s v="Y"/>
    <s v="San Pedro, California, United States"/>
  </r>
  <r>
    <x v="6"/>
    <n v="2011"/>
    <d v="2011-05-01T00:00:00"/>
    <s v="Sasha Bonilova"/>
    <m/>
    <m/>
    <s v="Green"/>
    <s v="Blonde"/>
    <d v="1987-05-20T00:00:00"/>
    <n v="24"/>
    <s v="36DD"/>
    <n v="4"/>
    <s v="DD"/>
    <n v="36"/>
    <n v="27"/>
    <n v="36"/>
    <n v="67"/>
    <n v="1.7018"/>
    <n v="127"/>
    <n v="57.606183999999999"/>
    <n v="19.890791663962474"/>
    <s v="N"/>
    <s v="Lutsk, Ukraine"/>
  </r>
  <r>
    <x v="6"/>
    <n v="2011"/>
    <d v="2011-06-01T00:00:00"/>
    <s v="Mei-Ling Lam"/>
    <m/>
    <m/>
    <s v="Brown"/>
    <s v="Brunette"/>
    <d v="1984-01-26T00:00:00"/>
    <n v="27"/>
    <s v="32B"/>
    <n v="1"/>
    <s v="B"/>
    <n v="32"/>
    <n v="24"/>
    <n v="34"/>
    <n v="66"/>
    <n v="1.6764000000000001"/>
    <n v="109"/>
    <n v="49.441527999999998"/>
    <n v="17.592865396933732"/>
    <s v="Y"/>
    <s v="Waterville, Maine, United States"/>
  </r>
  <r>
    <x v="6"/>
    <n v="2011"/>
    <d v="2011-07-01T00:00:00"/>
    <s v="Jessa Hinton"/>
    <m/>
    <m/>
    <s v="Green"/>
    <s v="Blonde"/>
    <d v="1984-04-10T00:00:00"/>
    <n v="27"/>
    <s v="34D"/>
    <n v="3"/>
    <s v="D"/>
    <n v="34"/>
    <n v="25"/>
    <n v="34"/>
    <n v="68"/>
    <n v="1.7272000000000001"/>
    <n v="116"/>
    <n v="52.616672000000001"/>
    <n v="17.637544271628336"/>
    <s v="Y"/>
    <s v="Los Angeles, California, United States"/>
  </r>
  <r>
    <x v="6"/>
    <n v="2011"/>
    <d v="2011-08-01T00:00:00"/>
    <s v="Iryna Ivanova"/>
    <m/>
    <m/>
    <s v="Brown"/>
    <s v="Brunette"/>
    <d v="1987-04-06T00:00:00"/>
    <n v="24"/>
    <s v="32DD"/>
    <n v="4"/>
    <s v="DD"/>
    <n v="32"/>
    <n v="25"/>
    <n v="35"/>
    <n v="64"/>
    <n v="1.6255999999999999"/>
    <n v="105"/>
    <n v="47.627159999999996"/>
    <n v="18.023009190549629"/>
    <s v="N"/>
    <s v="Feodosiya, Ukraine"/>
  </r>
  <r>
    <x v="6"/>
    <n v="2011"/>
    <d v="2011-09-01T00:00:00"/>
    <s v="Tiffany Toth"/>
    <m/>
    <m/>
    <s v="Blue"/>
    <s v="Blonde"/>
    <d v="1986-03-28T00:00:00"/>
    <n v="25"/>
    <s v="34C"/>
    <n v="2"/>
    <s v="C"/>
    <n v="34"/>
    <n v="25"/>
    <n v="36"/>
    <n v="68"/>
    <n v="1.7272000000000001"/>
    <n v="125"/>
    <n v="56.698999999999998"/>
    <n v="19.00597443063398"/>
    <s v="Y"/>
    <s v="Anaheim, California, United States"/>
  </r>
  <r>
    <x v="6"/>
    <n v="2011"/>
    <d v="2011-10-01T00:00:00"/>
    <s v="Amanda Cerny"/>
    <m/>
    <m/>
    <s v="Brown"/>
    <s v="Brunette"/>
    <d v="1991-06-26T00:00:00"/>
    <n v="20"/>
    <s v="34C"/>
    <n v="2"/>
    <s v="C"/>
    <n v="34"/>
    <n v="24"/>
    <n v="34"/>
    <n v="67"/>
    <n v="1.7018"/>
    <n v="125"/>
    <n v="56.698999999999998"/>
    <n v="19.577550850356769"/>
    <s v="Y"/>
    <s v="Pittsburgh, Pennsylvania, United States"/>
  </r>
  <r>
    <x v="6"/>
    <n v="2011"/>
    <d v="2011-11-01T00:00:00"/>
    <s v="Ciara Price"/>
    <m/>
    <m/>
    <s v="Green"/>
    <s v="Blonde"/>
    <d v="1990-05-10T00:00:00"/>
    <n v="21"/>
    <s v="32C"/>
    <n v="2"/>
    <s v="C"/>
    <n v="32"/>
    <n v="25"/>
    <n v="35"/>
    <n v="64"/>
    <n v="1.6255999999999999"/>
    <n v="118"/>
    <n v="53.523856000000002"/>
    <n v="20.254429376046254"/>
    <s v="Y"/>
    <s v="Portland, Maine, United States"/>
  </r>
  <r>
    <x v="6"/>
    <n v="2011"/>
    <d v="2011-12-01T00:00:00"/>
    <s v="Rainy Day Jordan"/>
    <m/>
    <m/>
    <s v="Brown"/>
    <s v="Brunette"/>
    <d v="1991-04-08T00:00:00"/>
    <n v="20"/>
    <s v="34C"/>
    <n v="2"/>
    <s v="C"/>
    <n v="34"/>
    <n v="24"/>
    <n v="37"/>
    <n v="69"/>
    <n v="1.7525999999999999"/>
    <n v="125"/>
    <n v="56.698999999999998"/>
    <n v="18.459068634163312"/>
    <s v="Y"/>
    <s v="Abilene, Texas, United States"/>
  </r>
  <r>
    <x v="6"/>
    <n v="2012"/>
    <d v="2012-01-01T00:00:00"/>
    <s v="Heather Knox"/>
    <m/>
    <m/>
    <s v="Blue"/>
    <s v="Blonde"/>
    <d v="1985-01-17T00:00:00"/>
    <n v="27"/>
    <s v="34DD"/>
    <n v="4"/>
    <s v="DD"/>
    <n v="34"/>
    <n v="26"/>
    <n v="35"/>
    <n v="64"/>
    <n v="1.6255999999999999"/>
    <n v="125"/>
    <n v="56.698999999999998"/>
    <n v="21.455963322082894"/>
    <s v="Y"/>
    <s v="Indianapolis, Indiana, United States"/>
  </r>
  <r>
    <x v="6"/>
    <n v="2012"/>
    <d v="2012-02-01T00:00:00"/>
    <s v="Leola Bell"/>
    <m/>
    <m/>
    <m/>
    <s v="Brunette"/>
    <d v="1984-12-20T00:00:00"/>
    <n v="28"/>
    <s v="35D"/>
    <n v="3"/>
    <s v="D"/>
    <n v="35"/>
    <n v="23"/>
    <n v="36"/>
    <n v="64"/>
    <n v="1.6255999999999999"/>
    <n v="114"/>
    <n v="51.709488"/>
    <n v="19.567838549739601"/>
    <s v="Y"/>
    <s v="United States"/>
  </r>
  <r>
    <x v="6"/>
    <n v="2012"/>
    <d v="2012-03-01T00:00:00"/>
    <s v="Lisa Seiffert"/>
    <m/>
    <m/>
    <s v="Green"/>
    <s v="Blonde"/>
    <d v="1982-08-30T00:00:00"/>
    <n v="30"/>
    <s v="34C"/>
    <n v="2"/>
    <s v="C"/>
    <n v="34"/>
    <n v="24"/>
    <n v="35"/>
    <n v="71"/>
    <n v="1.8034000000000001"/>
    <n v="125"/>
    <n v="56.698999999999998"/>
    <n v="17.433768253769394"/>
    <s v="N"/>
    <s v="Bowen, Australia"/>
  </r>
  <r>
    <x v="6"/>
    <n v="2012"/>
    <d v="2012-04-01T00:00:00"/>
    <s v="Raquel Pomplun"/>
    <m/>
    <m/>
    <s v="Brown"/>
    <s v="Brunette"/>
    <d v="1987-10-24T00:00:00"/>
    <n v="25"/>
    <s v="34B"/>
    <n v="1"/>
    <s v="B"/>
    <n v="34"/>
    <n v="25"/>
    <n v="36"/>
    <n v="66"/>
    <n v="1.6764000000000001"/>
    <n v="123"/>
    <n v="55.791815999999997"/>
    <n v="19.852499484613293"/>
    <s v="Y"/>
    <s v="Chula Vista, California, United States"/>
  </r>
  <r>
    <x v="6"/>
    <n v="2012"/>
    <d v="2012-05-01T00:00:00"/>
    <s v="Nikki Leigh"/>
    <m/>
    <m/>
    <s v="Blue"/>
    <s v="Blonde"/>
    <d v="1988-09-13T00:00:00"/>
    <n v="24"/>
    <s v="34C"/>
    <n v="2"/>
    <s v="C"/>
    <n v="34"/>
    <n v="26"/>
    <n v="32"/>
    <n v="63"/>
    <n v="1.6002000000000001"/>
    <n v="112"/>
    <n v="50.802303999999999"/>
    <n v="19.839689767562955"/>
    <s v="Y"/>
    <s v="Cypress, California, United States"/>
  </r>
  <r>
    <x v="6"/>
    <n v="2012"/>
    <d v="2012-06-01T00:00:00"/>
    <s v="Amelia Talon"/>
    <m/>
    <m/>
    <s v="Brown"/>
    <s v="Brunette"/>
    <d v="1990-01-05T00:00:00"/>
    <n v="22"/>
    <s v="34D"/>
    <n v="3"/>
    <s v="D"/>
    <n v="34"/>
    <n v="25"/>
    <n v="36"/>
    <n v="68"/>
    <n v="1.7272000000000001"/>
    <n v="125"/>
    <n v="56.698999999999998"/>
    <n v="19.00597443063398"/>
    <s v="Y"/>
    <s v="Port Angeles, Washington, United States"/>
  </r>
  <r>
    <x v="6"/>
    <n v="2012"/>
    <d v="2012-07-01T00:00:00"/>
    <s v="Shelby Chesnes"/>
    <m/>
    <m/>
    <s v="Brown"/>
    <s v="Brunette"/>
    <d v="1991-02-14T00:00:00"/>
    <n v="21"/>
    <s v="34C"/>
    <n v="2"/>
    <s v="C"/>
    <n v="34"/>
    <n v="25"/>
    <n v="34"/>
    <n v="63"/>
    <n v="1.6002000000000001"/>
    <n v="100"/>
    <n v="45.359200000000001"/>
    <n v="17.714008721038354"/>
    <s v="Y"/>
    <s v="Jupiter, Florida, United States"/>
  </r>
  <r>
    <x v="6"/>
    <n v="2012"/>
    <d v="2012-08-01T00:00:00"/>
    <s v="Beth Williams"/>
    <m/>
    <m/>
    <s v="Brown"/>
    <s v="Blonde"/>
    <d v="1987-02-05T00:00:00"/>
    <n v="25"/>
    <s v="34D"/>
    <n v="3"/>
    <s v="D"/>
    <n v="34"/>
    <n v="25"/>
    <n v="34"/>
    <n v="69"/>
    <n v="1.7525999999999999"/>
    <n v="130"/>
    <n v="58.96696"/>
    <n v="19.197431379529846"/>
    <s v="Y"/>
    <s v="Middleport, Ohio, United States"/>
  </r>
  <r>
    <x v="6"/>
    <n v="2012"/>
    <d v="2012-09-01T00:00:00"/>
    <s v="Alana Campos"/>
    <m/>
    <m/>
    <s v="Brown"/>
    <s v="Brunette"/>
    <d v="1990-11-05T00:00:00"/>
    <n v="22"/>
    <s v="36C"/>
    <n v="2"/>
    <s v="C"/>
    <n v="36"/>
    <n v="25"/>
    <n v="36"/>
    <n v="69"/>
    <n v="1.7525999999999999"/>
    <n v="118"/>
    <n v="53.523856000000002"/>
    <n v="17.425360790650171"/>
    <s v="N"/>
    <s v="Florianópolis, Brazil"/>
  </r>
  <r>
    <x v="6"/>
    <n v="2012"/>
    <d v="2012-10-01T00:00:00"/>
    <s v="Pamela Horton"/>
    <m/>
    <m/>
    <s v="Hazel"/>
    <s v="Brunette"/>
    <d v="1988-05-04T00:00:00"/>
    <n v="24"/>
    <s v="32D"/>
    <n v="3"/>
    <s v="D"/>
    <n v="32"/>
    <n v="22"/>
    <n v="35"/>
    <n v="67"/>
    <n v="1.7018"/>
    <n v="110"/>
    <n v="49.895119999999999"/>
    <n v="17.228244748313955"/>
    <s v="Y"/>
    <s v="Wichita, Kansas, United States"/>
  </r>
  <r>
    <x v="6"/>
    <n v="2012"/>
    <d v="2012-11-01T00:00:00"/>
    <s v="Britany Nola"/>
    <m/>
    <m/>
    <s v="Hazel"/>
    <s v="Blonde"/>
    <d v="1991-04-12T00:00:00"/>
    <n v="21"/>
    <s v="34B"/>
    <n v="1"/>
    <s v="B"/>
    <n v="34"/>
    <n v="26"/>
    <n v="36"/>
    <n v="69"/>
    <n v="1.7525999999999999"/>
    <n v="125"/>
    <n v="56.698999999999998"/>
    <n v="18.459068634163312"/>
    <s v="N"/>
    <s v="Toronto, Canada"/>
  </r>
  <r>
    <x v="6"/>
    <n v="2012"/>
    <d v="2012-12-01T00:00:00"/>
    <s v="Amanda Streich"/>
    <m/>
    <m/>
    <s v="Blue"/>
    <s v="Blonde"/>
    <d v="1993-05-26T00:00:00"/>
    <n v="19"/>
    <s v="34C"/>
    <n v="2"/>
    <s v="C"/>
    <n v="34"/>
    <n v="26"/>
    <n v="35"/>
    <n v="69"/>
    <n v="1.7525999999999999"/>
    <n v="125"/>
    <n v="56.698999999999998"/>
    <n v="18.459068634163312"/>
    <s v="N"/>
    <s v="Plock, Poland"/>
  </r>
  <r>
    <x v="6"/>
    <n v="2013"/>
    <d v="2013-01-01T00:00:00"/>
    <s v="Karina Marie"/>
    <m/>
    <m/>
    <m/>
    <s v="Blonde"/>
    <d v="1984-02-05T00:00:00"/>
    <n v="29"/>
    <s v="32C"/>
    <n v="2"/>
    <s v="C"/>
    <n v="32"/>
    <n v="25"/>
    <n v="33"/>
    <n v="68"/>
    <n v="1.7272000000000001"/>
    <n v="110"/>
    <n v="49.895119999999999"/>
    <n v="16.725257498957902"/>
    <s v="N"/>
    <s v="Basildon, United Kingdom"/>
  </r>
  <r>
    <x v="6"/>
    <n v="2013"/>
    <d v="2013-02-01T00:00:00"/>
    <s v="Shawn Dillon"/>
    <m/>
    <m/>
    <s v="Blue"/>
    <s v="Blonde"/>
    <d v="1986-06-07T00:00:00"/>
    <n v="27"/>
    <s v="34B"/>
    <n v="1"/>
    <s v="B"/>
    <n v="34"/>
    <n v="25"/>
    <n v="36"/>
    <n v="67"/>
    <n v="1.7018"/>
    <n v="118"/>
    <n v="53.523856000000002"/>
    <n v="18.481208002736789"/>
    <s v="Y"/>
    <s v="Sarasota, Florida, United States"/>
  </r>
  <r>
    <x v="6"/>
    <n v="2013"/>
    <d v="2013-03-01T00:00:00"/>
    <s v="Ashley Doris"/>
    <m/>
    <m/>
    <s v="Brown"/>
    <s v="Brunette"/>
    <d v="1989-11-01T00:00:00"/>
    <n v="24"/>
    <s v="34C"/>
    <n v="2"/>
    <s v="C"/>
    <n v="34"/>
    <n v="22"/>
    <n v="34"/>
    <n v="65"/>
    <n v="1.651"/>
    <m/>
    <s v=""/>
    <s v=""/>
    <s v="Y"/>
    <s v="Hartford, Connecticut, United States"/>
  </r>
  <r>
    <x v="6"/>
    <n v="2013"/>
    <d v="2013-04-01T00:00:00"/>
    <s v="Jaslyn Ome"/>
    <m/>
    <m/>
    <s v="Brown"/>
    <s v="Brunette"/>
    <d v="1991-07-21T00:00:00"/>
    <n v="22"/>
    <s v="32C"/>
    <n v="2"/>
    <s v="C"/>
    <n v="32"/>
    <n v="25"/>
    <n v="35"/>
    <n v="65"/>
    <n v="1.651"/>
    <n v="110"/>
    <n v="49.895119999999999"/>
    <n v="18.304755189392033"/>
    <s v="Y"/>
    <s v="Hayward, California, United States"/>
  </r>
  <r>
    <x v="6"/>
    <n v="2013"/>
    <d v="2013-05-01T00:00:00"/>
    <s v="Kristen Nicole"/>
    <m/>
    <m/>
    <s v="Blue"/>
    <s v="Blonde"/>
    <d v="1989-11-15T00:00:00"/>
    <n v="24"/>
    <s v="34D"/>
    <n v="3"/>
    <s v="D"/>
    <n v="34"/>
    <n v="24"/>
    <n v="34"/>
    <n v="69"/>
    <n v="1.7525999999999999"/>
    <n v="115"/>
    <n v="52.163080000000001"/>
    <n v="16.982343143430249"/>
    <s v="Y"/>
    <s v="Escondido, California, United States"/>
  </r>
  <r>
    <x v="6"/>
    <n v="2013"/>
    <d v="2013-06-01T00:00:00"/>
    <s v="Audrey Andelise"/>
    <m/>
    <m/>
    <s v="Blue"/>
    <s v="Blonde"/>
    <d v="1991-04-08T00:00:00"/>
    <n v="22"/>
    <s v="34C"/>
    <n v="2"/>
    <s v="C"/>
    <n v="34"/>
    <n v="22"/>
    <n v="34"/>
    <n v="62"/>
    <n v="1.5748"/>
    <n v="105"/>
    <n v="47.627159999999996"/>
    <n v="19.204538409076818"/>
    <s v="Y"/>
    <s v="Edina, Minnesota, United States"/>
  </r>
  <r>
    <x v="6"/>
    <n v="2013"/>
    <d v="2013-07-01T00:00:00"/>
    <s v="Alyssa Arce"/>
    <m/>
    <m/>
    <s v="Green"/>
    <s v="Brunette"/>
    <d v="1992-02-27T00:00:00"/>
    <n v="21"/>
    <s v="34D"/>
    <n v="3"/>
    <s v="D"/>
    <n v="34"/>
    <n v="25"/>
    <n v="34"/>
    <n v="68"/>
    <n v="1.7272000000000001"/>
    <n v="120"/>
    <n v="54.431039999999996"/>
    <n v="18.245735453408621"/>
    <s v="Y"/>
    <s v="Myrtle Beach, South Carolina, United States"/>
  </r>
  <r>
    <x v="6"/>
    <n v="2013"/>
    <d v="2013-08-01T00:00:00"/>
    <s v="Val Keil"/>
    <m/>
    <m/>
    <m/>
    <s v="Brunette"/>
    <d v="1991-01-04T00:00:00"/>
    <n v="22"/>
    <s v="32C"/>
    <n v="2"/>
    <s v="C"/>
    <n v="32"/>
    <n v="24"/>
    <n v="34"/>
    <n v="64"/>
    <n v="1.6255999999999999"/>
    <n v="108"/>
    <n v="48.987935999999998"/>
    <n v="18.537952310279621"/>
    <s v="Y"/>
    <s v="Philadelphia, Pennsylvania, United States"/>
  </r>
  <r>
    <x v="6"/>
    <n v="2013"/>
    <d v="2013-09-01T00:00:00"/>
    <s v="Bryiana Noelle"/>
    <m/>
    <m/>
    <s v="Brown"/>
    <s v="Brunette"/>
    <d v="1991-07-21T00:00:00"/>
    <n v="22"/>
    <s v="31B"/>
    <n v="1"/>
    <s v="B"/>
    <n v="31"/>
    <n v="24"/>
    <n v="33"/>
    <n v="63"/>
    <n v="1.6002000000000001"/>
    <n v="85"/>
    <n v="38.555320000000002"/>
    <n v="15.056907412882602"/>
    <s v="Y"/>
    <s v="Salinas, California, United States"/>
  </r>
  <r>
    <x v="6"/>
    <n v="2013"/>
    <d v="2013-10-01T00:00:00"/>
    <s v="Carly Lauren"/>
    <m/>
    <m/>
    <m/>
    <s v="Blonde"/>
    <d v="1990-07-03T00:00:00"/>
    <n v="23"/>
    <s v="34D"/>
    <n v="3"/>
    <s v="D"/>
    <n v="34"/>
    <n v="25"/>
    <n v="35"/>
    <n v="69"/>
    <n v="1.7525999999999999"/>
    <n v="125"/>
    <n v="56.698999999999998"/>
    <n v="18.459068634163312"/>
    <s v="Y"/>
    <s v="Fresno, California, United States"/>
  </r>
  <r>
    <x v="6"/>
    <n v="2013"/>
    <d v="2013-11-01T00:00:00"/>
    <s v="Gemma Lee Farrell"/>
    <m/>
    <m/>
    <s v="Blue"/>
    <s v="Brunette"/>
    <d v="1988-01-15T00:00:00"/>
    <n v="25"/>
    <s v="33C"/>
    <n v="2"/>
    <s v="C"/>
    <n v="33"/>
    <n v="26"/>
    <n v="34"/>
    <n v="68"/>
    <n v="1.7272000000000001"/>
    <n v="115"/>
    <n v="52.163080000000001"/>
    <n v="17.485496476183261"/>
    <s v="N"/>
    <s v="Pirongia, New Zealand"/>
  </r>
  <r>
    <x v="6"/>
    <n v="2013"/>
    <d v="2013-12-01T00:00:00"/>
    <s v="Kennedy Summers"/>
    <m/>
    <m/>
    <s v="Blue"/>
    <s v="Blonde"/>
    <d v="1987-03-03T00:00:00"/>
    <n v="26"/>
    <s v="32D"/>
    <n v="3"/>
    <s v="D"/>
    <n v="32"/>
    <n v="23"/>
    <n v="36"/>
    <n v="68"/>
    <n v="1.7272000000000001"/>
    <n v="120"/>
    <n v="54.431039999999996"/>
    <n v="18.245735453408621"/>
    <s v="N"/>
    <s v="Berlin, Germany"/>
  </r>
  <r>
    <x v="6"/>
    <n v="2014"/>
    <d v="2014-01-01T00:00:00"/>
    <s v="Roos van Montfort"/>
    <m/>
    <m/>
    <s v="Brown"/>
    <s v="Brunette"/>
    <d v="1989-11-29T00:00:00"/>
    <n v="25"/>
    <s v="34B"/>
    <n v="1"/>
    <s v="B"/>
    <n v="34"/>
    <n v="24"/>
    <n v="36"/>
    <n v="69"/>
    <n v="1.7525999999999999"/>
    <n v="119"/>
    <n v="53.977448000000003"/>
    <n v="17.573033339723477"/>
    <s v="N"/>
    <s v="Geldrop, The Netherlands"/>
  </r>
  <r>
    <x v="6"/>
    <n v="2014"/>
    <d v="2014-02-01T00:00:00"/>
    <s v="Amanda Booth"/>
    <m/>
    <m/>
    <s v="Green"/>
    <s v="Blonde"/>
    <d v="1986-07-14T00:00:00"/>
    <n v="28"/>
    <s v="34C"/>
    <n v="2"/>
    <s v="C"/>
    <n v="34"/>
    <n v="24"/>
    <n v="35"/>
    <n v="69"/>
    <n v="1.7525999999999999"/>
    <n v="118"/>
    <n v="53.523856000000002"/>
    <n v="17.425360790650171"/>
    <s v="Y"/>
    <s v="Watertown, New York, United States"/>
  </r>
  <r>
    <x v="6"/>
    <n v="2014"/>
    <d v="2014-03-01T00:00:00"/>
    <s v="Britt Linn"/>
    <m/>
    <m/>
    <s v="Blue"/>
    <s v="Redhead"/>
    <d v="1990-07-21T00:00:00"/>
    <n v="24"/>
    <s v="32B"/>
    <n v="1"/>
    <s v="B"/>
    <n v="32"/>
    <n v="23"/>
    <n v="35"/>
    <n v="70"/>
    <n v="1.778"/>
    <n v="130"/>
    <n v="58.96696"/>
    <n v="18.652851183253386"/>
    <s v="Y"/>
    <s v="Wantage, New Jersey, United States"/>
  </r>
  <r>
    <x v="6"/>
    <n v="2014"/>
    <d v="2014-04-01T00:00:00"/>
    <s v="Shanice Jordyn"/>
    <m/>
    <m/>
    <s v="Brown"/>
    <s v="Brunette"/>
    <d v="1992-04-08T00:00:00"/>
    <n v="22"/>
    <s v="34B"/>
    <n v="1"/>
    <s v="B"/>
    <n v="34"/>
    <n v="26"/>
    <n v="36"/>
    <n v="66"/>
    <n v="1.6764000000000001"/>
    <n v="120"/>
    <n v="54.431039999999996"/>
    <n v="19.368292180110529"/>
    <s v="Y"/>
    <s v="Sioux Falls, South Dakota, United States"/>
  </r>
  <r>
    <x v="6"/>
    <n v="2014"/>
    <d v="2014-05-01T00:00:00"/>
    <s v="Dani Mathers"/>
    <m/>
    <m/>
    <s v="Brown"/>
    <s v="Blonde"/>
    <d v="1987-01-05T00:00:00"/>
    <n v="27"/>
    <s v="33D"/>
    <n v="3"/>
    <s v="D"/>
    <n v="33"/>
    <n v="23"/>
    <n v="31"/>
    <n v="61"/>
    <n v="1.5493999999999999"/>
    <n v="100"/>
    <n v="45.359200000000001"/>
    <n v="18.89462526573535"/>
    <s v="Y"/>
    <s v="Los Angeles, California, United States"/>
  </r>
  <r>
    <x v="6"/>
    <n v="2014"/>
    <d v="2014-06-01T00:00:00"/>
    <s v="Jessica Ashley"/>
    <m/>
    <m/>
    <s v="Brown"/>
    <s v="Brunette"/>
    <d v="1989-12-08T00:00:00"/>
    <n v="25"/>
    <s v="32D"/>
    <n v="3"/>
    <s v="D"/>
    <n v="32"/>
    <n v="25"/>
    <n v="36"/>
    <n v="69"/>
    <n v="1.7525999999999999"/>
    <n v="130"/>
    <n v="58.96696"/>
    <n v="19.197431379529846"/>
    <s v="Y"/>
    <s v="Detroit, Michigan, United States"/>
  </r>
  <r>
    <x v="6"/>
    <n v="2014"/>
    <d v="2014-07-01T00:00:00"/>
    <s v="Emily Agnes"/>
    <m/>
    <m/>
    <s v="Green"/>
    <s v="Brunette"/>
    <d v="1991-07-11T00:00:00"/>
    <n v="23"/>
    <s v="34DD"/>
    <n v="4"/>
    <s v="DD"/>
    <n v="34"/>
    <n v="22"/>
    <n v="32"/>
    <n v="68"/>
    <n v="1.7272000000000001"/>
    <n v="105"/>
    <n v="47.627159999999996"/>
    <n v="15.965018521732542"/>
    <s v="N"/>
    <s v="Redhill, United Kingdom"/>
  </r>
  <r>
    <x v="6"/>
    <n v="2014"/>
    <d v="2014-08-01T00:00:00"/>
    <s v="Maggie May"/>
    <m/>
    <m/>
    <s v="Brown"/>
    <s v="Brunette"/>
    <d v="1987-11-15T00:00:00"/>
    <n v="27"/>
    <s v="34C"/>
    <n v="2"/>
    <s v="C"/>
    <n v="34"/>
    <n v="25"/>
    <n v="35"/>
    <n v="71"/>
    <n v="1.8034000000000001"/>
    <n v="125"/>
    <n v="56.698999999999998"/>
    <n v="17.433768253769394"/>
    <s v="Y"/>
    <s v="Wamego, Kansas, United States"/>
  </r>
  <r>
    <x v="6"/>
    <n v="2014"/>
    <d v="2014-09-01T00:00:00"/>
    <s v="Stephanie Branton"/>
    <m/>
    <m/>
    <s v="Hazel"/>
    <s v="Blonde"/>
    <d v="1990-04-18T00:00:00"/>
    <n v="24"/>
    <s v="32D"/>
    <n v="3"/>
    <s v="D"/>
    <n v="32"/>
    <n v="25"/>
    <n v="36"/>
    <n v="67"/>
    <n v="1.7018"/>
    <n v="110"/>
    <n v="49.895119999999999"/>
    <n v="17.228244748313955"/>
    <s v="N"/>
    <s v="Coception Bay, Canada"/>
  </r>
  <r>
    <x v="6"/>
    <n v="2014"/>
    <d v="2014-10-01T00:00:00"/>
    <s v="Roxanna June"/>
    <m/>
    <m/>
    <s v="Blue"/>
    <s v="Brunette"/>
    <d v="1991-06-07T00:00:00"/>
    <n v="23"/>
    <s v="34B"/>
    <n v="1"/>
    <s v="B"/>
    <n v="34"/>
    <n v="25"/>
    <n v="35"/>
    <n v="69"/>
    <n v="1.7525999999999999"/>
    <n v="125"/>
    <n v="56.698999999999998"/>
    <n v="18.459068634163312"/>
    <s v="N"/>
    <s v="Stratford, Canada"/>
  </r>
  <r>
    <x v="6"/>
    <n v="2014"/>
    <d v="2014-11-01T00:00:00"/>
    <s v="Gia Marie"/>
    <m/>
    <m/>
    <s v="Green"/>
    <s v="Redhead"/>
    <d v="1985-02-05T00:00:00"/>
    <n v="29"/>
    <s v="34C"/>
    <n v="2"/>
    <s v="C"/>
    <n v="34"/>
    <n v="25"/>
    <n v="34"/>
    <n v="68"/>
    <n v="1.7272000000000001"/>
    <n v="115"/>
    <n v="52.163080000000001"/>
    <n v="17.485496476183261"/>
    <s v="Y"/>
    <s v="Malibu, California, United States"/>
  </r>
  <r>
    <x v="6"/>
    <n v="2014"/>
    <d v="2014-12-01T00:00:00"/>
    <s v="Elizabeth Ostrander"/>
    <m/>
    <m/>
    <s v="Blue"/>
    <s v="Redhead"/>
    <d v="1988-12-07T00:00:00"/>
    <n v="26"/>
    <s v="34D"/>
    <n v="3"/>
    <s v="D"/>
    <n v="34"/>
    <n v="24"/>
    <n v="35"/>
    <n v="68"/>
    <n v="1.7272000000000001"/>
    <n v="119"/>
    <n v="53.977448000000003"/>
    <n v="18.093687657963549"/>
    <s v="Y"/>
    <s v="Melbourne, Florida, United States"/>
  </r>
  <r>
    <x v="6"/>
    <n v="2015"/>
    <d v="2015-01-01T00:00:00"/>
    <s v="Brittny Ward"/>
    <m/>
    <m/>
    <s v="Brown"/>
    <s v="Brunette"/>
    <d v="1990-05-22T00:00:00"/>
    <n v="25"/>
    <s v="32C"/>
    <n v="2"/>
    <s v="C"/>
    <n v="32"/>
    <n v="25"/>
    <n v="35"/>
    <n v="70"/>
    <n v="1.778"/>
    <n v="130"/>
    <n v="58.96696"/>
    <n v="18.652851183253386"/>
    <s v="Y"/>
    <s v="Sacramento, California, United States"/>
  </r>
  <r>
    <x v="6"/>
    <n v="2015"/>
    <d v="2015-02-01T00:00:00"/>
    <s v="Kayslee Collins"/>
    <m/>
    <m/>
    <s v="Blue"/>
    <s v="Blonde"/>
    <d v="1991-03-28T00:00:00"/>
    <n v="24"/>
    <s v="32C"/>
    <n v="2"/>
    <s v="C"/>
    <n v="32"/>
    <n v="25"/>
    <n v="35"/>
    <n v="69"/>
    <n v="1.7525999999999999"/>
    <n v="120"/>
    <n v="54.431039999999996"/>
    <n v="17.720705888796779"/>
    <s v="Y"/>
    <s v="San Diego, California, United States"/>
  </r>
  <r>
    <x v="6"/>
    <n v="2015"/>
    <d v="2015-03-01T00:00:00"/>
    <s v="Chelsie Aryn"/>
    <m/>
    <m/>
    <s v="Brown"/>
    <s v="Brunette"/>
    <d v="1992-09-18T00:00:00"/>
    <n v="23"/>
    <s v="34DD"/>
    <n v="4"/>
    <s v="DD"/>
    <n v="34"/>
    <n v="26"/>
    <n v="31"/>
    <n v="65"/>
    <n v="1.651"/>
    <n v="117"/>
    <n v="53.070264000000002"/>
    <n v="19.469603246898799"/>
    <s v="Y"/>
    <s v="Albany, New York, United States"/>
  </r>
  <r>
    <x v="6"/>
    <n v="2015"/>
    <d v="2015-04-01T00:00:00"/>
    <s v="Alexandra Tyler"/>
    <m/>
    <m/>
    <s v="Blue"/>
    <s v="Brunette"/>
    <d v="1994-05-09T00:00:00"/>
    <n v="21"/>
    <s v="32C"/>
    <n v="2"/>
    <s v="C"/>
    <n v="32"/>
    <n v="24"/>
    <n v="35"/>
    <n v="69"/>
    <n v="1.7525999999999999"/>
    <n v="130"/>
    <n v="58.96696"/>
    <n v="19.197431379529846"/>
    <s v="Y"/>
    <s v="Sacramento, California, United States"/>
  </r>
  <r>
    <x v="6"/>
    <n v="2015"/>
    <d v="2015-05-01T00:00:00"/>
    <s v="Brittany Brousseau"/>
    <m/>
    <m/>
    <s v="Blue"/>
    <s v="Brunette"/>
    <d v="1988-10-12T00:00:00"/>
    <n v="27"/>
    <s v="32B"/>
    <n v="1"/>
    <s v="B"/>
    <n v="32"/>
    <n v="24"/>
    <n v="36"/>
    <n v="67"/>
    <n v="1.7018"/>
    <n v="110"/>
    <n v="49.895119999999999"/>
    <n v="17.228244748313955"/>
    <s v="Y"/>
    <s v="La Mesa, California, United States"/>
  </r>
  <r>
    <x v="6"/>
    <n v="2015"/>
    <d v="2015-06-01T00:00:00"/>
    <s v="Kaylia Cassandra"/>
    <m/>
    <m/>
    <s v="Brown"/>
    <s v="Brunette"/>
    <d v="1990-03-23T00:00:00"/>
    <n v="25"/>
    <s v="32B"/>
    <n v="1"/>
    <s v="B"/>
    <n v="32"/>
    <n v="25"/>
    <n v="34"/>
    <n v="66"/>
    <n v="1.6764000000000001"/>
    <n v="117"/>
    <n v="53.070264000000002"/>
    <n v="18.884084875607765"/>
    <s v="Y"/>
    <s v="United States"/>
  </r>
  <r>
    <x v="6"/>
    <n v="2015"/>
    <d v="2015-07-01T00:00:00"/>
    <s v="Kayla Rae Reid"/>
    <m/>
    <s v="Caucasian"/>
    <s v="Green"/>
    <s v="Blonde"/>
    <d v="1991-07-05T00:00:00"/>
    <n v="24"/>
    <s v="32C"/>
    <n v="2"/>
    <s v="C"/>
    <n v="32"/>
    <n v="26"/>
    <n v="36"/>
    <n v="67"/>
    <n v="1.7018"/>
    <n v="125"/>
    <n v="56.698999999999998"/>
    <n v="19.577550850356769"/>
    <s v="Y"/>
    <s v="Fairfax, Virginia, United States"/>
  </r>
  <r>
    <x v="7"/>
    <m/>
    <m/>
    <m/>
    <m/>
    <m/>
    <m/>
    <m/>
    <m/>
    <m/>
    <m/>
    <m/>
    <m/>
    <m/>
    <m/>
    <m/>
    <m/>
    <m/>
    <m/>
    <m/>
    <m/>
    <m/>
    <m/>
  </r>
  <r>
    <x v="7"/>
    <m/>
    <m/>
    <m/>
    <m/>
    <m/>
    <m/>
    <m/>
    <m/>
    <m/>
    <m/>
    <m/>
    <m/>
    <m/>
    <m/>
    <m/>
    <m/>
    <m/>
    <m/>
    <m/>
    <m/>
    <m/>
    <m/>
  </r>
  <r>
    <x v="7"/>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la_pivot1" cacheId="28" applyNumberFormats="0" applyBorderFormats="0" applyFontFormats="0" applyPatternFormats="0" applyAlignmentFormats="0" applyWidthHeightFormats="1" dataCaption="Valori" updatedVersion="5" minRefreshableVersion="3" useAutoFormatting="1" itemPrintTitles="1" createdVersion="5" indent="0" outline="1" outlineData="1" multipleFieldFilters="0">
  <location ref="A3:H11" firstHeaderRow="0" firstDataRow="1" firstDataCol="1"/>
  <pivotFields count="23">
    <pivotField axis="axisRow" multipleItemSelectionAllowed="1" showAll="0">
      <items count="9">
        <item x="0"/>
        <item x="1"/>
        <item x="2"/>
        <item x="3"/>
        <item x="4"/>
        <item x="5"/>
        <item x="6"/>
        <item h="1" x="7"/>
        <item t="default"/>
      </items>
    </pivotField>
    <pivotField showAll="0"/>
    <pivotField showAll="0"/>
    <pivotField showAll="0"/>
    <pivotField showAll="0"/>
    <pivotField showAll="0"/>
    <pivotField showAll="0"/>
    <pivotField showAll="0"/>
    <pivotField showAll="0"/>
    <pivotField dataField="1" showAll="0"/>
    <pivotField showAll="0"/>
    <pivotField dataField="1" showAll="0" defaultSubtotal="0"/>
    <pivotField showAll="0"/>
    <pivotField dataField="1" showAll="0"/>
    <pivotField dataField="1" showAll="0"/>
    <pivotField dataField="1" showAll="0"/>
    <pivotField showAll="0"/>
    <pivotField dataField="1" showAll="0"/>
    <pivotField showAll="0"/>
    <pivotField dataField="1" showAll="0"/>
    <pivotField showAll="0"/>
    <pivotField showAll="0" defaultSubtotal="0"/>
    <pivotField showAll="0"/>
  </pivotFields>
  <rowFields count="1">
    <field x="0"/>
  </rowFields>
  <rowItems count="8">
    <i>
      <x/>
    </i>
    <i>
      <x v="1"/>
    </i>
    <i>
      <x v="2"/>
    </i>
    <i>
      <x v="3"/>
    </i>
    <i>
      <x v="4"/>
    </i>
    <i>
      <x v="5"/>
    </i>
    <i>
      <x v="6"/>
    </i>
    <i t="grand">
      <x/>
    </i>
  </rowItems>
  <colFields count="1">
    <field x="-2"/>
  </colFields>
  <colItems count="7">
    <i>
      <x/>
    </i>
    <i i="1">
      <x v="1"/>
    </i>
    <i i="2">
      <x v="2"/>
    </i>
    <i i="3">
      <x v="3"/>
    </i>
    <i i="4">
      <x v="4"/>
    </i>
    <i i="5">
      <x v="5"/>
    </i>
    <i i="6">
      <x v="6"/>
    </i>
  </colItems>
  <dataFields count="7">
    <dataField name="Media di Age" fld="9" subtotal="average" baseField="0" baseItem="0" numFmtId="1"/>
    <dataField name="Media di Cup" fld="11" subtotal="average" baseField="0" baseItem="0" numFmtId="172"/>
    <dataField name="Media di Bust " fld="13" subtotal="average" baseField="0" baseItem="0" numFmtId="1"/>
    <dataField name="Media di Waist " fld="14" subtotal="average" baseField="0" baseItem="0" numFmtId="1"/>
    <dataField name="Media di Hips " fld="15" subtotal="average" baseField="0" baseItem="0" numFmtId="1"/>
    <dataField name="Media di Height " fld="17" subtotal="average" baseField="0" baseItem="0" numFmtId="2"/>
    <dataField name="Media di Weight " fld="19" subtotal="average" baseField="0" baseItem="0" numFmtId="1"/>
  </dataFields>
  <formats count="14">
    <format dxfId="28">
      <pivotArea outline="0" collapsedLevelsAreSubtotals="1" fieldPosition="0">
        <references count="1">
          <reference field="4294967294" count="1" selected="0">
            <x v="5"/>
          </reference>
        </references>
      </pivotArea>
    </format>
    <format dxfId="29">
      <pivotArea dataOnly="0" labelOnly="1" outline="0" fieldPosition="0">
        <references count="1">
          <reference field="4294967294" count="1">
            <x v="5"/>
          </reference>
        </references>
      </pivotArea>
    </format>
    <format dxfId="30">
      <pivotArea outline="0" collapsedLevelsAreSubtotals="1" fieldPosition="0">
        <references count="1">
          <reference field="4294967294" count="1" selected="0">
            <x v="6"/>
          </reference>
        </references>
      </pivotArea>
    </format>
    <format dxfId="31">
      <pivotArea dataOnly="0" labelOnly="1" outline="0" fieldPosition="0">
        <references count="1">
          <reference field="4294967294" count="1">
            <x v="6"/>
          </reference>
        </references>
      </pivotArea>
    </format>
    <format dxfId="32">
      <pivotArea outline="0" collapsedLevelsAreSubtotals="1" fieldPosition="0">
        <references count="1">
          <reference field="4294967294" count="1" selected="0">
            <x v="2"/>
          </reference>
        </references>
      </pivotArea>
    </format>
    <format dxfId="33">
      <pivotArea dataOnly="0" labelOnly="1" outline="0" fieldPosition="0">
        <references count="1">
          <reference field="4294967294" count="1">
            <x v="2"/>
          </reference>
        </references>
      </pivotArea>
    </format>
    <format dxfId="34">
      <pivotArea outline="0" collapsedLevelsAreSubtotals="1" fieldPosition="0">
        <references count="1">
          <reference field="4294967294" count="1" selected="0">
            <x v="3"/>
          </reference>
        </references>
      </pivotArea>
    </format>
    <format dxfId="35">
      <pivotArea dataOnly="0" labelOnly="1" outline="0" fieldPosition="0">
        <references count="1">
          <reference field="4294967294" count="1">
            <x v="3"/>
          </reference>
        </references>
      </pivotArea>
    </format>
    <format dxfId="36">
      <pivotArea outline="0" collapsedLevelsAreSubtotals="1" fieldPosition="0">
        <references count="1">
          <reference field="4294967294" count="1" selected="0">
            <x v="4"/>
          </reference>
        </references>
      </pivotArea>
    </format>
    <format dxfId="37">
      <pivotArea dataOnly="0" labelOnly="1" outline="0" fieldPosition="0">
        <references count="1">
          <reference field="4294967294" count="1">
            <x v="4"/>
          </reference>
        </references>
      </pivotArea>
    </format>
    <format dxfId="38">
      <pivotArea outline="0" collapsedLevelsAreSubtotals="1" fieldPosition="0">
        <references count="1">
          <reference field="4294967294" count="1" selected="0">
            <x v="0"/>
          </reference>
        </references>
      </pivotArea>
    </format>
    <format dxfId="39">
      <pivotArea dataOnly="0" labelOnly="1" outline="0" fieldPosition="0">
        <references count="1">
          <reference field="4294967294" count="1">
            <x v="0"/>
          </reference>
        </references>
      </pivotArea>
    </format>
    <format dxfId="40">
      <pivotArea outline="0" collapsedLevelsAreSubtotals="1" fieldPosition="0">
        <references count="1">
          <reference field="4294967294" count="1" selected="0">
            <x v="1"/>
          </reference>
        </references>
      </pivotArea>
    </format>
    <format dxfId="41">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51"/>
  <sheetViews>
    <sheetView tabSelected="1" workbookViewId="0">
      <pane ySplit="1" topLeftCell="A666" activePane="bottomLeft" state="frozen"/>
      <selection pane="bottomLeft" activeCell="F688" sqref="F688"/>
    </sheetView>
  </sheetViews>
  <sheetFormatPr defaultRowHeight="10.5" x14ac:dyDescent="0.15"/>
  <cols>
    <col min="1" max="1" width="6.875" style="2" bestFit="1" customWidth="1"/>
    <col min="2" max="2" width="4.625" style="2" bestFit="1" customWidth="1"/>
    <col min="3" max="3" width="8.25" style="8" customWidth="1"/>
    <col min="4" max="4" width="19.625" style="2" bestFit="1" customWidth="1"/>
    <col min="5" max="5" width="10.375" style="2" bestFit="1" customWidth="1"/>
    <col min="6" max="6" width="12.625" style="2" bestFit="1" customWidth="1"/>
    <col min="7" max="8" width="9.125" style="2" bestFit="1" customWidth="1"/>
    <col min="9" max="9" width="10.375" style="2" bestFit="1" customWidth="1"/>
    <col min="10" max="10" width="6" style="2" bestFit="1" customWidth="1"/>
    <col min="11" max="11" width="5.25" style="2" customWidth="1"/>
    <col min="12" max="12" width="5.625" style="2" customWidth="1"/>
    <col min="13" max="13" width="5.5" style="2" customWidth="1"/>
    <col min="14" max="14" width="8.375" style="2" customWidth="1"/>
    <col min="15" max="15" width="9.375" style="2" bestFit="1" customWidth="1"/>
    <col min="16" max="16" width="8.375" style="2" bestFit="1" customWidth="1"/>
    <col min="17" max="18" width="10.125" style="2" bestFit="1" customWidth="1"/>
    <col min="19" max="20" width="10.5" style="2" bestFit="1" customWidth="1"/>
    <col min="21" max="21" width="7.875" style="2" bestFit="1" customWidth="1"/>
    <col min="22" max="22" width="3.5" style="19" customWidth="1"/>
    <col min="23" max="23" width="39.375" style="2" bestFit="1" customWidth="1"/>
    <col min="24" max="16384" width="9" style="2"/>
  </cols>
  <sheetData>
    <row r="1" spans="1:23" s="1" customFormat="1" ht="39" customHeight="1" x14ac:dyDescent="0.2">
      <c r="A1" s="1" t="s">
        <v>1229</v>
      </c>
      <c r="B1" s="1" t="s">
        <v>0</v>
      </c>
      <c r="C1" s="9" t="s">
        <v>20</v>
      </c>
      <c r="D1" s="1" t="s">
        <v>1205</v>
      </c>
      <c r="E1" s="1" t="s">
        <v>1208</v>
      </c>
      <c r="F1" s="1" t="s">
        <v>1207</v>
      </c>
      <c r="G1" s="5" t="s">
        <v>1216</v>
      </c>
      <c r="H1" s="5" t="s">
        <v>1217</v>
      </c>
      <c r="I1" s="6" t="s">
        <v>21</v>
      </c>
      <c r="J1" s="6" t="s">
        <v>4</v>
      </c>
      <c r="K1" s="5" t="s">
        <v>1218</v>
      </c>
      <c r="L1" s="5" t="s">
        <v>1244</v>
      </c>
      <c r="M1" s="5" t="s">
        <v>1219</v>
      </c>
      <c r="N1" s="5" t="s">
        <v>1220</v>
      </c>
      <c r="O1" s="5" t="s">
        <v>1224</v>
      </c>
      <c r="P1" s="5" t="s">
        <v>1223</v>
      </c>
      <c r="Q1" s="5" t="s">
        <v>1225</v>
      </c>
      <c r="R1" s="5" t="s">
        <v>1226</v>
      </c>
      <c r="S1" s="5" t="s">
        <v>1227</v>
      </c>
      <c r="T1" s="5" t="s">
        <v>1228</v>
      </c>
      <c r="U1" s="6" t="s">
        <v>1</v>
      </c>
      <c r="V1" s="6" t="s">
        <v>1243</v>
      </c>
      <c r="W1" s="1" t="s">
        <v>23</v>
      </c>
    </row>
    <row r="2" spans="1:23" x14ac:dyDescent="0.15">
      <c r="A2" s="11">
        <f>_xlfn.FLOOR.MATH(B2/10)*10</f>
        <v>1950</v>
      </c>
      <c r="B2" s="11">
        <f>YEAR(C2)</f>
        <v>1953</v>
      </c>
      <c r="C2" s="10">
        <v>18232</v>
      </c>
      <c r="D2" s="2" t="s">
        <v>2</v>
      </c>
      <c r="F2" s="2" t="s">
        <v>1206</v>
      </c>
      <c r="G2" s="2" t="s">
        <v>30</v>
      </c>
      <c r="H2" s="2" t="s">
        <v>26</v>
      </c>
      <c r="I2" s="3">
        <v>8187</v>
      </c>
      <c r="J2" s="12">
        <f>IF(H2&gt;0,B2-YEAR(I2),"")</f>
        <v>27</v>
      </c>
      <c r="K2" s="11" t="str">
        <f>N2 &amp; M2</f>
        <v>36D</v>
      </c>
      <c r="L2" s="11">
        <f>IF(ISBLANK(M2),"",VLOOKUP(M2,Tables!$A$3:$B$11,2))</f>
        <v>3</v>
      </c>
      <c r="M2" s="2" t="s">
        <v>27</v>
      </c>
      <c r="N2" s="2">
        <v>36</v>
      </c>
      <c r="O2" s="2">
        <v>24</v>
      </c>
      <c r="P2" s="2">
        <v>34</v>
      </c>
      <c r="Q2" s="2">
        <v>65</v>
      </c>
      <c r="R2" s="13">
        <f>IF(Q2&gt;0,(+Q2*2.54)/100,"")</f>
        <v>1.651</v>
      </c>
      <c r="S2" s="2">
        <v>118</v>
      </c>
      <c r="T2" s="12">
        <f>IF(S2&gt;0,S2*0.453592,"")</f>
        <v>53.523856000000002</v>
      </c>
      <c r="U2" s="13">
        <f>IF((Q2&gt;0)*(S2&gt;0),T2/R2^2,"")</f>
        <v>19.636010112256912</v>
      </c>
      <c r="V2" s="18" t="str">
        <f>IF(ISERROR(SEARCH("United States",W2)),"N","Y")</f>
        <v>Y</v>
      </c>
      <c r="W2" s="2" t="s">
        <v>105</v>
      </c>
    </row>
    <row r="3" spans="1:23" x14ac:dyDescent="0.15">
      <c r="A3" s="11">
        <f t="shared" ref="A3:A66" si="0">_xlfn.FLOOR.MATH(B3/10)*10</f>
        <v>1950</v>
      </c>
      <c r="B3" s="11">
        <f>YEAR(C3)</f>
        <v>1954</v>
      </c>
      <c r="C3" s="10">
        <v>18263</v>
      </c>
      <c r="D3" s="2" t="s">
        <v>5</v>
      </c>
      <c r="F3" s="2" t="s">
        <v>1206</v>
      </c>
      <c r="H3" s="2" t="s">
        <v>35</v>
      </c>
      <c r="I3" s="3">
        <v>10168</v>
      </c>
      <c r="J3" s="12">
        <f>IF(H3&gt;0,B3-YEAR(I3),"")</f>
        <v>23</v>
      </c>
      <c r="K3" s="11" t="str">
        <f>N3 &amp; M3</f>
        <v>36C</v>
      </c>
      <c r="L3" s="11">
        <f>IF(ISBLANK(M3),"",VLOOKUP(M3,Tables!$A$3:$B$11,2))</f>
        <v>2</v>
      </c>
      <c r="M3" s="2" t="s">
        <v>32</v>
      </c>
      <c r="N3" s="2">
        <v>36</v>
      </c>
      <c r="O3" s="2">
        <v>26</v>
      </c>
      <c r="P3" s="2">
        <v>37</v>
      </c>
      <c r="Q3" s="2">
        <v>65</v>
      </c>
      <c r="R3" s="13">
        <f>IF(Q3&gt;0,(+Q3*2.54)/100,"")</f>
        <v>1.651</v>
      </c>
      <c r="S3" s="2">
        <v>100</v>
      </c>
      <c r="T3" s="12">
        <f>IF(S3&gt;0,S3*0.453592,"")</f>
        <v>45.359200000000001</v>
      </c>
      <c r="U3" s="13">
        <f>IF((Q3&gt;0)*(S3&gt;0),T3/R3^2,"")</f>
        <v>16.640686535810943</v>
      </c>
      <c r="V3" s="18" t="str">
        <f t="shared" ref="V3:V66" si="1">IF(ISERROR(SEARCH("United States",W3)),"N","Y")</f>
        <v>Y</v>
      </c>
      <c r="W3" s="2" t="s">
        <v>91</v>
      </c>
    </row>
    <row r="4" spans="1:23" x14ac:dyDescent="0.15">
      <c r="A4" s="11">
        <f t="shared" si="0"/>
        <v>1950</v>
      </c>
      <c r="B4" s="11">
        <f>YEAR(C4)</f>
        <v>1954</v>
      </c>
      <c r="C4" s="10">
        <v>18294</v>
      </c>
      <c r="D4" s="2" t="s">
        <v>1209</v>
      </c>
      <c r="E4" s="2" t="s">
        <v>1210</v>
      </c>
      <c r="F4" s="2" t="s">
        <v>1206</v>
      </c>
      <c r="H4" s="2" t="s">
        <v>26</v>
      </c>
      <c r="I4" s="3">
        <v>10170</v>
      </c>
      <c r="J4" s="12">
        <f>IF(H4&gt;0,B4-YEAR(I4),"")</f>
        <v>23</v>
      </c>
      <c r="K4" s="11" t="str">
        <f>N4 &amp; M4</f>
        <v>36C</v>
      </c>
      <c r="L4" s="11">
        <f>IF(ISBLANK(M4),"",VLOOKUP(M4,Tables!$A$3:$B$11,2))</f>
        <v>2</v>
      </c>
      <c r="M4" s="2" t="s">
        <v>32</v>
      </c>
      <c r="N4" s="2">
        <v>36</v>
      </c>
      <c r="O4" s="2">
        <v>23</v>
      </c>
      <c r="P4" s="2">
        <v>34</v>
      </c>
      <c r="Q4" s="2">
        <v>64</v>
      </c>
      <c r="R4" s="13">
        <f>IF(Q4&gt;0,(+Q4*2.54)/100,"")</f>
        <v>1.6255999999999999</v>
      </c>
      <c r="S4" s="2">
        <v>113</v>
      </c>
      <c r="T4" s="12">
        <f>IF(S4&gt;0,S4*0.453592,"")</f>
        <v>51.255896</v>
      </c>
      <c r="U4" s="13">
        <f>IF((Q4&gt;0)*(S4&gt;0),T4/R4^2,"")</f>
        <v>19.396190843162938</v>
      </c>
      <c r="V4" s="18" t="str">
        <f t="shared" si="1"/>
        <v>Y</v>
      </c>
      <c r="W4" s="2" t="s">
        <v>826</v>
      </c>
    </row>
    <row r="5" spans="1:23" x14ac:dyDescent="0.15">
      <c r="A5" s="11">
        <f t="shared" si="0"/>
        <v>1950</v>
      </c>
      <c r="B5" s="11">
        <f>YEAR(C5)</f>
        <v>1954</v>
      </c>
      <c r="C5" s="10">
        <v>18322</v>
      </c>
      <c r="D5" s="2" t="s">
        <v>370</v>
      </c>
      <c r="F5" s="2" t="s">
        <v>1206</v>
      </c>
      <c r="H5" s="2" t="s">
        <v>35</v>
      </c>
      <c r="I5" s="3">
        <v>10301</v>
      </c>
      <c r="J5" s="12">
        <f>IF(H5&gt;0,B5-YEAR(I5),"")</f>
        <v>22</v>
      </c>
      <c r="K5" s="11" t="str">
        <f>N5 &amp; M5</f>
        <v>34B</v>
      </c>
      <c r="L5" s="11">
        <f>IF(ISBLANK(M5),"",VLOOKUP(M5,Tables!$A$3:$B$11,2))</f>
        <v>1</v>
      </c>
      <c r="M5" s="2" t="s">
        <v>49</v>
      </c>
      <c r="N5" s="2">
        <v>34</v>
      </c>
      <c r="O5" s="2">
        <v>24</v>
      </c>
      <c r="P5" s="2">
        <v>35</v>
      </c>
      <c r="Q5" s="2">
        <v>66</v>
      </c>
      <c r="R5" s="13">
        <f>IF(Q5&gt;0,(+Q5*2.54)/100,"")</f>
        <v>1.6764000000000001</v>
      </c>
      <c r="S5" s="2">
        <v>118</v>
      </c>
      <c r="T5" s="12">
        <f>IF(S5&gt;0,S5*0.453592,"")</f>
        <v>53.523856000000002</v>
      </c>
      <c r="U5" s="13">
        <f>IF((Q5&gt;0)*(S5&gt;0),T5/R5^2,"")</f>
        <v>19.04548731044202</v>
      </c>
      <c r="V5" s="18" t="str">
        <f t="shared" si="1"/>
        <v>Y</v>
      </c>
      <c r="W5" s="2" t="s">
        <v>144</v>
      </c>
    </row>
    <row r="6" spans="1:23" x14ac:dyDescent="0.15">
      <c r="A6" s="11">
        <f t="shared" si="0"/>
        <v>1950</v>
      </c>
      <c r="B6" s="11">
        <f>YEAR(C6)</f>
        <v>1954</v>
      </c>
      <c r="C6" s="10">
        <v>18353</v>
      </c>
      <c r="D6" s="2" t="s">
        <v>1209</v>
      </c>
      <c r="E6" s="2" t="s">
        <v>1210</v>
      </c>
      <c r="F6" s="2" t="s">
        <v>1206</v>
      </c>
      <c r="H6" s="2" t="s">
        <v>26</v>
      </c>
      <c r="I6" s="3">
        <v>10170</v>
      </c>
      <c r="J6" s="12">
        <f>IF(H6&gt;0,B6-YEAR(I6),"")</f>
        <v>23</v>
      </c>
      <c r="K6" s="11" t="str">
        <f>N6 &amp; M6</f>
        <v>36C</v>
      </c>
      <c r="L6" s="11">
        <f>IF(ISBLANK(M6),"",VLOOKUP(M6,Tables!$A$3:$B$11,2))</f>
        <v>2</v>
      </c>
      <c r="M6" s="2" t="s">
        <v>32</v>
      </c>
      <c r="N6" s="2">
        <v>36</v>
      </c>
      <c r="O6" s="2">
        <v>23</v>
      </c>
      <c r="P6" s="2">
        <v>34</v>
      </c>
      <c r="Q6" s="2">
        <v>64</v>
      </c>
      <c r="R6" s="13">
        <f>IF(Q6&gt;0,(+Q6*2.54)/100,"")</f>
        <v>1.6255999999999999</v>
      </c>
      <c r="S6" s="2">
        <v>113</v>
      </c>
      <c r="T6" s="12">
        <f>IF(S6&gt;0,S6*0.453592,"")</f>
        <v>51.255896</v>
      </c>
      <c r="U6" s="13">
        <f>IF((Q6&gt;0)*(S6&gt;0),T6/R6^2,"")</f>
        <v>19.396190843162938</v>
      </c>
      <c r="V6" s="18" t="str">
        <f t="shared" si="1"/>
        <v>Y</v>
      </c>
      <c r="W6" s="2" t="s">
        <v>826</v>
      </c>
    </row>
    <row r="7" spans="1:23" x14ac:dyDescent="0.15">
      <c r="A7" s="11">
        <f t="shared" si="0"/>
        <v>1950</v>
      </c>
      <c r="B7" s="11">
        <f>YEAR(C7)</f>
        <v>1954</v>
      </c>
      <c r="C7" s="10">
        <v>18383</v>
      </c>
      <c r="D7" s="2" t="s">
        <v>6</v>
      </c>
      <c r="F7" s="2" t="s">
        <v>1206</v>
      </c>
      <c r="H7" s="2" t="s">
        <v>35</v>
      </c>
      <c r="I7" s="3">
        <v>9952</v>
      </c>
      <c r="J7" s="12">
        <f>IF(H7&gt;0,B7-YEAR(I7),"")</f>
        <v>23</v>
      </c>
      <c r="K7" s="11" t="str">
        <f>N7 &amp; M7</f>
        <v>36D</v>
      </c>
      <c r="L7" s="11">
        <f>IF(ISBLANK(M7),"",VLOOKUP(M7,Tables!$A$3:$B$11,2))</f>
        <v>3</v>
      </c>
      <c r="M7" s="2" t="s">
        <v>27</v>
      </c>
      <c r="N7" s="2">
        <v>36</v>
      </c>
      <c r="O7" s="2">
        <v>24</v>
      </c>
      <c r="P7" s="2">
        <v>36</v>
      </c>
      <c r="Q7" s="2">
        <v>65</v>
      </c>
      <c r="R7" s="13">
        <f>IF(Q7&gt;0,(+Q7*2.54)/100,"")</f>
        <v>1.651</v>
      </c>
      <c r="S7" s="2">
        <v>100</v>
      </c>
      <c r="T7" s="12">
        <f>IF(S7&gt;0,S7*0.453592,"")</f>
        <v>45.359200000000001</v>
      </c>
      <c r="U7" s="13">
        <f>IF((Q7&gt;0)*(S7&gt;0),T7/R7^2,"")</f>
        <v>16.640686535810943</v>
      </c>
      <c r="V7" s="18" t="str">
        <f t="shared" si="1"/>
        <v>Y</v>
      </c>
      <c r="W7" s="2" t="s">
        <v>91</v>
      </c>
    </row>
    <row r="8" spans="1:23" x14ac:dyDescent="0.15">
      <c r="A8" s="11">
        <f t="shared" si="0"/>
        <v>1950</v>
      </c>
      <c r="B8" s="11">
        <f>YEAR(C8)</f>
        <v>1954</v>
      </c>
      <c r="C8" s="10">
        <v>18414</v>
      </c>
      <c r="D8" s="2" t="s">
        <v>5</v>
      </c>
      <c r="F8" s="2" t="s">
        <v>1206</v>
      </c>
      <c r="H8" s="2" t="s">
        <v>35</v>
      </c>
      <c r="I8" s="3">
        <v>10168</v>
      </c>
      <c r="J8" s="12">
        <f>IF(H8&gt;0,B8-YEAR(I8),"")</f>
        <v>23</v>
      </c>
      <c r="K8" s="11" t="str">
        <f>N8 &amp; M8</f>
        <v>36C</v>
      </c>
      <c r="L8" s="11">
        <f>IF(ISBLANK(M8),"",VLOOKUP(M8,Tables!$A$3:$B$11,2))</f>
        <v>2</v>
      </c>
      <c r="M8" s="2" t="s">
        <v>32</v>
      </c>
      <c r="N8" s="2">
        <v>36</v>
      </c>
      <c r="O8" s="2">
        <v>26</v>
      </c>
      <c r="P8" s="2">
        <v>37</v>
      </c>
      <c r="Q8" s="2">
        <v>65</v>
      </c>
      <c r="R8" s="13">
        <f>IF(Q8&gt;0,(+Q8*2.54)/100,"")</f>
        <v>1.651</v>
      </c>
      <c r="S8" s="2">
        <v>100</v>
      </c>
      <c r="T8" s="12">
        <f>IF(S8&gt;0,S8*0.453592,"")</f>
        <v>45.359200000000001</v>
      </c>
      <c r="U8" s="13">
        <f>IF((Q8&gt;0)*(S8&gt;0),T8/R8^2,"")</f>
        <v>16.640686535810943</v>
      </c>
      <c r="V8" s="18" t="str">
        <f t="shared" si="1"/>
        <v>Y</v>
      </c>
      <c r="W8" s="2" t="s">
        <v>91</v>
      </c>
    </row>
    <row r="9" spans="1:23" x14ac:dyDescent="0.15">
      <c r="A9" s="11">
        <f t="shared" si="0"/>
        <v>1950</v>
      </c>
      <c r="B9" s="11">
        <f>YEAR(C9)</f>
        <v>1954</v>
      </c>
      <c r="C9" s="10">
        <v>18444</v>
      </c>
      <c r="D9" s="2" t="s">
        <v>7</v>
      </c>
      <c r="F9" s="2" t="s">
        <v>1206</v>
      </c>
      <c r="H9" s="2" t="s">
        <v>26</v>
      </c>
      <c r="I9" s="3">
        <v>9862</v>
      </c>
      <c r="J9" s="12">
        <f>IF(H9&gt;0,B9-YEAR(I9),"")</f>
        <v>23</v>
      </c>
      <c r="K9" s="11" t="str">
        <f>N9 &amp; M9</f>
        <v>36C</v>
      </c>
      <c r="L9" s="11">
        <f>IF(ISBLANK(M9),"",VLOOKUP(M9,Tables!$A$3:$B$11,2))</f>
        <v>2</v>
      </c>
      <c r="M9" s="2" t="s">
        <v>32</v>
      </c>
      <c r="N9" s="2">
        <v>36</v>
      </c>
      <c r="O9" s="2">
        <v>26</v>
      </c>
      <c r="P9" s="2">
        <v>37</v>
      </c>
      <c r="Q9" s="2">
        <v>66</v>
      </c>
      <c r="R9" s="13">
        <f>IF(Q9&gt;0,(+Q9*2.54)/100,"")</f>
        <v>1.6764000000000001</v>
      </c>
      <c r="S9" s="2">
        <v>130</v>
      </c>
      <c r="T9" s="12">
        <f>IF(S9&gt;0,S9*0.453592,"")</f>
        <v>58.96696</v>
      </c>
      <c r="U9" s="13">
        <f>IF((Q9&gt;0)*(S9&gt;0),T9/R9^2,"")</f>
        <v>20.982316528453072</v>
      </c>
      <c r="V9" s="18" t="str">
        <f t="shared" si="1"/>
        <v>Y</v>
      </c>
      <c r="W9" s="2" t="s">
        <v>136</v>
      </c>
    </row>
    <row r="10" spans="1:23" x14ac:dyDescent="0.15">
      <c r="A10" s="11">
        <f t="shared" si="0"/>
        <v>1950</v>
      </c>
      <c r="B10" s="11">
        <f>YEAR(C10)</f>
        <v>1954</v>
      </c>
      <c r="C10" s="10">
        <v>18475</v>
      </c>
      <c r="D10" s="2" t="s">
        <v>8</v>
      </c>
      <c r="F10" s="2" t="s">
        <v>1206</v>
      </c>
      <c r="G10" s="2" t="s">
        <v>25</v>
      </c>
      <c r="H10" s="2" t="s">
        <v>31</v>
      </c>
      <c r="I10" s="3">
        <v>10211</v>
      </c>
      <c r="J10" s="12">
        <f>IF(H10&gt;0,B10-YEAR(I10),"")</f>
        <v>23</v>
      </c>
      <c r="K10" s="11" t="str">
        <f>N10 &amp; M10</f>
        <v>38C</v>
      </c>
      <c r="L10" s="11">
        <f>IF(ISBLANK(M10),"",VLOOKUP(M10,Tables!$A$3:$B$11,2))</f>
        <v>2</v>
      </c>
      <c r="M10" s="2" t="s">
        <v>32</v>
      </c>
      <c r="N10" s="2">
        <v>38</v>
      </c>
      <c r="O10" s="2">
        <v>24</v>
      </c>
      <c r="P10" s="2">
        <v>35</v>
      </c>
      <c r="Q10" s="2">
        <v>65</v>
      </c>
      <c r="R10" s="13">
        <f>IF(Q10&gt;0,(+Q10*2.54)/100,"")</f>
        <v>1.651</v>
      </c>
      <c r="S10" s="2">
        <v>100</v>
      </c>
      <c r="T10" s="12">
        <f>IF(S10&gt;0,S10*0.453592,"")</f>
        <v>45.359200000000001</v>
      </c>
      <c r="U10" s="13">
        <f>IF((Q10&gt;0)*(S10&gt;0),T10/R10^2,"")</f>
        <v>16.640686535810943</v>
      </c>
      <c r="V10" s="18" t="str">
        <f t="shared" si="1"/>
        <v>Y</v>
      </c>
      <c r="W10" s="2" t="s">
        <v>91</v>
      </c>
    </row>
    <row r="11" spans="1:23" x14ac:dyDescent="0.15">
      <c r="A11" s="11">
        <f t="shared" si="0"/>
        <v>1950</v>
      </c>
      <c r="B11" s="11">
        <f>YEAR(C11)</f>
        <v>1954</v>
      </c>
      <c r="C11" s="10">
        <v>18506</v>
      </c>
      <c r="D11" s="2" t="s">
        <v>9</v>
      </c>
      <c r="F11" s="2" t="s">
        <v>1206</v>
      </c>
      <c r="H11" s="2" t="s">
        <v>35</v>
      </c>
      <c r="I11" s="3">
        <v>10749</v>
      </c>
      <c r="J11" s="12">
        <f>IF(H11&gt;0,B11-YEAR(I11),"")</f>
        <v>21</v>
      </c>
      <c r="K11" s="11" t="str">
        <f>N11 &amp; M11</f>
        <v>34C</v>
      </c>
      <c r="L11" s="11">
        <f>IF(ISBLANK(M11),"",VLOOKUP(M11,Tables!$A$3:$B$11,2))</f>
        <v>2</v>
      </c>
      <c r="M11" s="2" t="s">
        <v>32</v>
      </c>
      <c r="N11" s="2">
        <v>34</v>
      </c>
      <c r="O11" s="2">
        <v>24</v>
      </c>
      <c r="P11" s="2">
        <v>37</v>
      </c>
      <c r="Q11" s="2">
        <v>65</v>
      </c>
      <c r="R11" s="13">
        <f>IF(Q11&gt;0,(+Q11*2.54)/100,"")</f>
        <v>1.651</v>
      </c>
      <c r="S11" s="2">
        <v>100</v>
      </c>
      <c r="T11" s="12">
        <f>IF(S11&gt;0,S11*0.453592,"")</f>
        <v>45.359200000000001</v>
      </c>
      <c r="U11" s="13">
        <f>IF((Q11&gt;0)*(S11&gt;0),T11/R11^2,"")</f>
        <v>16.640686535810943</v>
      </c>
      <c r="V11" s="18" t="str">
        <f t="shared" si="1"/>
        <v>Y</v>
      </c>
      <c r="W11" s="2" t="s">
        <v>91</v>
      </c>
    </row>
    <row r="12" spans="1:23" x14ac:dyDescent="0.15">
      <c r="A12" s="11">
        <f t="shared" si="0"/>
        <v>1950</v>
      </c>
      <c r="B12" s="11">
        <f>YEAR(C12)</f>
        <v>1954</v>
      </c>
      <c r="C12" s="10">
        <v>18536</v>
      </c>
      <c r="D12" s="2" t="s">
        <v>818</v>
      </c>
      <c r="F12" s="2" t="s">
        <v>1206</v>
      </c>
      <c r="H12" s="2" t="s">
        <v>35</v>
      </c>
      <c r="I12" s="3">
        <v>10822</v>
      </c>
      <c r="J12" s="12">
        <f>IF(H12&gt;0,B12-YEAR(I12),"")</f>
        <v>21</v>
      </c>
      <c r="K12" s="11" t="str">
        <f>N12 &amp; M12</f>
        <v>35C</v>
      </c>
      <c r="L12" s="11">
        <f>IF(ISBLANK(M12),"",VLOOKUP(M12,Tables!$A$3:$B$11,2))</f>
        <v>2</v>
      </c>
      <c r="M12" s="2" t="s">
        <v>32</v>
      </c>
      <c r="N12" s="2">
        <v>35</v>
      </c>
      <c r="O12" s="2">
        <v>23</v>
      </c>
      <c r="P12" s="2">
        <v>35</v>
      </c>
      <c r="R12" s="13" t="str">
        <f>IF(Q12&gt;0,(+Q12*2.54)/100,"")</f>
        <v/>
      </c>
      <c r="T12" s="12" t="str">
        <f>IF(S12&gt;0,S12*0.453592,"")</f>
        <v/>
      </c>
      <c r="U12" s="13" t="str">
        <f>IF((Q12&gt;0)*(S12&gt;0),T12/R12^2,"")</f>
        <v/>
      </c>
      <c r="V12" s="18" t="str">
        <f t="shared" si="1"/>
        <v>Y</v>
      </c>
      <c r="W12" s="2" t="s">
        <v>91</v>
      </c>
    </row>
    <row r="13" spans="1:23" x14ac:dyDescent="0.15">
      <c r="A13" s="11">
        <f t="shared" si="0"/>
        <v>1950</v>
      </c>
      <c r="B13" s="11">
        <f>YEAR(C13)</f>
        <v>1954</v>
      </c>
      <c r="C13" s="10">
        <v>18567</v>
      </c>
      <c r="D13" s="2" t="s">
        <v>359</v>
      </c>
      <c r="F13" s="2" t="s">
        <v>1206</v>
      </c>
      <c r="H13" s="2" t="s">
        <v>31</v>
      </c>
      <c r="I13" s="3">
        <v>12248</v>
      </c>
      <c r="J13" s="12">
        <f>IF(H13&gt;0,B13-YEAR(I13),"")</f>
        <v>17</v>
      </c>
      <c r="K13" s="11" t="str">
        <f>N13 &amp; M13</f>
        <v>34D</v>
      </c>
      <c r="L13" s="11">
        <f>IF(ISBLANK(M13),"",VLOOKUP(M13,Tables!$A$3:$B$11,2))</f>
        <v>3</v>
      </c>
      <c r="M13" s="2" t="s">
        <v>27</v>
      </c>
      <c r="N13" s="2">
        <v>34</v>
      </c>
      <c r="O13" s="2">
        <v>24</v>
      </c>
      <c r="P13" s="2">
        <v>35</v>
      </c>
      <c r="Q13" s="2">
        <v>66</v>
      </c>
      <c r="R13" s="13">
        <f>IF(Q13&gt;0,(+Q13*2.54)/100,"")</f>
        <v>1.6764000000000001</v>
      </c>
      <c r="S13" s="2">
        <v>125</v>
      </c>
      <c r="T13" s="12">
        <f>IF(S13&gt;0,S13*0.453592,"")</f>
        <v>56.698999999999998</v>
      </c>
      <c r="U13" s="13">
        <f>IF((Q13&gt;0)*(S13&gt;0),T13/R13^2,"")</f>
        <v>20.175304354281803</v>
      </c>
      <c r="V13" s="18" t="str">
        <f t="shared" si="1"/>
        <v>Y</v>
      </c>
      <c r="W13" s="2" t="s">
        <v>360</v>
      </c>
    </row>
    <row r="14" spans="1:23" x14ac:dyDescent="0.15">
      <c r="A14" s="11">
        <f t="shared" si="0"/>
        <v>1950</v>
      </c>
      <c r="B14" s="11">
        <f>YEAR(C14)</f>
        <v>1954</v>
      </c>
      <c r="C14" s="10">
        <v>18597</v>
      </c>
      <c r="D14" s="2" t="s">
        <v>3</v>
      </c>
      <c r="F14" s="2" t="s">
        <v>1206</v>
      </c>
      <c r="H14" s="2" t="s">
        <v>26</v>
      </c>
      <c r="I14" s="3">
        <v>10927</v>
      </c>
      <c r="J14" s="12">
        <f>IF(H14&gt;0,B14-YEAR(I14),"")</f>
        <v>21</v>
      </c>
      <c r="K14" s="11" t="str">
        <f>N14 &amp; M14</f>
        <v>36D</v>
      </c>
      <c r="L14" s="11">
        <f>IF(ISBLANK(M14),"",VLOOKUP(M14,Tables!$A$3:$B$11,2))</f>
        <v>3</v>
      </c>
      <c r="M14" s="2" t="s">
        <v>27</v>
      </c>
      <c r="N14" s="2">
        <v>36</v>
      </c>
      <c r="O14" s="2">
        <v>24</v>
      </c>
      <c r="P14" s="2">
        <v>36</v>
      </c>
      <c r="R14" s="13" t="str">
        <f>IF(Q14&gt;0,(+Q14*2.54)/100,"")</f>
        <v/>
      </c>
      <c r="T14" s="12" t="str">
        <f>IF(S14&gt;0,S14*0.453592,"")</f>
        <v/>
      </c>
      <c r="U14" s="13" t="str">
        <f>IF((Q14&gt;0)*(S14&gt;0),T14/R14^2,"")</f>
        <v/>
      </c>
      <c r="V14" s="18" t="str">
        <f t="shared" si="1"/>
        <v>Y</v>
      </c>
      <c r="W14" s="2" t="s">
        <v>91</v>
      </c>
    </row>
    <row r="15" spans="1:23" x14ac:dyDescent="0.15">
      <c r="A15" s="11">
        <f t="shared" si="0"/>
        <v>1950</v>
      </c>
      <c r="B15" s="11">
        <f>YEAR(C15)</f>
        <v>1955</v>
      </c>
      <c r="C15" s="10">
        <v>18628</v>
      </c>
      <c r="D15" s="2" t="s">
        <v>151</v>
      </c>
      <c r="F15" s="2" t="s">
        <v>1206</v>
      </c>
      <c r="H15" s="2" t="s">
        <v>35</v>
      </c>
      <c r="I15" s="3">
        <v>7051</v>
      </c>
      <c r="J15" s="12">
        <f>IF(H15&gt;0,B15-YEAR(I15),"")</f>
        <v>32</v>
      </c>
      <c r="K15" s="11" t="str">
        <f>N15 &amp; M15</f>
        <v>32C</v>
      </c>
      <c r="L15" s="11">
        <f>IF(ISBLANK(M15),"",VLOOKUP(M15,Tables!$A$3:$B$11,2))</f>
        <v>2</v>
      </c>
      <c r="M15" s="2" t="s">
        <v>32</v>
      </c>
      <c r="N15" s="2">
        <v>32</v>
      </c>
      <c r="O15" s="2">
        <v>23</v>
      </c>
      <c r="P15" s="2">
        <v>35</v>
      </c>
      <c r="Q15" s="2">
        <v>65</v>
      </c>
      <c r="R15" s="13">
        <f>IF(Q15&gt;0,(+Q15*2.54)/100,"")</f>
        <v>1.651</v>
      </c>
      <c r="S15" s="2">
        <v>128</v>
      </c>
      <c r="T15" s="12">
        <f>IF(S15&gt;0,S15*0.453592,"")</f>
        <v>58.059775999999999</v>
      </c>
      <c r="U15" s="13">
        <f>IF((Q15&gt;0)*(S15&gt;0),T15/R15^2,"")</f>
        <v>21.300078765838002</v>
      </c>
      <c r="V15" s="18" t="str">
        <f t="shared" si="1"/>
        <v>Y</v>
      </c>
      <c r="W15" s="2" t="s">
        <v>152</v>
      </c>
    </row>
    <row r="16" spans="1:23" x14ac:dyDescent="0.15">
      <c r="A16" s="11">
        <f t="shared" si="0"/>
        <v>1950</v>
      </c>
      <c r="B16" s="11">
        <f>YEAR(C16)</f>
        <v>1955</v>
      </c>
      <c r="C16" s="10">
        <v>18659</v>
      </c>
      <c r="D16" s="2" t="s">
        <v>544</v>
      </c>
      <c r="F16" s="2" t="s">
        <v>1206</v>
      </c>
      <c r="H16" s="2" t="s">
        <v>26</v>
      </c>
      <c r="I16" s="3">
        <v>10701</v>
      </c>
      <c r="J16" s="12">
        <f>IF(H16&gt;0,B16-YEAR(I16),"")</f>
        <v>22</v>
      </c>
      <c r="K16" s="11" t="str">
        <f>N16 &amp; M16</f>
        <v>40D</v>
      </c>
      <c r="L16" s="11">
        <f>IF(ISBLANK(M16),"",VLOOKUP(M16,Tables!$A$3:$B$11,2))</f>
        <v>3</v>
      </c>
      <c r="M16" s="2" t="s">
        <v>27</v>
      </c>
      <c r="N16" s="2">
        <v>40</v>
      </c>
      <c r="O16" s="2">
        <v>21</v>
      </c>
      <c r="P16" s="2">
        <v>32</v>
      </c>
      <c r="Q16" s="2">
        <v>66</v>
      </c>
      <c r="R16" s="13">
        <f>IF(Q16&gt;0,(+Q16*2.54)/100,"")</f>
        <v>1.6764000000000001</v>
      </c>
      <c r="S16" s="2">
        <v>120</v>
      </c>
      <c r="T16" s="12">
        <f>IF(S16&gt;0,S16*0.453592,"")</f>
        <v>54.431039999999996</v>
      </c>
      <c r="U16" s="13">
        <f>IF((Q16&gt;0)*(S16&gt;0),T16/R16^2,"")</f>
        <v>19.368292180110529</v>
      </c>
      <c r="V16" s="18" t="str">
        <f t="shared" si="1"/>
        <v>Y</v>
      </c>
      <c r="W16" s="2" t="s">
        <v>545</v>
      </c>
    </row>
    <row r="17" spans="1:23" x14ac:dyDescent="0.15">
      <c r="A17" s="11">
        <f t="shared" si="0"/>
        <v>1950</v>
      </c>
      <c r="B17" s="11">
        <f>YEAR(C17)</f>
        <v>1955</v>
      </c>
      <c r="C17" s="10">
        <v>18718</v>
      </c>
      <c r="D17" s="2" t="s">
        <v>1209</v>
      </c>
      <c r="E17" s="2" t="s">
        <v>1210</v>
      </c>
      <c r="F17" s="2" t="s">
        <v>1206</v>
      </c>
      <c r="H17" s="2" t="s">
        <v>26</v>
      </c>
      <c r="I17" s="3">
        <v>10170</v>
      </c>
      <c r="J17" s="12">
        <f>IF(H17&gt;0,B17-YEAR(I17),"")</f>
        <v>24</v>
      </c>
      <c r="K17" s="11" t="str">
        <f>N17 &amp; M17</f>
        <v>36C</v>
      </c>
      <c r="L17" s="11">
        <f>IF(ISBLANK(M17),"",VLOOKUP(M17,Tables!$A$3:$B$11,2))</f>
        <v>2</v>
      </c>
      <c r="M17" s="2" t="s">
        <v>32</v>
      </c>
      <c r="N17" s="2">
        <v>36</v>
      </c>
      <c r="O17" s="2">
        <v>23</v>
      </c>
      <c r="P17" s="2">
        <v>34</v>
      </c>
      <c r="Q17" s="2">
        <v>64</v>
      </c>
      <c r="R17" s="13">
        <f>IF(Q17&gt;0,(+Q17*2.54)/100,"")</f>
        <v>1.6255999999999999</v>
      </c>
      <c r="S17" s="2">
        <v>113</v>
      </c>
      <c r="T17" s="12">
        <f>IF(S17&gt;0,S17*0.453592,"")</f>
        <v>51.255896</v>
      </c>
      <c r="U17" s="13">
        <f>IF((Q17&gt;0)*(S17&gt;0),T17/R17^2,"")</f>
        <v>19.396190843162938</v>
      </c>
      <c r="V17" s="18" t="str">
        <f t="shared" si="1"/>
        <v>Y</v>
      </c>
      <c r="W17" s="2" t="s">
        <v>826</v>
      </c>
    </row>
    <row r="18" spans="1:23" x14ac:dyDescent="0.15">
      <c r="A18" s="11">
        <f t="shared" si="0"/>
        <v>1950</v>
      </c>
      <c r="B18" s="11">
        <f>YEAR(C18)</f>
        <v>1955</v>
      </c>
      <c r="C18" s="10">
        <v>18748</v>
      </c>
      <c r="D18" s="2" t="s">
        <v>827</v>
      </c>
      <c r="F18" s="2" t="s">
        <v>1206</v>
      </c>
      <c r="H18" s="2" t="s">
        <v>35</v>
      </c>
      <c r="I18" s="3">
        <v>10437</v>
      </c>
      <c r="J18" s="12">
        <f>IF(H18&gt;0,B18-YEAR(I18),"")</f>
        <v>23</v>
      </c>
      <c r="K18" s="11" t="str">
        <f>N18 &amp; M18</f>
        <v>39C</v>
      </c>
      <c r="L18" s="11">
        <f>IF(ISBLANK(M18),"",VLOOKUP(M18,Tables!$A$3:$B$11,2))</f>
        <v>2</v>
      </c>
      <c r="M18" s="2" t="s">
        <v>32</v>
      </c>
      <c r="N18" s="2">
        <v>39</v>
      </c>
      <c r="O18" s="2">
        <v>23</v>
      </c>
      <c r="P18" s="2">
        <v>37</v>
      </c>
      <c r="Q18" s="2">
        <v>66</v>
      </c>
      <c r="R18" s="13">
        <f>IF(Q18&gt;0,(+Q18*2.54)/100,"")</f>
        <v>1.6764000000000001</v>
      </c>
      <c r="S18" s="2">
        <v>100</v>
      </c>
      <c r="T18" s="12">
        <f>IF(S18&gt;0,S18*0.453592,"")</f>
        <v>45.359200000000001</v>
      </c>
      <c r="U18" s="13">
        <f>IF((Q18&gt;0)*(S18&gt;0),T18/R18^2,"")</f>
        <v>16.140243483425444</v>
      </c>
      <c r="V18" s="18" t="str">
        <f t="shared" si="1"/>
        <v>Y</v>
      </c>
      <c r="W18" s="2" t="s">
        <v>105</v>
      </c>
    </row>
    <row r="19" spans="1:23" x14ac:dyDescent="0.15">
      <c r="A19" s="11">
        <f t="shared" si="0"/>
        <v>1950</v>
      </c>
      <c r="B19" s="11">
        <f>YEAR(C19)</f>
        <v>1955</v>
      </c>
      <c r="C19" s="10">
        <v>18779</v>
      </c>
      <c r="D19" s="2" t="s">
        <v>423</v>
      </c>
      <c r="F19" s="2" t="s">
        <v>1206</v>
      </c>
      <c r="H19" s="2" t="s">
        <v>26</v>
      </c>
      <c r="I19" s="3">
        <v>9113</v>
      </c>
      <c r="J19" s="12">
        <f>IF(H19&gt;0,B19-YEAR(I19),"")</f>
        <v>27</v>
      </c>
      <c r="K19" s="11" t="str">
        <f>N19 &amp; M19</f>
        <v>39D</v>
      </c>
      <c r="L19" s="11">
        <f>IF(ISBLANK(M19),"",VLOOKUP(M19,Tables!$A$3:$B$11,2))</f>
        <v>3</v>
      </c>
      <c r="M19" s="2" t="s">
        <v>27</v>
      </c>
      <c r="N19" s="2">
        <v>39</v>
      </c>
      <c r="O19" s="2">
        <v>25</v>
      </c>
      <c r="P19" s="2">
        <v>35</v>
      </c>
      <c r="Q19" s="2">
        <v>66</v>
      </c>
      <c r="R19" s="13">
        <f>IF(Q19&gt;0,(+Q19*2.54)/100,"")</f>
        <v>1.6764000000000001</v>
      </c>
      <c r="S19" s="2">
        <v>115</v>
      </c>
      <c r="T19" s="12">
        <f>IF(S19&gt;0,S19*0.453592,"")</f>
        <v>52.163080000000001</v>
      </c>
      <c r="U19" s="13">
        <f>IF((Q19&gt;0)*(S19&gt;0),T19/R19^2,"")</f>
        <v>18.561280005939256</v>
      </c>
      <c r="V19" s="18" t="str">
        <f t="shared" si="1"/>
        <v>Y</v>
      </c>
      <c r="W19" s="2" t="s">
        <v>78</v>
      </c>
    </row>
    <row r="20" spans="1:23" x14ac:dyDescent="0.15">
      <c r="A20" s="11">
        <f t="shared" si="0"/>
        <v>1950</v>
      </c>
      <c r="B20" s="11">
        <f>YEAR(C20)</f>
        <v>1955</v>
      </c>
      <c r="C20" s="10">
        <v>18809</v>
      </c>
      <c r="D20" s="2" t="s">
        <v>531</v>
      </c>
      <c r="F20" s="2" t="s">
        <v>1206</v>
      </c>
      <c r="H20" s="2" t="s">
        <v>26</v>
      </c>
      <c r="I20" s="3">
        <v>11121</v>
      </c>
      <c r="J20" s="12">
        <f>IF(H20&gt;0,B20-YEAR(I20),"")</f>
        <v>21</v>
      </c>
      <c r="K20" s="11" t="str">
        <f>N20 &amp; M20</f>
        <v>36D</v>
      </c>
      <c r="L20" s="11">
        <f>IF(ISBLANK(M20),"",VLOOKUP(M20,Tables!$A$3:$B$11,2))</f>
        <v>3</v>
      </c>
      <c r="M20" s="2" t="s">
        <v>27</v>
      </c>
      <c r="N20" s="2">
        <v>36</v>
      </c>
      <c r="O20" s="2">
        <v>24</v>
      </c>
      <c r="P20" s="2">
        <v>36</v>
      </c>
      <c r="Q20" s="2">
        <v>66</v>
      </c>
      <c r="R20" s="13">
        <f>IF(Q20&gt;0,(+Q20*2.54)/100,"")</f>
        <v>1.6764000000000001</v>
      </c>
      <c r="S20" s="2">
        <v>115</v>
      </c>
      <c r="T20" s="12">
        <f>IF(S20&gt;0,S20*0.453592,"")</f>
        <v>52.163080000000001</v>
      </c>
      <c r="U20" s="13">
        <f>IF((Q20&gt;0)*(S20&gt;0),T20/R20^2,"")</f>
        <v>18.561280005939256</v>
      </c>
      <c r="V20" s="18" t="str">
        <f t="shared" si="1"/>
        <v>Y</v>
      </c>
      <c r="W20" s="2" t="s">
        <v>532</v>
      </c>
    </row>
    <row r="21" spans="1:23" x14ac:dyDescent="0.15">
      <c r="A21" s="11">
        <f t="shared" si="0"/>
        <v>1950</v>
      </c>
      <c r="B21" s="11">
        <f>YEAR(C21)</f>
        <v>1955</v>
      </c>
      <c r="C21" s="10">
        <v>18840</v>
      </c>
      <c r="D21" s="2" t="s">
        <v>956</v>
      </c>
      <c r="F21" s="2" t="s">
        <v>1206</v>
      </c>
      <c r="H21" s="2" t="s">
        <v>35</v>
      </c>
      <c r="I21" s="3">
        <v>9494</v>
      </c>
      <c r="J21" s="12">
        <f>IF(H21&gt;0,B21-YEAR(I21),"")</f>
        <v>26</v>
      </c>
      <c r="K21" s="11" t="str">
        <f>N21 &amp; M21</f>
        <v>38D</v>
      </c>
      <c r="L21" s="11">
        <f>IF(ISBLANK(M21),"",VLOOKUP(M21,Tables!$A$3:$B$11,2))</f>
        <v>3</v>
      </c>
      <c r="M21" s="2" t="s">
        <v>27</v>
      </c>
      <c r="N21" s="2">
        <v>38</v>
      </c>
      <c r="O21" s="2">
        <v>22</v>
      </c>
      <c r="P21" s="2">
        <v>36</v>
      </c>
      <c r="R21" s="13" t="str">
        <f>IF(Q21&gt;0,(+Q21*2.54)/100,"")</f>
        <v/>
      </c>
      <c r="T21" s="12" t="str">
        <f>IF(S21&gt;0,S21*0.453592,"")</f>
        <v/>
      </c>
      <c r="U21" s="13" t="str">
        <f>IF((Q21&gt;0)*(S21&gt;0),T21/R21^2,"")</f>
        <v/>
      </c>
      <c r="V21" s="18" t="str">
        <f t="shared" si="1"/>
        <v>Y</v>
      </c>
      <c r="W21" s="2" t="s">
        <v>91</v>
      </c>
    </row>
    <row r="22" spans="1:23" x14ac:dyDescent="0.15">
      <c r="A22" s="11">
        <f t="shared" si="0"/>
        <v>1950</v>
      </c>
      <c r="B22" s="11">
        <f>YEAR(C22)</f>
        <v>1955</v>
      </c>
      <c r="C22" s="10">
        <v>18871</v>
      </c>
      <c r="D22" s="2" t="s">
        <v>101</v>
      </c>
      <c r="F22" s="2" t="s">
        <v>1206</v>
      </c>
      <c r="G22" s="2" t="s">
        <v>25</v>
      </c>
      <c r="H22" s="2" t="s">
        <v>35</v>
      </c>
      <c r="I22" s="3">
        <v>9466</v>
      </c>
      <c r="J22" s="12">
        <f>IF(H22&gt;0,B22-YEAR(I22),"")</f>
        <v>26</v>
      </c>
      <c r="K22" s="11" t="str">
        <f>N22 &amp; M22</f>
        <v>37C</v>
      </c>
      <c r="L22" s="11">
        <f>IF(ISBLANK(M22),"",VLOOKUP(M22,Tables!$A$3:$B$11,2))</f>
        <v>2</v>
      </c>
      <c r="M22" s="2" t="s">
        <v>32</v>
      </c>
      <c r="N22" s="2">
        <v>37</v>
      </c>
      <c r="O22" s="2">
        <v>23</v>
      </c>
      <c r="P22" s="2">
        <v>36</v>
      </c>
      <c r="R22" s="13" t="str">
        <f>IF(Q22&gt;0,(+Q22*2.54)/100,"")</f>
        <v/>
      </c>
      <c r="T22" s="12" t="str">
        <f>IF(S22&gt;0,S22*0.453592,"")</f>
        <v/>
      </c>
      <c r="U22" s="13" t="str">
        <f>IF((Q22&gt;0)*(S22&gt;0),T22/R22^2,"")</f>
        <v/>
      </c>
      <c r="V22" s="18" t="str">
        <f t="shared" si="1"/>
        <v>Y</v>
      </c>
      <c r="W22" s="2" t="s">
        <v>91</v>
      </c>
    </row>
    <row r="23" spans="1:23" x14ac:dyDescent="0.15">
      <c r="A23" s="11">
        <f t="shared" si="0"/>
        <v>1950</v>
      </c>
      <c r="B23" s="11">
        <f>YEAR(C23)</f>
        <v>1955</v>
      </c>
      <c r="C23" s="10">
        <v>18901</v>
      </c>
      <c r="D23" s="2" t="s">
        <v>551</v>
      </c>
      <c r="F23" s="2" t="s">
        <v>1206</v>
      </c>
      <c r="H23" s="2" t="s">
        <v>26</v>
      </c>
      <c r="I23" s="3">
        <v>11688</v>
      </c>
      <c r="J23" s="12">
        <f>IF(H23&gt;0,B23-YEAR(I23),"")</f>
        <v>19</v>
      </c>
      <c r="K23" s="11" t="str">
        <f>N23 &amp; M23</f>
        <v>35C</v>
      </c>
      <c r="L23" s="11">
        <f>IF(ISBLANK(M23),"",VLOOKUP(M23,Tables!$A$3:$B$11,2))</f>
        <v>2</v>
      </c>
      <c r="M23" s="2" t="s">
        <v>32</v>
      </c>
      <c r="N23" s="2">
        <v>35</v>
      </c>
      <c r="O23" s="2">
        <v>23</v>
      </c>
      <c r="P23" s="2">
        <v>35</v>
      </c>
      <c r="R23" s="13" t="str">
        <f>IF(Q23&gt;0,(+Q23*2.54)/100,"")</f>
        <v/>
      </c>
      <c r="T23" s="12" t="str">
        <f>IF(S23&gt;0,S23*0.453592,"")</f>
        <v/>
      </c>
      <c r="U23" s="13" t="str">
        <f>IF((Q23&gt;0)*(S23&gt;0),T23/R23^2,"")</f>
        <v/>
      </c>
      <c r="V23" s="18" t="str">
        <f t="shared" si="1"/>
        <v>Y</v>
      </c>
      <c r="W23" s="2" t="s">
        <v>105</v>
      </c>
    </row>
    <row r="24" spans="1:23" x14ac:dyDescent="0.15">
      <c r="A24" s="11">
        <f t="shared" si="0"/>
        <v>1950</v>
      </c>
      <c r="B24" s="11">
        <f>YEAR(C24)</f>
        <v>1955</v>
      </c>
      <c r="C24" s="10">
        <v>18932</v>
      </c>
      <c r="D24" s="2" t="s">
        <v>138</v>
      </c>
      <c r="F24" s="2" t="s">
        <v>1206</v>
      </c>
      <c r="H24" s="2" t="s">
        <v>31</v>
      </c>
      <c r="I24" s="3">
        <v>9497</v>
      </c>
      <c r="J24" s="12">
        <f>IF(H24&gt;0,B24-YEAR(I24),"")</f>
        <v>25</v>
      </c>
      <c r="K24" s="11" t="str">
        <f>N24 &amp; M24</f>
        <v>33B</v>
      </c>
      <c r="L24" s="11">
        <f>IF(ISBLANK(M24),"",VLOOKUP(M24,Tables!$A$3:$B$11,2))</f>
        <v>1</v>
      </c>
      <c r="M24" s="2" t="s">
        <v>49</v>
      </c>
      <c r="N24" s="2">
        <v>33</v>
      </c>
      <c r="O24" s="2">
        <v>21</v>
      </c>
      <c r="P24" s="2">
        <v>33</v>
      </c>
      <c r="R24" s="13" t="str">
        <f>IF(Q24&gt;0,(+Q24*2.54)/100,"")</f>
        <v/>
      </c>
      <c r="T24" s="12" t="str">
        <f>IF(S24&gt;0,S24*0.453592,"")</f>
        <v/>
      </c>
      <c r="U24" s="13" t="str">
        <f>IF((Q24&gt;0)*(S24&gt;0),T24/R24^2,"")</f>
        <v/>
      </c>
      <c r="V24" s="18" t="str">
        <f t="shared" si="1"/>
        <v>Y</v>
      </c>
      <c r="W24" s="2" t="s">
        <v>91</v>
      </c>
    </row>
    <row r="25" spans="1:23" x14ac:dyDescent="0.15">
      <c r="A25" s="11">
        <f t="shared" si="0"/>
        <v>1950</v>
      </c>
      <c r="B25" s="11">
        <f>YEAR(C25)</f>
        <v>1955</v>
      </c>
      <c r="C25" s="10">
        <v>18962</v>
      </c>
      <c r="D25" s="2" t="s">
        <v>531</v>
      </c>
      <c r="F25" s="2" t="s">
        <v>1206</v>
      </c>
      <c r="H25" s="2" t="s">
        <v>26</v>
      </c>
      <c r="I25" s="3">
        <v>11121</v>
      </c>
      <c r="J25" s="12">
        <f>IF(H25&gt;0,B25-YEAR(I25),"")</f>
        <v>21</v>
      </c>
      <c r="K25" s="11" t="str">
        <f>N25 &amp; M25</f>
        <v>36D</v>
      </c>
      <c r="L25" s="11">
        <f>IF(ISBLANK(M25),"",VLOOKUP(M25,Tables!$A$3:$B$11,2))</f>
        <v>3</v>
      </c>
      <c r="M25" s="2" t="s">
        <v>27</v>
      </c>
      <c r="N25" s="2">
        <v>36</v>
      </c>
      <c r="O25" s="2">
        <v>24</v>
      </c>
      <c r="P25" s="2">
        <v>36</v>
      </c>
      <c r="Q25" s="2">
        <v>66</v>
      </c>
      <c r="R25" s="13">
        <f>IF(Q25&gt;0,(+Q25*2.54)/100,"")</f>
        <v>1.6764000000000001</v>
      </c>
      <c r="S25" s="2">
        <v>115</v>
      </c>
      <c r="T25" s="12">
        <f>IF(S25&gt;0,S25*0.453592,"")</f>
        <v>52.163080000000001</v>
      </c>
      <c r="U25" s="13">
        <f>IF((Q25&gt;0)*(S25&gt;0),T25/R25^2,"")</f>
        <v>18.561280005939256</v>
      </c>
      <c r="V25" s="18" t="str">
        <f t="shared" si="1"/>
        <v>Y</v>
      </c>
      <c r="W25" s="2" t="s">
        <v>532</v>
      </c>
    </row>
    <row r="26" spans="1:23" x14ac:dyDescent="0.15">
      <c r="A26" s="11">
        <f t="shared" si="0"/>
        <v>1950</v>
      </c>
      <c r="B26" s="11">
        <f>YEAR(C26)</f>
        <v>1956</v>
      </c>
      <c r="C26" s="10">
        <v>18993</v>
      </c>
      <c r="D26" s="2" t="s">
        <v>810</v>
      </c>
      <c r="F26" s="2" t="s">
        <v>1206</v>
      </c>
      <c r="G26" s="2" t="s">
        <v>25</v>
      </c>
      <c r="H26" s="2" t="s">
        <v>31</v>
      </c>
      <c r="I26" s="3">
        <v>11657</v>
      </c>
      <c r="J26" s="12">
        <f>IF(H26&gt;0,B26-YEAR(I26),"")</f>
        <v>21</v>
      </c>
      <c r="K26" s="11" t="str">
        <f>N26 &amp; M26</f>
        <v>38D</v>
      </c>
      <c r="L26" s="11">
        <f>IF(ISBLANK(M26),"",VLOOKUP(M26,Tables!$A$3:$B$11,2))</f>
        <v>3</v>
      </c>
      <c r="M26" s="2" t="s">
        <v>27</v>
      </c>
      <c r="N26" s="2">
        <v>38</v>
      </c>
      <c r="O26" s="2">
        <v>24</v>
      </c>
      <c r="P26" s="2">
        <v>37</v>
      </c>
      <c r="R26" s="13" t="str">
        <f>IF(Q26&gt;0,(+Q26*2.54)/100,"")</f>
        <v/>
      </c>
      <c r="T26" s="12" t="str">
        <f>IF(S26&gt;0,S26*0.453592,"")</f>
        <v/>
      </c>
      <c r="U26" s="13" t="str">
        <f>IF((Q26&gt;0)*(S26&gt;0),T26/R26^2,"")</f>
        <v/>
      </c>
      <c r="V26" s="18" t="str">
        <f t="shared" si="1"/>
        <v>Y</v>
      </c>
      <c r="W26" s="2" t="s">
        <v>217</v>
      </c>
    </row>
    <row r="27" spans="1:23" x14ac:dyDescent="0.15">
      <c r="A27" s="11">
        <f t="shared" si="0"/>
        <v>1950</v>
      </c>
      <c r="B27" s="11">
        <f>YEAR(C27)</f>
        <v>1956</v>
      </c>
      <c r="C27" s="10">
        <v>19024</v>
      </c>
      <c r="D27" s="2" t="s">
        <v>827</v>
      </c>
      <c r="E27" s="2" t="s">
        <v>1242</v>
      </c>
      <c r="F27" s="2" t="s">
        <v>1206</v>
      </c>
      <c r="G27" s="2" t="s">
        <v>25</v>
      </c>
      <c r="H27" s="2" t="s">
        <v>31</v>
      </c>
      <c r="I27" s="3">
        <v>10437</v>
      </c>
      <c r="J27" s="12">
        <f>IF(H27&gt;0,B27-YEAR(I27),"")</f>
        <v>24</v>
      </c>
      <c r="K27" s="11" t="str">
        <f>N27 &amp; M27</f>
        <v>39C</v>
      </c>
      <c r="L27" s="11">
        <f>IF(ISBLANK(M27),"",VLOOKUP(M27,Tables!$A$3:$B$11,2))</f>
        <v>2</v>
      </c>
      <c r="M27" s="2" t="s">
        <v>32</v>
      </c>
      <c r="N27" s="2">
        <v>39</v>
      </c>
      <c r="O27" s="2">
        <v>23</v>
      </c>
      <c r="P27" s="2">
        <v>37</v>
      </c>
      <c r="Q27" s="2">
        <v>66</v>
      </c>
      <c r="R27" s="13">
        <f>IF(Q27&gt;0,(+Q27*2.54)/100,"")</f>
        <v>1.6764000000000001</v>
      </c>
      <c r="S27" s="2">
        <v>100</v>
      </c>
      <c r="T27" s="12">
        <f>IF(S27&gt;0,S27*0.453592,"")</f>
        <v>45.359200000000001</v>
      </c>
      <c r="U27" s="13">
        <f>IF((Q27&gt;0)*(S27&gt;0),T27/R27^2,"")</f>
        <v>16.140243483425444</v>
      </c>
      <c r="V27" s="18" t="str">
        <f t="shared" si="1"/>
        <v>Y</v>
      </c>
      <c r="W27" s="2" t="s">
        <v>105</v>
      </c>
    </row>
    <row r="28" spans="1:23" x14ac:dyDescent="0.15">
      <c r="A28" s="11">
        <f t="shared" si="0"/>
        <v>1950</v>
      </c>
      <c r="B28" s="11">
        <f>YEAR(C28)</f>
        <v>1956</v>
      </c>
      <c r="C28" s="10">
        <v>19053</v>
      </c>
      <c r="D28" s="2" t="s">
        <v>834</v>
      </c>
      <c r="F28" s="2" t="s">
        <v>1206</v>
      </c>
      <c r="H28" s="2" t="s">
        <v>26</v>
      </c>
      <c r="I28" s="3">
        <v>10630</v>
      </c>
      <c r="J28" s="12">
        <f>IF(H28&gt;0,B28-YEAR(I28),"")</f>
        <v>23</v>
      </c>
      <c r="K28" s="11" t="str">
        <f>N28 &amp; M28</f>
        <v>34C</v>
      </c>
      <c r="L28" s="11">
        <f>IF(ISBLANK(M28),"",VLOOKUP(M28,Tables!$A$3:$B$11,2))</f>
        <v>2</v>
      </c>
      <c r="M28" s="2" t="s">
        <v>32</v>
      </c>
      <c r="N28" s="2">
        <v>34</v>
      </c>
      <c r="O28" s="2">
        <v>21</v>
      </c>
      <c r="P28" s="2">
        <v>34</v>
      </c>
      <c r="Q28" s="2">
        <v>63</v>
      </c>
      <c r="R28" s="13">
        <f>IF(Q28&gt;0,(+Q28*2.54)/100,"")</f>
        <v>1.6002000000000001</v>
      </c>
      <c r="T28" s="12" t="str">
        <f>IF(S28&gt;0,S28*0.453592,"")</f>
        <v/>
      </c>
      <c r="U28" s="13" t="str">
        <f>IF((Q28&gt;0)*(S28&gt;0),T28/R28^2,"")</f>
        <v/>
      </c>
      <c r="V28" s="18" t="str">
        <f t="shared" si="1"/>
        <v>Y</v>
      </c>
      <c r="W28" s="2" t="s">
        <v>411</v>
      </c>
    </row>
    <row r="29" spans="1:23" x14ac:dyDescent="0.15">
      <c r="A29" s="11">
        <f t="shared" si="0"/>
        <v>1950</v>
      </c>
      <c r="B29" s="11">
        <f>YEAR(C29)</f>
        <v>1956</v>
      </c>
      <c r="C29" s="10">
        <v>19084</v>
      </c>
      <c r="D29" s="2" t="s">
        <v>1012</v>
      </c>
      <c r="F29" s="2" t="s">
        <v>1206</v>
      </c>
      <c r="H29" s="2" t="s">
        <v>35</v>
      </c>
      <c r="I29" s="3">
        <v>11417</v>
      </c>
      <c r="J29" s="12">
        <f>IF(H29&gt;0,B29-YEAR(I29),"")</f>
        <v>21</v>
      </c>
      <c r="K29" s="11" t="str">
        <f>N29 &amp; M29</f>
        <v>36C</v>
      </c>
      <c r="L29" s="11">
        <f>IF(ISBLANK(M29),"",VLOOKUP(M29,Tables!$A$3:$B$11,2))</f>
        <v>2</v>
      </c>
      <c r="M29" s="2" t="s">
        <v>32</v>
      </c>
      <c r="N29" s="2">
        <v>36</v>
      </c>
      <c r="O29" s="2">
        <v>22</v>
      </c>
      <c r="P29" s="2">
        <v>35</v>
      </c>
      <c r="Q29" s="2">
        <v>66</v>
      </c>
      <c r="R29" s="13">
        <f>IF(Q29&gt;0,(+Q29*2.54)/100,"")</f>
        <v>1.6764000000000001</v>
      </c>
      <c r="S29" s="2">
        <v>115</v>
      </c>
      <c r="T29" s="12">
        <f>IF(S29&gt;0,S29*0.453592,"")</f>
        <v>52.163080000000001</v>
      </c>
      <c r="U29" s="13">
        <f>IF((Q29&gt;0)*(S29&gt;0),T29/R29^2,"")</f>
        <v>18.561280005939256</v>
      </c>
      <c r="V29" s="18" t="str">
        <f t="shared" si="1"/>
        <v>Y</v>
      </c>
      <c r="W29" s="2" t="s">
        <v>1013</v>
      </c>
    </row>
    <row r="30" spans="1:23" x14ac:dyDescent="0.15">
      <c r="A30" s="11">
        <f t="shared" si="0"/>
        <v>1950</v>
      </c>
      <c r="B30" s="11">
        <f>YEAR(C30)</f>
        <v>1956</v>
      </c>
      <c r="C30" s="10">
        <v>19114</v>
      </c>
      <c r="D30" s="2" t="s">
        <v>844</v>
      </c>
      <c r="F30" s="2" t="s">
        <v>1206</v>
      </c>
      <c r="G30" s="2" t="s">
        <v>30</v>
      </c>
      <c r="H30" s="2" t="s">
        <v>26</v>
      </c>
      <c r="I30" s="3">
        <v>9497</v>
      </c>
      <c r="J30" s="12">
        <f>IF(H30&gt;0,B30-YEAR(I30),"")</f>
        <v>26</v>
      </c>
      <c r="K30" s="11" t="str">
        <f>N30 &amp; M30</f>
        <v>36D</v>
      </c>
      <c r="L30" s="11">
        <f>IF(ISBLANK(M30),"",VLOOKUP(M30,Tables!$A$3:$B$11,2))</f>
        <v>3</v>
      </c>
      <c r="M30" s="2" t="s">
        <v>27</v>
      </c>
      <c r="N30" s="2">
        <v>36</v>
      </c>
      <c r="O30" s="2">
        <v>23</v>
      </c>
      <c r="P30" s="2">
        <v>35</v>
      </c>
      <c r="Q30" s="2">
        <v>66</v>
      </c>
      <c r="R30" s="13">
        <f>IF(Q30&gt;0,(+Q30*2.54)/100,"")</f>
        <v>1.6764000000000001</v>
      </c>
      <c r="T30" s="12" t="str">
        <f>IF(S30&gt;0,S30*0.453592,"")</f>
        <v/>
      </c>
      <c r="U30" s="13" t="str">
        <f>IF((Q30&gt;0)*(S30&gt;0),T30/R30^2,"")</f>
        <v/>
      </c>
      <c r="V30" s="18" t="str">
        <f t="shared" si="1"/>
        <v>N</v>
      </c>
      <c r="W30" s="2" t="s">
        <v>845</v>
      </c>
    </row>
    <row r="31" spans="1:23" x14ac:dyDescent="0.15">
      <c r="A31" s="11">
        <f t="shared" si="0"/>
        <v>1950</v>
      </c>
      <c r="B31" s="11">
        <f>YEAR(C31)</f>
        <v>1956</v>
      </c>
      <c r="C31" s="10">
        <v>19145</v>
      </c>
      <c r="D31" s="2" t="s">
        <v>455</v>
      </c>
      <c r="F31" s="2" t="s">
        <v>1206</v>
      </c>
      <c r="G31" s="2" t="s">
        <v>25</v>
      </c>
      <c r="H31" s="2" t="s">
        <v>31</v>
      </c>
      <c r="I31" s="3">
        <v>12250</v>
      </c>
      <c r="J31" s="12">
        <f>IF(H31&gt;0,B31-YEAR(I31),"")</f>
        <v>19</v>
      </c>
      <c r="K31" s="11" t="str">
        <f>N31 &amp; M31</f>
        <v>36C</v>
      </c>
      <c r="L31" s="11">
        <f>IF(ISBLANK(M31),"",VLOOKUP(M31,Tables!$A$3:$B$11,2))</f>
        <v>2</v>
      </c>
      <c r="M31" s="2" t="s">
        <v>32</v>
      </c>
      <c r="N31" s="2">
        <v>36</v>
      </c>
      <c r="O31" s="2">
        <v>21</v>
      </c>
      <c r="P31" s="2">
        <v>32</v>
      </c>
      <c r="Q31" s="2">
        <v>64</v>
      </c>
      <c r="R31" s="13">
        <f>IF(Q31&gt;0,(+Q31*2.54)/100,"")</f>
        <v>1.6255999999999999</v>
      </c>
      <c r="S31" s="2">
        <v>108</v>
      </c>
      <c r="T31" s="12">
        <f>IF(S31&gt;0,S31*0.453592,"")</f>
        <v>48.987935999999998</v>
      </c>
      <c r="U31" s="13">
        <f>IF((Q31&gt;0)*(S31&gt;0),T31/R31^2,"")</f>
        <v>18.537952310279621</v>
      </c>
      <c r="V31" s="18" t="str">
        <f t="shared" si="1"/>
        <v>Y</v>
      </c>
      <c r="W31" s="2" t="s">
        <v>456</v>
      </c>
    </row>
    <row r="32" spans="1:23" x14ac:dyDescent="0.15">
      <c r="A32" s="11">
        <f t="shared" si="0"/>
        <v>1950</v>
      </c>
      <c r="B32" s="11">
        <f>YEAR(C32)</f>
        <v>1956</v>
      </c>
      <c r="C32" s="10">
        <v>19175</v>
      </c>
      <c r="D32" s="2" t="s">
        <v>46</v>
      </c>
      <c r="G32" s="2" t="s">
        <v>25</v>
      </c>
      <c r="H32" s="2" t="s">
        <v>35</v>
      </c>
      <c r="I32" s="3">
        <v>10613</v>
      </c>
      <c r="J32" s="12">
        <f>IF(H32&gt;0,B32-YEAR(I32),"")</f>
        <v>23</v>
      </c>
      <c r="K32" s="11" t="str">
        <f>N32 &amp; M32</f>
        <v>36E</v>
      </c>
      <c r="L32" s="11">
        <f>IF(ISBLANK(M32),"",VLOOKUP(M32,Tables!$A$3:$B$11,2))</f>
        <v>5</v>
      </c>
      <c r="M32" s="2" t="s">
        <v>55</v>
      </c>
      <c r="N32" s="2">
        <v>36</v>
      </c>
      <c r="O32" s="2">
        <v>24</v>
      </c>
      <c r="P32" s="2">
        <v>34</v>
      </c>
      <c r="Q32" s="2">
        <v>62</v>
      </c>
      <c r="R32" s="13">
        <f>IF(Q32&gt;0,(+Q32*2.54)/100,"")</f>
        <v>1.5748</v>
      </c>
      <c r="S32" s="2">
        <v>105</v>
      </c>
      <c r="T32" s="12">
        <f>IF(S32&gt;0,S32*0.453592,"")</f>
        <v>47.627159999999996</v>
      </c>
      <c r="U32" s="13">
        <f>IF((Q32&gt;0)*(S32&gt;0),T32/R32^2,"")</f>
        <v>19.204538409076818</v>
      </c>
      <c r="V32" s="18" t="str">
        <f t="shared" si="1"/>
        <v>Y</v>
      </c>
      <c r="W32" s="2" t="s">
        <v>47</v>
      </c>
    </row>
    <row r="33" spans="1:23" x14ac:dyDescent="0.15">
      <c r="A33" s="11">
        <f t="shared" si="0"/>
        <v>1950</v>
      </c>
      <c r="B33" s="11">
        <f>YEAR(C33)</f>
        <v>1956</v>
      </c>
      <c r="C33" s="10">
        <v>19206</v>
      </c>
      <c r="D33" s="2" t="s">
        <v>597</v>
      </c>
      <c r="F33" s="2" t="s">
        <v>1206</v>
      </c>
      <c r="H33" s="2" t="s">
        <v>31</v>
      </c>
      <c r="I33" s="3">
        <v>11743</v>
      </c>
      <c r="J33" s="12">
        <f>IF(H33&gt;0,B33-YEAR(I33),"")</f>
        <v>20</v>
      </c>
      <c r="K33" s="11" t="str">
        <f>N33 &amp; M33</f>
        <v>37D</v>
      </c>
      <c r="L33" s="11">
        <f>IF(ISBLANK(M33),"",VLOOKUP(M33,Tables!$A$3:$B$11,2))</f>
        <v>3</v>
      </c>
      <c r="M33" s="2" t="s">
        <v>27</v>
      </c>
      <c r="N33" s="2">
        <v>37</v>
      </c>
      <c r="O33" s="2">
        <v>24</v>
      </c>
      <c r="P33" s="2">
        <v>36</v>
      </c>
      <c r="Q33" s="2">
        <v>67</v>
      </c>
      <c r="R33" s="13">
        <f>IF(Q33&gt;0,(+Q33*2.54)/100,"")</f>
        <v>1.7018</v>
      </c>
      <c r="S33" s="2">
        <v>122</v>
      </c>
      <c r="T33" s="12">
        <f>IF(S33&gt;0,S33*0.453592,"")</f>
        <v>55.338223999999997</v>
      </c>
      <c r="U33" s="13">
        <f>IF((Q33&gt;0)*(S33&gt;0),T33/R33^2,"")</f>
        <v>19.107689629948204</v>
      </c>
      <c r="V33" s="18" t="str">
        <f t="shared" si="1"/>
        <v>Y</v>
      </c>
      <c r="W33" s="2" t="s">
        <v>598</v>
      </c>
    </row>
    <row r="34" spans="1:23" x14ac:dyDescent="0.15">
      <c r="A34" s="11">
        <f t="shared" si="0"/>
        <v>1950</v>
      </c>
      <c r="B34" s="11">
        <f>YEAR(C34)</f>
        <v>1956</v>
      </c>
      <c r="C34" s="10">
        <v>19237</v>
      </c>
      <c r="D34" s="2" t="s">
        <v>412</v>
      </c>
      <c r="F34" s="2" t="s">
        <v>1206</v>
      </c>
      <c r="G34" s="2" t="s">
        <v>30</v>
      </c>
      <c r="H34" s="2" t="s">
        <v>26</v>
      </c>
      <c r="I34" s="3">
        <v>11041</v>
      </c>
      <c r="J34" s="12">
        <f>IF(H34&gt;0,B34-YEAR(I34),"")</f>
        <v>22</v>
      </c>
      <c r="K34" s="11" t="str">
        <f>N34 &amp; M34</f>
        <v>38D</v>
      </c>
      <c r="L34" s="11">
        <f>IF(ISBLANK(M34),"",VLOOKUP(M34,Tables!$A$3:$B$11,2))</f>
        <v>3</v>
      </c>
      <c r="M34" s="2" t="s">
        <v>27</v>
      </c>
      <c r="N34" s="2">
        <v>38</v>
      </c>
      <c r="O34" s="2">
        <v>24</v>
      </c>
      <c r="P34" s="2">
        <v>35</v>
      </c>
      <c r="Q34" s="2">
        <v>66</v>
      </c>
      <c r="R34" s="13">
        <f>IF(Q34&gt;0,(+Q34*2.54)/100,"")</f>
        <v>1.6764000000000001</v>
      </c>
      <c r="T34" s="12" t="str">
        <f>IF(S34&gt;0,S34*0.453592,"")</f>
        <v/>
      </c>
      <c r="U34" s="13" t="str">
        <f>IF((Q34&gt;0)*(S34&gt;0),T34/R34^2,"")</f>
        <v/>
      </c>
      <c r="V34" s="18" t="str">
        <f t="shared" si="1"/>
        <v>N</v>
      </c>
      <c r="W34" s="2" t="s">
        <v>413</v>
      </c>
    </row>
    <row r="35" spans="1:23" x14ac:dyDescent="0.15">
      <c r="A35" s="11">
        <f t="shared" si="0"/>
        <v>1950</v>
      </c>
      <c r="B35" s="11">
        <f>YEAR(C35)</f>
        <v>1956</v>
      </c>
      <c r="C35" s="10">
        <v>19267</v>
      </c>
      <c r="D35" s="2" t="s">
        <v>531</v>
      </c>
      <c r="F35" s="2" t="s">
        <v>1206</v>
      </c>
      <c r="H35" s="2" t="s">
        <v>26</v>
      </c>
      <c r="I35" s="3">
        <v>11121</v>
      </c>
      <c r="J35" s="12">
        <f>IF(H35&gt;0,B35-YEAR(I35),"")</f>
        <v>22</v>
      </c>
      <c r="K35" s="11" t="str">
        <f>N35 &amp; M35</f>
        <v>36D</v>
      </c>
      <c r="L35" s="11">
        <f>IF(ISBLANK(M35),"",VLOOKUP(M35,Tables!$A$3:$B$11,2))</f>
        <v>3</v>
      </c>
      <c r="M35" s="2" t="s">
        <v>27</v>
      </c>
      <c r="N35" s="2">
        <v>36</v>
      </c>
      <c r="O35" s="2">
        <v>24</v>
      </c>
      <c r="P35" s="2">
        <v>36</v>
      </c>
      <c r="Q35" s="2">
        <v>66</v>
      </c>
      <c r="R35" s="13">
        <f>IF(Q35&gt;0,(+Q35*2.54)/100,"")</f>
        <v>1.6764000000000001</v>
      </c>
      <c r="S35" s="2">
        <v>115</v>
      </c>
      <c r="T35" s="12">
        <f>IF(S35&gt;0,S35*0.453592,"")</f>
        <v>52.163080000000001</v>
      </c>
      <c r="U35" s="13">
        <f>IF((Q35&gt;0)*(S35&gt;0),T35/R35^2,"")</f>
        <v>18.561280005939256</v>
      </c>
      <c r="V35" s="18" t="str">
        <f t="shared" si="1"/>
        <v>Y</v>
      </c>
      <c r="W35" s="2" t="s">
        <v>532</v>
      </c>
    </row>
    <row r="36" spans="1:23" x14ac:dyDescent="0.15">
      <c r="A36" s="11">
        <f t="shared" si="0"/>
        <v>1950</v>
      </c>
      <c r="B36" s="11">
        <f>YEAR(C36)</f>
        <v>1956</v>
      </c>
      <c r="C36" s="10">
        <v>19298</v>
      </c>
      <c r="D36" s="2" t="s">
        <v>153</v>
      </c>
      <c r="H36" s="2" t="s">
        <v>35</v>
      </c>
      <c r="I36" s="3">
        <v>10087</v>
      </c>
      <c r="J36" s="12">
        <f>IF(H36&gt;0,B36-YEAR(I36),"")</f>
        <v>25</v>
      </c>
      <c r="K36" s="11" t="str">
        <f>N36 &amp; M36</f>
        <v>39D</v>
      </c>
      <c r="L36" s="11">
        <f>IF(ISBLANK(M36),"",VLOOKUP(M36,Tables!$A$3:$B$11,2))</f>
        <v>3</v>
      </c>
      <c r="M36" s="2" t="s">
        <v>27</v>
      </c>
      <c r="N36" s="2">
        <v>39</v>
      </c>
      <c r="O36" s="2">
        <v>22</v>
      </c>
      <c r="P36" s="2">
        <v>36</v>
      </c>
      <c r="Q36" s="2">
        <v>63</v>
      </c>
      <c r="R36" s="13">
        <f>IF(Q36&gt;0,(+Q36*2.54)/100,"")</f>
        <v>1.6002000000000001</v>
      </c>
      <c r="S36" s="2">
        <v>128</v>
      </c>
      <c r="T36" s="12">
        <f>IF(S36&gt;0,S36*0.453592,"")</f>
        <v>58.059775999999999</v>
      </c>
      <c r="U36" s="13">
        <f>IF((Q36&gt;0)*(S36&gt;0),T36/R36^2,"")</f>
        <v>22.673931162929094</v>
      </c>
      <c r="V36" s="18" t="str">
        <f t="shared" si="1"/>
        <v>Y</v>
      </c>
      <c r="W36" s="2" t="s">
        <v>154</v>
      </c>
    </row>
    <row r="37" spans="1:23" x14ac:dyDescent="0.15">
      <c r="A37" s="11">
        <f t="shared" si="0"/>
        <v>1950</v>
      </c>
      <c r="B37" s="11">
        <f>YEAR(C37)</f>
        <v>1956</v>
      </c>
      <c r="C37" s="10">
        <v>19328</v>
      </c>
      <c r="D37" s="2" t="s">
        <v>785</v>
      </c>
      <c r="H37" s="2" t="s">
        <v>26</v>
      </c>
      <c r="I37" s="3">
        <v>11657</v>
      </c>
      <c r="J37" s="12">
        <f>IF(H37&gt;0,B37-YEAR(I37),"")</f>
        <v>21</v>
      </c>
      <c r="K37" s="11" t="str">
        <f>N37 &amp; M37</f>
        <v>35C</v>
      </c>
      <c r="L37" s="11">
        <f>IF(ISBLANK(M37),"",VLOOKUP(M37,Tables!$A$3:$B$11,2))</f>
        <v>2</v>
      </c>
      <c r="M37" s="2" t="s">
        <v>32</v>
      </c>
      <c r="N37" s="2">
        <v>35</v>
      </c>
      <c r="O37" s="2">
        <v>23</v>
      </c>
      <c r="P37" s="2">
        <v>35</v>
      </c>
      <c r="Q37" s="2">
        <v>62</v>
      </c>
      <c r="R37" s="13">
        <f>IF(Q37&gt;0,(+Q37*2.54)/100,"")</f>
        <v>1.5748</v>
      </c>
      <c r="S37" s="2">
        <v>106</v>
      </c>
      <c r="T37" s="12">
        <f>IF(S37&gt;0,S37*0.453592,"")</f>
        <v>48.080751999999997</v>
      </c>
      <c r="U37" s="13">
        <f>IF((Q37&gt;0)*(S37&gt;0),T37/R37^2,"")</f>
        <v>19.387438774877548</v>
      </c>
      <c r="V37" s="18" t="str">
        <f t="shared" si="1"/>
        <v>Y</v>
      </c>
      <c r="W37" s="2" t="s">
        <v>786</v>
      </c>
    </row>
    <row r="38" spans="1:23" x14ac:dyDescent="0.15">
      <c r="A38" s="11">
        <f t="shared" si="0"/>
        <v>1950</v>
      </c>
      <c r="B38" s="11">
        <f>YEAR(C38)</f>
        <v>1957</v>
      </c>
      <c r="C38" s="10">
        <v>19359</v>
      </c>
      <c r="D38" s="2" t="s">
        <v>621</v>
      </c>
      <c r="H38" s="2" t="s">
        <v>31</v>
      </c>
      <c r="I38" s="3">
        <v>10885</v>
      </c>
      <c r="J38" s="12">
        <f>IF(H38&gt;0,B38-YEAR(I38),"")</f>
        <v>24</v>
      </c>
      <c r="K38" s="11" t="str">
        <f>N38 &amp; M38</f>
        <v>36C</v>
      </c>
      <c r="L38" s="11">
        <f>IF(ISBLANK(M38),"",VLOOKUP(M38,Tables!$A$3:$B$11,2))</f>
        <v>2</v>
      </c>
      <c r="M38" s="2" t="s">
        <v>32</v>
      </c>
      <c r="N38" s="2">
        <v>36</v>
      </c>
      <c r="O38" s="2">
        <v>25</v>
      </c>
      <c r="P38" s="2">
        <v>36</v>
      </c>
      <c r="Q38" s="2">
        <v>65</v>
      </c>
      <c r="R38" s="13">
        <f>IF(Q38&gt;0,(+Q38*2.54)/100,"")</f>
        <v>1.651</v>
      </c>
      <c r="S38" s="2">
        <v>120</v>
      </c>
      <c r="T38" s="12">
        <f>IF(S38&gt;0,S38*0.453592,"")</f>
        <v>54.431039999999996</v>
      </c>
      <c r="U38" s="13">
        <f>IF((Q38&gt;0)*(S38&gt;0),T38/R38^2,"")</f>
        <v>19.968823842973126</v>
      </c>
      <c r="V38" s="18" t="str">
        <f t="shared" si="1"/>
        <v>Y</v>
      </c>
      <c r="W38" s="2" t="s">
        <v>83</v>
      </c>
    </row>
    <row r="39" spans="1:23" x14ac:dyDescent="0.15">
      <c r="A39" s="11">
        <f t="shared" si="0"/>
        <v>1950</v>
      </c>
      <c r="B39" s="11">
        <f>YEAR(C39)</f>
        <v>1957</v>
      </c>
      <c r="C39" s="10">
        <v>19390</v>
      </c>
      <c r="D39" s="2" t="s">
        <v>1021</v>
      </c>
      <c r="H39" s="2" t="s">
        <v>26</v>
      </c>
      <c r="I39" s="3">
        <v>11115</v>
      </c>
      <c r="J39" s="12">
        <f>IF(H39&gt;0,B39-YEAR(I39),"")</f>
        <v>23</v>
      </c>
      <c r="K39" s="11" t="str">
        <f>N39 &amp; M39</f>
        <v>35C</v>
      </c>
      <c r="L39" s="11">
        <f>IF(ISBLANK(M39),"",VLOOKUP(M39,Tables!$A$3:$B$11,2))</f>
        <v>2</v>
      </c>
      <c r="M39" s="2" t="s">
        <v>32</v>
      </c>
      <c r="N39" s="2">
        <v>35</v>
      </c>
      <c r="O39" s="2">
        <v>23</v>
      </c>
      <c r="P39" s="2">
        <v>35</v>
      </c>
      <c r="R39" s="13" t="str">
        <f>IF(Q39&gt;0,(+Q39*2.54)/100,"")</f>
        <v/>
      </c>
      <c r="T39" s="12" t="str">
        <f>IF(S39&gt;0,S39*0.453592,"")</f>
        <v/>
      </c>
      <c r="U39" s="13" t="str">
        <f>IF((Q39&gt;0)*(S39&gt;0),T39/R39^2,"")</f>
        <v/>
      </c>
      <c r="V39" s="18" t="str">
        <f t="shared" si="1"/>
        <v>Y</v>
      </c>
      <c r="W39" s="2" t="s">
        <v>91</v>
      </c>
    </row>
    <row r="40" spans="1:23" x14ac:dyDescent="0.15">
      <c r="A40" s="11">
        <f t="shared" si="0"/>
        <v>1950</v>
      </c>
      <c r="B40" s="11">
        <f>YEAR(C40)</f>
        <v>1957</v>
      </c>
      <c r="C40" s="10">
        <v>19418</v>
      </c>
      <c r="D40" s="2" t="s">
        <v>1025</v>
      </c>
      <c r="H40" s="2" t="s">
        <v>35</v>
      </c>
      <c r="I40" s="3">
        <v>12489</v>
      </c>
      <c r="J40" s="12">
        <f>IF(H40&gt;0,B40-YEAR(I40),"")</f>
        <v>19</v>
      </c>
      <c r="K40" s="11" t="str">
        <f>N40 &amp; M40</f>
        <v>36C</v>
      </c>
      <c r="L40" s="11">
        <f>IF(ISBLANK(M40),"",VLOOKUP(M40,Tables!$A$3:$B$11,2))</f>
        <v>2</v>
      </c>
      <c r="M40" s="2" t="s">
        <v>32</v>
      </c>
      <c r="N40" s="2">
        <v>36</v>
      </c>
      <c r="O40" s="2">
        <v>20</v>
      </c>
      <c r="P40" s="2">
        <v>36</v>
      </c>
      <c r="Q40" s="2">
        <v>67</v>
      </c>
      <c r="R40" s="13">
        <f>IF(Q40&gt;0,(+Q40*2.54)/100,"")</f>
        <v>1.7018</v>
      </c>
      <c r="S40" s="2">
        <v>120</v>
      </c>
      <c r="T40" s="12">
        <f>IF(S40&gt;0,S40*0.453592,"")</f>
        <v>54.431039999999996</v>
      </c>
      <c r="U40" s="13">
        <f>IF((Q40&gt;0)*(S40&gt;0),T40/R40^2,"")</f>
        <v>18.794448816342495</v>
      </c>
      <c r="V40" s="18" t="str">
        <f t="shared" si="1"/>
        <v>Y</v>
      </c>
      <c r="W40" s="2" t="s">
        <v>105</v>
      </c>
    </row>
    <row r="41" spans="1:23" x14ac:dyDescent="0.15">
      <c r="A41" s="11">
        <f t="shared" si="0"/>
        <v>1950</v>
      </c>
      <c r="B41" s="11">
        <f>YEAR(C41)</f>
        <v>1957</v>
      </c>
      <c r="C41" s="10">
        <v>19449</v>
      </c>
      <c r="D41" s="2" t="s">
        <v>457</v>
      </c>
      <c r="H41" s="2" t="s">
        <v>26</v>
      </c>
      <c r="I41" s="3">
        <v>11323</v>
      </c>
      <c r="J41" s="12">
        <f>IF(H41&gt;0,B41-YEAR(I41),"")</f>
        <v>22</v>
      </c>
      <c r="K41" s="11" t="str">
        <f>N41 &amp; M41</f>
        <v>35C</v>
      </c>
      <c r="L41" s="11">
        <f>IF(ISBLANK(M41),"",VLOOKUP(M41,Tables!$A$3:$B$11,2))</f>
        <v>2</v>
      </c>
      <c r="M41" s="2" t="s">
        <v>32</v>
      </c>
      <c r="N41" s="2">
        <v>35</v>
      </c>
      <c r="O41" s="2">
        <v>25</v>
      </c>
      <c r="P41" s="2">
        <v>35</v>
      </c>
      <c r="R41" s="13" t="str">
        <f>IF(Q41&gt;0,(+Q41*2.54)/100,"")</f>
        <v/>
      </c>
      <c r="T41" s="12" t="str">
        <f>IF(S41&gt;0,S41*0.453592,"")</f>
        <v/>
      </c>
      <c r="U41" s="13" t="str">
        <f>IF((Q41&gt;0)*(S41&gt;0),T41/R41^2,"")</f>
        <v/>
      </c>
      <c r="V41" s="18" t="str">
        <f t="shared" si="1"/>
        <v>Y</v>
      </c>
      <c r="W41" s="2" t="s">
        <v>91</v>
      </c>
    </row>
    <row r="42" spans="1:23" x14ac:dyDescent="0.15">
      <c r="A42" s="11">
        <f t="shared" si="0"/>
        <v>1950</v>
      </c>
      <c r="B42" s="11">
        <f>YEAR(C42)</f>
        <v>1957</v>
      </c>
      <c r="C42" s="10">
        <v>19479</v>
      </c>
      <c r="D42" s="2" t="s">
        <v>327</v>
      </c>
      <c r="H42" s="2" t="s">
        <v>35</v>
      </c>
      <c r="I42" s="3">
        <v>11752</v>
      </c>
      <c r="J42" s="12">
        <f>IF(H42&gt;0,B42-YEAR(I42),"")</f>
        <v>21</v>
      </c>
      <c r="K42" s="11" t="str">
        <f>N42 &amp; M42</f>
        <v>36C</v>
      </c>
      <c r="L42" s="11">
        <f>IF(ISBLANK(M42),"",VLOOKUP(M42,Tables!$A$3:$B$11,2))</f>
        <v>2</v>
      </c>
      <c r="M42" s="2" t="s">
        <v>32</v>
      </c>
      <c r="N42" s="2">
        <v>36</v>
      </c>
      <c r="O42" s="2">
        <v>23</v>
      </c>
      <c r="P42" s="2">
        <v>36</v>
      </c>
      <c r="Q42" s="2">
        <v>65</v>
      </c>
      <c r="R42" s="13">
        <f>IF(Q42&gt;0,(+Q42*2.54)/100,"")</f>
        <v>1.651</v>
      </c>
      <c r="S42" s="2">
        <v>120</v>
      </c>
      <c r="T42" s="12">
        <f>IF(S42&gt;0,S42*0.453592,"")</f>
        <v>54.431039999999996</v>
      </c>
      <c r="U42" s="13">
        <f>IF((Q42&gt;0)*(S42&gt;0),T42/R42^2,"")</f>
        <v>19.968823842973126</v>
      </c>
      <c r="V42" s="18" t="str">
        <f t="shared" si="1"/>
        <v>Y</v>
      </c>
      <c r="W42" s="2" t="s">
        <v>105</v>
      </c>
    </row>
    <row r="43" spans="1:23" x14ac:dyDescent="0.15">
      <c r="A43" s="11">
        <f t="shared" si="0"/>
        <v>1950</v>
      </c>
      <c r="B43" s="11">
        <f>YEAR(C43)</f>
        <v>1957</v>
      </c>
      <c r="C43" s="10">
        <v>19510</v>
      </c>
      <c r="D43" s="2" t="s">
        <v>220</v>
      </c>
      <c r="H43" s="2" t="s">
        <v>31</v>
      </c>
      <c r="I43" s="3">
        <v>12723</v>
      </c>
      <c r="J43" s="12">
        <f>IF(H43&gt;0,B43-YEAR(I43),"")</f>
        <v>19</v>
      </c>
      <c r="K43" s="11" t="str">
        <f>N43 &amp; M43</f>
        <v>35B</v>
      </c>
      <c r="L43" s="11">
        <f>IF(ISBLANK(M43),"",VLOOKUP(M43,Tables!$A$3:$B$11,2))</f>
        <v>1</v>
      </c>
      <c r="M43" s="2" t="s">
        <v>49</v>
      </c>
      <c r="N43" s="2">
        <v>35</v>
      </c>
      <c r="O43" s="2">
        <v>22</v>
      </c>
      <c r="P43" s="2">
        <v>35</v>
      </c>
      <c r="Q43" s="2">
        <v>65</v>
      </c>
      <c r="R43" s="13">
        <f>IF(Q43&gt;0,(+Q43*2.54)/100,"")</f>
        <v>1.651</v>
      </c>
      <c r="T43" s="12" t="str">
        <f>IF(S43&gt;0,S43*0.453592,"")</f>
        <v/>
      </c>
      <c r="U43" s="13" t="str">
        <f>IF((Q43&gt;0)*(S43&gt;0),T43/R43^2,"")</f>
        <v/>
      </c>
      <c r="V43" s="18" t="str">
        <f t="shared" si="1"/>
        <v>Y</v>
      </c>
      <c r="W43" s="2" t="s">
        <v>221</v>
      </c>
    </row>
    <row r="44" spans="1:23" x14ac:dyDescent="0.15">
      <c r="A44" s="11">
        <f t="shared" si="0"/>
        <v>1950</v>
      </c>
      <c r="B44" s="11">
        <f>YEAR(C44)</f>
        <v>1957</v>
      </c>
      <c r="C44" s="10">
        <v>19540</v>
      </c>
      <c r="D44" s="2" t="s">
        <v>548</v>
      </c>
      <c r="H44" s="2" t="s">
        <v>35</v>
      </c>
      <c r="I44" s="3">
        <v>10165</v>
      </c>
      <c r="J44" s="12">
        <f>IF(H44&gt;0,B44-YEAR(I44),"")</f>
        <v>26</v>
      </c>
      <c r="K44" s="11" t="str">
        <f>N44 &amp; M44</f>
        <v>38D</v>
      </c>
      <c r="L44" s="11">
        <f>IF(ISBLANK(M44),"",VLOOKUP(M44,Tables!$A$3:$B$11,2))</f>
        <v>3</v>
      </c>
      <c r="M44" s="2" t="s">
        <v>27</v>
      </c>
      <c r="N44" s="2">
        <v>38</v>
      </c>
      <c r="O44" s="2">
        <v>23</v>
      </c>
      <c r="P44" s="2">
        <v>34</v>
      </c>
      <c r="Q44" s="2">
        <v>63</v>
      </c>
      <c r="R44" s="13">
        <f>IF(Q44&gt;0,(+Q44*2.54)/100,"")</f>
        <v>1.6002000000000001</v>
      </c>
      <c r="S44" s="2">
        <v>120</v>
      </c>
      <c r="T44" s="12">
        <f>IF(S44&gt;0,S44*0.453592,"")</f>
        <v>54.431039999999996</v>
      </c>
      <c r="U44" s="13">
        <f>IF((Q44&gt;0)*(S44&gt;0),T44/R44^2,"")</f>
        <v>21.256810465246023</v>
      </c>
      <c r="V44" s="18" t="str">
        <f t="shared" si="1"/>
        <v>Y</v>
      </c>
      <c r="W44" s="2" t="s">
        <v>549</v>
      </c>
    </row>
    <row r="45" spans="1:23" x14ac:dyDescent="0.15">
      <c r="A45" s="11">
        <f t="shared" si="0"/>
        <v>1950</v>
      </c>
      <c r="B45" s="11">
        <f>YEAR(C45)</f>
        <v>1957</v>
      </c>
      <c r="C45" s="10">
        <v>19571</v>
      </c>
      <c r="D45" s="2" t="s">
        <v>371</v>
      </c>
      <c r="H45" s="2" t="s">
        <v>26</v>
      </c>
      <c r="I45" s="3">
        <v>8297</v>
      </c>
      <c r="J45" s="12">
        <f>IF(H45&gt;0,B45-YEAR(I45),"")</f>
        <v>31</v>
      </c>
      <c r="K45" s="11" t="str">
        <f>N45 &amp; M45</f>
        <v>36C</v>
      </c>
      <c r="L45" s="11">
        <f>IF(ISBLANK(M45),"",VLOOKUP(M45,Tables!$A$3:$B$11,2))</f>
        <v>2</v>
      </c>
      <c r="M45" s="2" t="s">
        <v>32</v>
      </c>
      <c r="N45" s="2">
        <v>36</v>
      </c>
      <c r="O45" s="2">
        <v>23</v>
      </c>
      <c r="P45" s="2">
        <v>33</v>
      </c>
      <c r="Q45" s="2">
        <v>67</v>
      </c>
      <c r="R45" s="13">
        <f>IF(Q45&gt;0,(+Q45*2.54)/100,"")</f>
        <v>1.7018</v>
      </c>
      <c r="S45" s="2">
        <v>110</v>
      </c>
      <c r="T45" s="12">
        <f>IF(S45&gt;0,S45*0.453592,"")</f>
        <v>49.895119999999999</v>
      </c>
      <c r="U45" s="13">
        <f>IF((Q45&gt;0)*(S45&gt;0),T45/R45^2,"")</f>
        <v>17.228244748313955</v>
      </c>
      <c r="V45" s="18" t="str">
        <f t="shared" si="1"/>
        <v>Y</v>
      </c>
      <c r="W45" s="2" t="s">
        <v>221</v>
      </c>
    </row>
    <row r="46" spans="1:23" x14ac:dyDescent="0.15">
      <c r="A46" s="11">
        <f t="shared" si="0"/>
        <v>1950</v>
      </c>
      <c r="B46" s="11">
        <f>YEAR(C46)</f>
        <v>1957</v>
      </c>
      <c r="C46" s="10">
        <v>19602</v>
      </c>
      <c r="D46" s="2" t="s">
        <v>516</v>
      </c>
      <c r="H46" s="2" t="s">
        <v>26</v>
      </c>
      <c r="I46" s="3">
        <v>11688</v>
      </c>
      <c r="J46" s="12">
        <f>IF(H46&gt;0,B46-YEAR(I46),"")</f>
        <v>21</v>
      </c>
      <c r="K46" s="11" t="str">
        <f>N46 &amp; M46</f>
        <v>39C</v>
      </c>
      <c r="L46" s="11">
        <f>IF(ISBLANK(M46),"",VLOOKUP(M46,Tables!$A$3:$B$11,2))</f>
        <v>2</v>
      </c>
      <c r="M46" s="2" t="s">
        <v>32</v>
      </c>
      <c r="N46" s="2">
        <v>39</v>
      </c>
      <c r="O46" s="2">
        <v>23</v>
      </c>
      <c r="P46" s="2">
        <v>37</v>
      </c>
      <c r="R46" s="13" t="str">
        <f>IF(Q46&gt;0,(+Q46*2.54)/100,"")</f>
        <v/>
      </c>
      <c r="S46" s="2">
        <v>117</v>
      </c>
      <c r="T46" s="12">
        <f>IF(S46&gt;0,S46*0.453592,"")</f>
        <v>53.070264000000002</v>
      </c>
      <c r="U46" s="13" t="str">
        <f>IF((Q46&gt;0)*(S46&gt;0),T46/R46^2,"")</f>
        <v/>
      </c>
      <c r="V46" s="18" t="str">
        <f t="shared" si="1"/>
        <v>Y</v>
      </c>
      <c r="W46" s="2" t="s">
        <v>517</v>
      </c>
    </row>
    <row r="47" spans="1:23" x14ac:dyDescent="0.15">
      <c r="A47" s="11">
        <f t="shared" si="0"/>
        <v>1950</v>
      </c>
      <c r="B47" s="11">
        <f>YEAR(C47)</f>
        <v>1957</v>
      </c>
      <c r="C47" s="10">
        <v>19632</v>
      </c>
      <c r="D47" s="2" t="s">
        <v>280</v>
      </c>
      <c r="H47" s="2" t="s">
        <v>31</v>
      </c>
      <c r="I47" s="3">
        <v>11798</v>
      </c>
      <c r="J47" s="12">
        <f>IF(H47&gt;0,B47-YEAR(I47),"")</f>
        <v>21</v>
      </c>
      <c r="K47" s="11" t="str">
        <f>N47 &amp; M47</f>
        <v>38D</v>
      </c>
      <c r="L47" s="11">
        <f>IF(ISBLANK(M47),"",VLOOKUP(M47,Tables!$A$3:$B$11,2))</f>
        <v>3</v>
      </c>
      <c r="M47" s="2" t="s">
        <v>27</v>
      </c>
      <c r="N47" s="2">
        <v>38</v>
      </c>
      <c r="O47" s="2">
        <v>22</v>
      </c>
      <c r="P47" s="2">
        <v>33</v>
      </c>
      <c r="Q47" s="2">
        <v>68</v>
      </c>
      <c r="R47" s="13">
        <f>IF(Q47&gt;0,(+Q47*2.54)/100,"")</f>
        <v>1.7272000000000001</v>
      </c>
      <c r="S47" s="2">
        <v>110</v>
      </c>
      <c r="T47" s="12">
        <f>IF(S47&gt;0,S47*0.453592,"")</f>
        <v>49.895119999999999</v>
      </c>
      <c r="U47" s="13">
        <f>IF((Q47&gt;0)*(S47&gt;0),T47/R47^2,"")</f>
        <v>16.725257498957902</v>
      </c>
      <c r="V47" s="18" t="str">
        <f t="shared" si="1"/>
        <v>Y</v>
      </c>
      <c r="W47" s="2" t="s">
        <v>281</v>
      </c>
    </row>
    <row r="48" spans="1:23" x14ac:dyDescent="0.15">
      <c r="A48" s="11">
        <f t="shared" si="0"/>
        <v>1950</v>
      </c>
      <c r="B48" s="11">
        <f>YEAR(C48)</f>
        <v>1957</v>
      </c>
      <c r="C48" s="10">
        <v>19663</v>
      </c>
      <c r="D48" s="2" t="s">
        <v>848</v>
      </c>
      <c r="H48" s="2" t="s">
        <v>26</v>
      </c>
      <c r="I48" s="3">
        <v>12289</v>
      </c>
      <c r="J48" s="12">
        <f>IF(H48&gt;0,B48-YEAR(I48),"")</f>
        <v>20</v>
      </c>
      <c r="K48" s="11" t="str">
        <f>N48 &amp; M48</f>
        <v>34C</v>
      </c>
      <c r="L48" s="11">
        <f>IF(ISBLANK(M48),"",VLOOKUP(M48,Tables!$A$3:$B$11,2))</f>
        <v>2</v>
      </c>
      <c r="M48" s="2" t="s">
        <v>32</v>
      </c>
      <c r="N48" s="2">
        <v>34</v>
      </c>
      <c r="O48" s="2">
        <v>22</v>
      </c>
      <c r="P48" s="2">
        <v>33</v>
      </c>
      <c r="Q48" s="2">
        <v>62</v>
      </c>
      <c r="R48" s="13">
        <f>IF(Q48&gt;0,(+Q48*2.54)/100,"")</f>
        <v>1.5748</v>
      </c>
      <c r="S48" s="2">
        <v>98</v>
      </c>
      <c r="T48" s="12">
        <f>IF(S48&gt;0,S48*0.453592,"")</f>
        <v>44.452016</v>
      </c>
      <c r="U48" s="13">
        <f>IF((Q48&gt;0)*(S48&gt;0),T48/R48^2,"")</f>
        <v>17.924235848471696</v>
      </c>
      <c r="V48" s="18" t="str">
        <f t="shared" si="1"/>
        <v>Y</v>
      </c>
      <c r="W48" s="2" t="s">
        <v>849</v>
      </c>
    </row>
    <row r="49" spans="1:23" x14ac:dyDescent="0.15">
      <c r="A49" s="11">
        <f t="shared" si="0"/>
        <v>1950</v>
      </c>
      <c r="B49" s="11">
        <f>YEAR(C49)</f>
        <v>1957</v>
      </c>
      <c r="C49" s="10">
        <v>19693</v>
      </c>
      <c r="D49" s="2" t="s">
        <v>766</v>
      </c>
      <c r="H49" s="2" t="s">
        <v>35</v>
      </c>
      <c r="I49" s="3">
        <v>12893</v>
      </c>
      <c r="J49" s="12">
        <f>IF(H49&gt;0,B49-YEAR(I49),"")</f>
        <v>18</v>
      </c>
      <c r="K49" s="11" t="str">
        <f>N49 &amp; M49</f>
        <v>35B</v>
      </c>
      <c r="L49" s="11">
        <f>IF(ISBLANK(M49),"",VLOOKUP(M49,Tables!$A$3:$B$11,2))</f>
        <v>1</v>
      </c>
      <c r="M49" s="2" t="s">
        <v>49</v>
      </c>
      <c r="N49" s="2">
        <v>35</v>
      </c>
      <c r="O49" s="2">
        <v>21</v>
      </c>
      <c r="P49" s="2">
        <v>35</v>
      </c>
      <c r="R49" s="13" t="str">
        <f>IF(Q49&gt;0,(+Q49*2.54)/100,"")</f>
        <v/>
      </c>
      <c r="T49" s="12" t="str">
        <f>IF(S49&gt;0,S49*0.453592,"")</f>
        <v/>
      </c>
      <c r="U49" s="13" t="str">
        <f>IF((Q49&gt;0)*(S49&gt;0),T49/R49^2,"")</f>
        <v/>
      </c>
      <c r="V49" s="18" t="str">
        <f t="shared" si="1"/>
        <v>Y</v>
      </c>
      <c r="W49" s="2" t="s">
        <v>91</v>
      </c>
    </row>
    <row r="50" spans="1:23" x14ac:dyDescent="0.15">
      <c r="A50" s="11">
        <f t="shared" si="0"/>
        <v>1950</v>
      </c>
      <c r="B50" s="11">
        <f>YEAR(C50)</f>
        <v>1958</v>
      </c>
      <c r="C50" s="10">
        <v>19724</v>
      </c>
      <c r="D50" s="2" t="s">
        <v>399</v>
      </c>
      <c r="H50" s="2" t="s">
        <v>35</v>
      </c>
      <c r="I50" s="3">
        <v>13730</v>
      </c>
      <c r="J50" s="12">
        <f>IF(H50&gt;0,B50-YEAR(I50),"")</f>
        <v>17</v>
      </c>
      <c r="K50" s="11" t="str">
        <f>N50 &amp; M50</f>
        <v>34B</v>
      </c>
      <c r="L50" s="11">
        <f>IF(ISBLANK(M50),"",VLOOKUP(M50,Tables!$A$3:$B$11,2))</f>
        <v>1</v>
      </c>
      <c r="M50" s="2" t="s">
        <v>49</v>
      </c>
      <c r="N50" s="2">
        <v>34</v>
      </c>
      <c r="O50" s="2">
        <v>22</v>
      </c>
      <c r="P50" s="2">
        <v>34</v>
      </c>
      <c r="Q50" s="2">
        <v>66</v>
      </c>
      <c r="R50" s="13">
        <f>IF(Q50&gt;0,(+Q50*2.54)/100,"")</f>
        <v>1.6764000000000001</v>
      </c>
      <c r="S50" s="2">
        <v>100</v>
      </c>
      <c r="T50" s="12">
        <f>IF(S50&gt;0,S50*0.453592,"")</f>
        <v>45.359200000000001</v>
      </c>
      <c r="U50" s="13">
        <f>IF((Q50&gt;0)*(S50&gt;0),T50/R50^2,"")</f>
        <v>16.140243483425444</v>
      </c>
      <c r="V50" s="18" t="str">
        <f t="shared" si="1"/>
        <v>Y</v>
      </c>
      <c r="W50" s="2" t="s">
        <v>91</v>
      </c>
    </row>
    <row r="51" spans="1:23" x14ac:dyDescent="0.15">
      <c r="A51" s="11">
        <f t="shared" si="0"/>
        <v>1950</v>
      </c>
      <c r="B51" s="11">
        <f>YEAR(C51)</f>
        <v>1958</v>
      </c>
      <c r="C51" s="10">
        <v>19755</v>
      </c>
      <c r="D51" s="2" t="s">
        <v>244</v>
      </c>
      <c r="H51" s="2" t="s">
        <v>35</v>
      </c>
      <c r="I51" s="3">
        <v>11323</v>
      </c>
      <c r="J51" s="12">
        <f>IF(H51&gt;0,B51-YEAR(I51),"")</f>
        <v>23</v>
      </c>
      <c r="K51" s="11" t="str">
        <f>N51 &amp; M51</f>
        <v>36C</v>
      </c>
      <c r="L51" s="11">
        <f>IF(ISBLANK(M51),"",VLOOKUP(M51,Tables!$A$3:$B$11,2))</f>
        <v>2</v>
      </c>
      <c r="M51" s="2" t="s">
        <v>32</v>
      </c>
      <c r="N51" s="2">
        <v>36</v>
      </c>
      <c r="O51" s="2">
        <v>26</v>
      </c>
      <c r="P51" s="2">
        <v>37</v>
      </c>
      <c r="Q51" s="2">
        <v>65</v>
      </c>
      <c r="R51" s="13">
        <f>IF(Q51&gt;0,(+Q51*2.54)/100,"")</f>
        <v>1.651</v>
      </c>
      <c r="S51" s="2">
        <v>115</v>
      </c>
      <c r="T51" s="12">
        <f>IF(S51&gt;0,S51*0.453592,"")</f>
        <v>52.163080000000001</v>
      </c>
      <c r="U51" s="13">
        <f>IF((Q51&gt;0)*(S51&gt;0),T51/R51^2,"")</f>
        <v>19.136789516182581</v>
      </c>
      <c r="V51" s="18" t="str">
        <f t="shared" si="1"/>
        <v>Y</v>
      </c>
      <c r="W51" s="2" t="s">
        <v>105</v>
      </c>
    </row>
    <row r="52" spans="1:23" x14ac:dyDescent="0.15">
      <c r="A52" s="11">
        <f t="shared" si="0"/>
        <v>1950</v>
      </c>
      <c r="B52" s="11">
        <f>YEAR(C52)</f>
        <v>1958</v>
      </c>
      <c r="C52" s="10">
        <v>19783</v>
      </c>
      <c r="D52" s="2" t="s">
        <v>1204</v>
      </c>
      <c r="H52" s="2" t="s">
        <v>31</v>
      </c>
      <c r="I52" s="3">
        <v>10995</v>
      </c>
      <c r="J52" s="12">
        <f>IF(H52&gt;0,B52-YEAR(I52),"")</f>
        <v>24</v>
      </c>
      <c r="K52" s="11" t="str">
        <f>N52 &amp; M52</f>
        <v>38C</v>
      </c>
      <c r="L52" s="11">
        <f>IF(ISBLANK(M52),"",VLOOKUP(M52,Tables!$A$3:$B$11,2))</f>
        <v>2</v>
      </c>
      <c r="M52" s="2" t="s">
        <v>32</v>
      </c>
      <c r="N52" s="2">
        <v>38</v>
      </c>
      <c r="O52" s="2">
        <v>24</v>
      </c>
      <c r="P52" s="2">
        <v>35</v>
      </c>
      <c r="Q52" s="2">
        <v>67</v>
      </c>
      <c r="R52" s="13">
        <f>IF(Q52&gt;0,(+Q52*2.54)/100,"")</f>
        <v>1.7018</v>
      </c>
      <c r="S52" s="2">
        <v>115</v>
      </c>
      <c r="T52" s="12">
        <f>IF(S52&gt;0,S52*0.453592,"")</f>
        <v>52.163080000000001</v>
      </c>
      <c r="U52" s="13">
        <f>IF((Q52&gt;0)*(S52&gt;0),T52/R52^2,"")</f>
        <v>18.011346782328228</v>
      </c>
      <c r="V52" s="18" t="str">
        <f t="shared" si="1"/>
        <v>N</v>
      </c>
      <c r="W52" s="2" t="s">
        <v>749</v>
      </c>
    </row>
    <row r="53" spans="1:23" x14ac:dyDescent="0.15">
      <c r="A53" s="11">
        <f t="shared" si="0"/>
        <v>1950</v>
      </c>
      <c r="B53" s="11">
        <f>YEAR(C53)</f>
        <v>1958</v>
      </c>
      <c r="C53" s="10">
        <v>19814</v>
      </c>
      <c r="D53" s="2" t="s">
        <v>425</v>
      </c>
      <c r="H53" s="2" t="s">
        <v>35</v>
      </c>
      <c r="I53" s="3">
        <v>12148</v>
      </c>
      <c r="J53" s="12">
        <f>IF(H53&gt;0,B53-YEAR(I53),"")</f>
        <v>21</v>
      </c>
      <c r="K53" s="11" t="str">
        <f>N53 &amp; M53</f>
        <v>38DD</v>
      </c>
      <c r="L53" s="11">
        <f>IF(ISBLANK(M53),"",VLOOKUP(M53,Tables!$A$3:$B$11,2))</f>
        <v>4</v>
      </c>
      <c r="M53" s="2" t="s">
        <v>38</v>
      </c>
      <c r="N53" s="2">
        <v>38</v>
      </c>
      <c r="O53" s="2">
        <v>23</v>
      </c>
      <c r="P53" s="2">
        <v>36</v>
      </c>
      <c r="Q53" s="2">
        <v>68</v>
      </c>
      <c r="R53" s="13">
        <f>IF(Q53&gt;0,(+Q53*2.54)/100,"")</f>
        <v>1.7272000000000001</v>
      </c>
      <c r="T53" s="12" t="str">
        <f>IF(S53&gt;0,S53*0.453592,"")</f>
        <v/>
      </c>
      <c r="U53" s="13" t="str">
        <f>IF((Q53&gt;0)*(S53&gt;0),T53/R53^2,"")</f>
        <v/>
      </c>
      <c r="V53" s="18" t="str">
        <f t="shared" si="1"/>
        <v>N</v>
      </c>
      <c r="W53" s="2" t="s">
        <v>426</v>
      </c>
    </row>
    <row r="54" spans="1:23" x14ac:dyDescent="0.15">
      <c r="A54" s="11">
        <f t="shared" si="0"/>
        <v>1950</v>
      </c>
      <c r="B54" s="11">
        <f>YEAR(C54)</f>
        <v>1958</v>
      </c>
      <c r="C54" s="10">
        <v>19844</v>
      </c>
      <c r="D54" s="2" t="s">
        <v>723</v>
      </c>
      <c r="H54" s="2" t="s">
        <v>26</v>
      </c>
      <c r="I54" s="3">
        <v>12156</v>
      </c>
      <c r="J54" s="12">
        <f>IF(H54&gt;0,B54-YEAR(I54),"")</f>
        <v>21</v>
      </c>
      <c r="K54" s="11" t="str">
        <f>N54 &amp; M54</f>
        <v>38D</v>
      </c>
      <c r="L54" s="11">
        <f>IF(ISBLANK(M54),"",VLOOKUP(M54,Tables!$A$3:$B$11,2))</f>
        <v>3</v>
      </c>
      <c r="M54" s="2" t="s">
        <v>27</v>
      </c>
      <c r="N54" s="2">
        <v>38</v>
      </c>
      <c r="O54" s="2">
        <v>21</v>
      </c>
      <c r="P54" s="2">
        <v>34</v>
      </c>
      <c r="Q54" s="2">
        <v>69</v>
      </c>
      <c r="R54" s="13">
        <f>IF(Q54&gt;0,(+Q54*2.54)/100,"")</f>
        <v>1.7525999999999999</v>
      </c>
      <c r="S54" s="2">
        <v>124</v>
      </c>
      <c r="T54" s="12">
        <f>IF(S54&gt;0,S54*0.453592,"")</f>
        <v>56.245407999999998</v>
      </c>
      <c r="U54" s="13">
        <f>IF((Q54&gt;0)*(S54&gt;0),T54/R54^2,"")</f>
        <v>18.311396085090006</v>
      </c>
      <c r="V54" s="18" t="str">
        <f t="shared" si="1"/>
        <v>Y</v>
      </c>
      <c r="W54" s="2" t="s">
        <v>724</v>
      </c>
    </row>
    <row r="55" spans="1:23" x14ac:dyDescent="0.15">
      <c r="A55" s="11">
        <f t="shared" si="0"/>
        <v>1950</v>
      </c>
      <c r="B55" s="11">
        <f>YEAR(C55)</f>
        <v>1958</v>
      </c>
      <c r="C55" s="10">
        <v>19875</v>
      </c>
      <c r="D55" s="2" t="s">
        <v>604</v>
      </c>
      <c r="H55" s="2" t="s">
        <v>31</v>
      </c>
      <c r="I55" s="3">
        <v>13289</v>
      </c>
      <c r="J55" s="12">
        <f>IF(H55&gt;0,B55-YEAR(I55),"")</f>
        <v>18</v>
      </c>
      <c r="K55" s="11" t="str">
        <f>N55 &amp; M55</f>
        <v>40D</v>
      </c>
      <c r="L55" s="11">
        <f>IF(ISBLANK(M55),"",VLOOKUP(M55,Tables!$A$3:$B$11,2))</f>
        <v>3</v>
      </c>
      <c r="M55" s="2" t="s">
        <v>27</v>
      </c>
      <c r="N55" s="2">
        <v>40</v>
      </c>
      <c r="O55" s="2">
        <v>20</v>
      </c>
      <c r="P55" s="2">
        <v>36</v>
      </c>
      <c r="Q55" s="2">
        <v>65</v>
      </c>
      <c r="R55" s="13">
        <f>IF(Q55&gt;0,(+Q55*2.54)/100,"")</f>
        <v>1.651</v>
      </c>
      <c r="S55" s="2">
        <v>120</v>
      </c>
      <c r="T55" s="12">
        <f>IF(S55&gt;0,S55*0.453592,"")</f>
        <v>54.431039999999996</v>
      </c>
      <c r="U55" s="13">
        <f>IF((Q55&gt;0)*(S55&gt;0),T55/R55^2,"")</f>
        <v>19.968823842973126</v>
      </c>
      <c r="V55" s="18" t="str">
        <f t="shared" si="1"/>
        <v>Y</v>
      </c>
      <c r="W55" s="2" t="s">
        <v>91</v>
      </c>
    </row>
    <row r="56" spans="1:23" x14ac:dyDescent="0.15">
      <c r="A56" s="11">
        <f t="shared" si="0"/>
        <v>1950</v>
      </c>
      <c r="B56" s="11">
        <f>YEAR(C56)</f>
        <v>1958</v>
      </c>
      <c r="C56" s="10">
        <v>19905</v>
      </c>
      <c r="D56" s="2" t="s">
        <v>1248</v>
      </c>
      <c r="F56" s="2" t="s">
        <v>1206</v>
      </c>
      <c r="H56" s="2" t="s">
        <v>35</v>
      </c>
      <c r="I56" s="3">
        <v>11870</v>
      </c>
      <c r="J56" s="12">
        <f>IF(H56&gt;0,B56-YEAR(I56),"")</f>
        <v>22</v>
      </c>
      <c r="K56" s="11" t="str">
        <f>N56 &amp; M56</f>
        <v>C</v>
      </c>
      <c r="L56" s="11">
        <f>IF(ISBLANK(M56),"",VLOOKUP(M56,Tables!$A$3:$B$11,2))</f>
        <v>2</v>
      </c>
      <c r="M56" s="2" t="s">
        <v>32</v>
      </c>
      <c r="Q56" s="2">
        <v>62</v>
      </c>
      <c r="R56" s="13">
        <f>IF(Q56&gt;0,(+Q56*2.54)/100,"")</f>
        <v>1.5748</v>
      </c>
      <c r="T56" s="12" t="str">
        <f>IF(S56&gt;0,S56*0.453592,"")</f>
        <v/>
      </c>
      <c r="U56" s="13" t="str">
        <f>IF((Q56&gt;0)*(S56&gt;0),T56/R56^2,"")</f>
        <v/>
      </c>
      <c r="V56" s="18" t="str">
        <f t="shared" si="1"/>
        <v>Y</v>
      </c>
      <c r="W56" s="2" t="s">
        <v>132</v>
      </c>
    </row>
    <row r="57" spans="1:23" x14ac:dyDescent="0.15">
      <c r="A57" s="11">
        <f t="shared" si="0"/>
        <v>1950</v>
      </c>
      <c r="B57" s="11">
        <f>YEAR(C57)</f>
        <v>1958</v>
      </c>
      <c r="C57" s="10">
        <v>19936</v>
      </c>
      <c r="D57" s="2" t="s">
        <v>901</v>
      </c>
      <c r="H57" s="2" t="s">
        <v>35</v>
      </c>
      <c r="I57" s="3">
        <v>12530</v>
      </c>
      <c r="J57" s="12">
        <f>IF(H57&gt;0,B57-YEAR(I57),"")</f>
        <v>20</v>
      </c>
      <c r="K57" s="11" t="str">
        <f>N57 &amp; M57</f>
        <v>37D</v>
      </c>
      <c r="L57" s="11">
        <f>IF(ISBLANK(M57),"",VLOOKUP(M57,Tables!$A$3:$B$11,2))</f>
        <v>3</v>
      </c>
      <c r="M57" s="2" t="s">
        <v>27</v>
      </c>
      <c r="N57" s="2">
        <v>37</v>
      </c>
      <c r="O57" s="2">
        <v>24</v>
      </c>
      <c r="P57" s="2">
        <v>36</v>
      </c>
      <c r="R57" s="13" t="str">
        <f>IF(Q57&gt;0,(+Q57*2.54)/100,"")</f>
        <v/>
      </c>
      <c r="T57" s="12" t="str">
        <f>IF(S57&gt;0,S57*0.453592,"")</f>
        <v/>
      </c>
      <c r="U57" s="13" t="str">
        <f>IF((Q57&gt;0)*(S57&gt;0),T57/R57^2,"")</f>
        <v/>
      </c>
      <c r="V57" s="18" t="str">
        <f t="shared" si="1"/>
        <v>Y</v>
      </c>
      <c r="W57" s="2" t="s">
        <v>786</v>
      </c>
    </row>
    <row r="58" spans="1:23" x14ac:dyDescent="0.15">
      <c r="A58" s="11">
        <f t="shared" si="0"/>
        <v>1950</v>
      </c>
      <c r="B58" s="11">
        <f>YEAR(C58)</f>
        <v>1958</v>
      </c>
      <c r="C58" s="10">
        <v>19967</v>
      </c>
      <c r="D58" s="2" t="s">
        <v>1136</v>
      </c>
      <c r="H58" s="2" t="s">
        <v>26</v>
      </c>
      <c r="I58" s="3">
        <v>12829</v>
      </c>
      <c r="J58" s="12">
        <f>IF(H58&gt;0,B58-YEAR(I58),"")</f>
        <v>19</v>
      </c>
      <c r="K58" s="11" t="str">
        <f>N58 &amp; M58</f>
        <v>37D</v>
      </c>
      <c r="L58" s="11">
        <f>IF(ISBLANK(M58),"",VLOOKUP(M58,Tables!$A$3:$B$11,2))</f>
        <v>3</v>
      </c>
      <c r="M58" s="2" t="s">
        <v>27</v>
      </c>
      <c r="N58" s="2">
        <v>37</v>
      </c>
      <c r="O58" s="2">
        <v>24</v>
      </c>
      <c r="P58" s="2">
        <v>36</v>
      </c>
      <c r="Q58" s="2">
        <v>62</v>
      </c>
      <c r="R58" s="13">
        <f>IF(Q58&gt;0,(+Q58*2.54)/100,"")</f>
        <v>1.5748</v>
      </c>
      <c r="S58" s="2">
        <v>100</v>
      </c>
      <c r="T58" s="12">
        <f>IF(S58&gt;0,S58*0.453592,"")</f>
        <v>45.359200000000001</v>
      </c>
      <c r="U58" s="13">
        <f>IF((Q58&gt;0)*(S58&gt;0),T58/R58^2,"")</f>
        <v>18.29003658007316</v>
      </c>
      <c r="V58" s="18" t="str">
        <f t="shared" si="1"/>
        <v>Y</v>
      </c>
      <c r="W58" s="2" t="s">
        <v>65</v>
      </c>
    </row>
    <row r="59" spans="1:23" x14ac:dyDescent="0.15">
      <c r="A59" s="11">
        <f t="shared" si="0"/>
        <v>1950</v>
      </c>
      <c r="B59" s="11">
        <f>YEAR(C59)</f>
        <v>1958</v>
      </c>
      <c r="C59" s="10">
        <v>19997</v>
      </c>
      <c r="D59" s="2" t="s">
        <v>822</v>
      </c>
      <c r="H59" s="2" t="s">
        <v>35</v>
      </c>
      <c r="I59" s="3">
        <v>9499</v>
      </c>
      <c r="J59" s="12">
        <f>IF(H59&gt;0,B59-YEAR(I59),"")</f>
        <v>28</v>
      </c>
      <c r="K59" s="11" t="str">
        <f>N59 &amp; M59</f>
        <v>35C</v>
      </c>
      <c r="L59" s="11">
        <f>IF(ISBLANK(M59),"",VLOOKUP(M59,Tables!$A$3:$B$11,2))</f>
        <v>2</v>
      </c>
      <c r="M59" s="2" t="s">
        <v>32</v>
      </c>
      <c r="N59" s="2">
        <v>35</v>
      </c>
      <c r="O59" s="2">
        <v>24</v>
      </c>
      <c r="P59" s="2">
        <v>35</v>
      </c>
      <c r="Q59" s="2">
        <v>65</v>
      </c>
      <c r="R59" s="13">
        <f>IF(Q59&gt;0,(+Q59*2.54)/100,"")</f>
        <v>1.651</v>
      </c>
      <c r="S59" s="2">
        <v>118</v>
      </c>
      <c r="T59" s="12">
        <f>IF(S59&gt;0,S59*0.453592,"")</f>
        <v>53.523856000000002</v>
      </c>
      <c r="U59" s="13">
        <f>IF((Q59&gt;0)*(S59&gt;0),T59/R59^2,"")</f>
        <v>19.636010112256912</v>
      </c>
      <c r="V59" s="18" t="str">
        <f t="shared" si="1"/>
        <v>Y</v>
      </c>
      <c r="W59" s="2" t="s">
        <v>248</v>
      </c>
    </row>
    <row r="60" spans="1:23" x14ac:dyDescent="0.15">
      <c r="A60" s="11">
        <f t="shared" si="0"/>
        <v>1950</v>
      </c>
      <c r="B60" s="11">
        <f>YEAR(C60)</f>
        <v>1958</v>
      </c>
      <c r="C60" s="10">
        <v>19997</v>
      </c>
      <c r="D60" s="2" t="s">
        <v>958</v>
      </c>
      <c r="H60" s="2" t="s">
        <v>26</v>
      </c>
      <c r="I60" s="3">
        <v>10111</v>
      </c>
      <c r="J60" s="12">
        <f>IF(H60&gt;0,B60-YEAR(I60),"")</f>
        <v>27</v>
      </c>
      <c r="K60" s="11" t="str">
        <f>N60 &amp; M60</f>
        <v>35C</v>
      </c>
      <c r="L60" s="11">
        <f>IF(ISBLANK(M60),"",VLOOKUP(M60,Tables!$A$3:$B$11,2))</f>
        <v>2</v>
      </c>
      <c r="M60" s="2" t="s">
        <v>32</v>
      </c>
      <c r="N60" s="2">
        <v>35</v>
      </c>
      <c r="O60" s="2">
        <v>22</v>
      </c>
      <c r="P60" s="2">
        <v>34</v>
      </c>
      <c r="Q60" s="2">
        <v>66</v>
      </c>
      <c r="R60" s="13">
        <f>IF(Q60&gt;0,(+Q60*2.54)/100,"")</f>
        <v>1.6764000000000001</v>
      </c>
      <c r="S60" s="2">
        <v>120</v>
      </c>
      <c r="T60" s="12">
        <f>IF(S60&gt;0,S60*0.453592,"")</f>
        <v>54.431039999999996</v>
      </c>
      <c r="U60" s="13">
        <f>IF((Q60&gt;0)*(S60&gt;0),T60/R60^2,"")</f>
        <v>19.368292180110529</v>
      </c>
      <c r="V60" s="18" t="str">
        <f t="shared" si="1"/>
        <v>Y</v>
      </c>
      <c r="W60" s="2" t="s">
        <v>83</v>
      </c>
    </row>
    <row r="61" spans="1:23" x14ac:dyDescent="0.15">
      <c r="A61" s="11">
        <f t="shared" si="0"/>
        <v>1950</v>
      </c>
      <c r="B61" s="11">
        <f>YEAR(C61)</f>
        <v>1958</v>
      </c>
      <c r="C61" s="10">
        <v>20028</v>
      </c>
      <c r="D61" s="2" t="s">
        <v>589</v>
      </c>
      <c r="H61" s="2" t="s">
        <v>26</v>
      </c>
      <c r="I61" s="3">
        <v>13289</v>
      </c>
      <c r="J61" s="12">
        <f>IF(H61&gt;0,B61-YEAR(I61),"")</f>
        <v>18</v>
      </c>
      <c r="K61" s="11" t="str">
        <f>N61 &amp; M61</f>
        <v>34C</v>
      </c>
      <c r="L61" s="11">
        <f>IF(ISBLANK(M61),"",VLOOKUP(M61,Tables!$A$3:$B$11,2))</f>
        <v>2</v>
      </c>
      <c r="M61" s="2" t="s">
        <v>32</v>
      </c>
      <c r="N61" s="2">
        <v>34</v>
      </c>
      <c r="O61" s="2">
        <v>23</v>
      </c>
      <c r="P61" s="2">
        <v>34</v>
      </c>
      <c r="Q61" s="2">
        <v>65</v>
      </c>
      <c r="R61" s="13">
        <f>IF(Q61&gt;0,(+Q61*2.54)/100,"")</f>
        <v>1.651</v>
      </c>
      <c r="S61" s="2">
        <v>118</v>
      </c>
      <c r="T61" s="12">
        <f>IF(S61&gt;0,S61*0.453592,"")</f>
        <v>53.523856000000002</v>
      </c>
      <c r="U61" s="13">
        <f>IF((Q61&gt;0)*(S61&gt;0),T61/R61^2,"")</f>
        <v>19.636010112256912</v>
      </c>
      <c r="V61" s="18" t="str">
        <f t="shared" si="1"/>
        <v>Y</v>
      </c>
      <c r="W61" s="2" t="s">
        <v>590</v>
      </c>
    </row>
    <row r="62" spans="1:23" x14ac:dyDescent="0.15">
      <c r="A62" s="11">
        <f t="shared" si="0"/>
        <v>1950</v>
      </c>
      <c r="B62" s="11">
        <f>YEAR(C62)</f>
        <v>1958</v>
      </c>
      <c r="C62" s="10">
        <v>20058</v>
      </c>
      <c r="D62" s="2" t="s">
        <v>601</v>
      </c>
      <c r="H62" s="2" t="s">
        <v>35</v>
      </c>
      <c r="I62" s="3">
        <v>13289</v>
      </c>
      <c r="J62" s="12">
        <f>IF(H62&gt;0,B62-YEAR(I62),"")</f>
        <v>18</v>
      </c>
      <c r="K62" s="11" t="str">
        <f>N62 &amp; M62</f>
        <v>34B</v>
      </c>
      <c r="L62" s="11">
        <f>IF(ISBLANK(M62),"",VLOOKUP(M62,Tables!$A$3:$B$11,2))</f>
        <v>1</v>
      </c>
      <c r="M62" s="2" t="s">
        <v>49</v>
      </c>
      <c r="N62" s="2">
        <v>34</v>
      </c>
      <c r="O62" s="2">
        <v>24</v>
      </c>
      <c r="P62" s="2">
        <v>34</v>
      </c>
      <c r="Q62" s="2">
        <v>66</v>
      </c>
      <c r="R62" s="13">
        <f>IF(Q62&gt;0,(+Q62*2.54)/100,"")</f>
        <v>1.6764000000000001</v>
      </c>
      <c r="S62" s="2">
        <v>118</v>
      </c>
      <c r="T62" s="12">
        <f>IF(S62&gt;0,S62*0.453592,"")</f>
        <v>53.523856000000002</v>
      </c>
      <c r="U62" s="13">
        <f>IF((Q62&gt;0)*(S62&gt;0),T62/R62^2,"")</f>
        <v>19.04548731044202</v>
      </c>
      <c r="V62" s="18" t="str">
        <f t="shared" si="1"/>
        <v>Y</v>
      </c>
      <c r="W62" s="2" t="s">
        <v>456</v>
      </c>
    </row>
    <row r="63" spans="1:23" x14ac:dyDescent="0.15">
      <c r="A63" s="11">
        <f t="shared" si="0"/>
        <v>1950</v>
      </c>
      <c r="B63" s="11">
        <f>YEAR(C63)</f>
        <v>1959</v>
      </c>
      <c r="C63" s="10">
        <v>20089</v>
      </c>
      <c r="D63" s="2" t="s">
        <v>1195</v>
      </c>
      <c r="H63" s="2" t="s">
        <v>35</v>
      </c>
      <c r="I63" s="3">
        <v>11989</v>
      </c>
      <c r="J63" s="12">
        <f>IF(H63&gt;0,B63-YEAR(I63),"")</f>
        <v>23</v>
      </c>
      <c r="K63" s="11" t="str">
        <f>N63 &amp; M63</f>
        <v>37D</v>
      </c>
      <c r="L63" s="11">
        <f>IF(ISBLANK(M63),"",VLOOKUP(M63,Tables!$A$3:$B$11,2))</f>
        <v>3</v>
      </c>
      <c r="M63" s="2" t="s">
        <v>27</v>
      </c>
      <c r="N63" s="2">
        <v>37</v>
      </c>
      <c r="O63" s="2">
        <v>22</v>
      </c>
      <c r="P63" s="2">
        <v>36</v>
      </c>
      <c r="Q63" s="2">
        <v>66</v>
      </c>
      <c r="R63" s="13">
        <f>IF(Q63&gt;0,(+Q63*2.54)/100,"")</f>
        <v>1.6764000000000001</v>
      </c>
      <c r="S63" s="2">
        <v>120</v>
      </c>
      <c r="T63" s="12">
        <f>IF(S63&gt;0,S63*0.453592,"")</f>
        <v>54.431039999999996</v>
      </c>
      <c r="U63" s="13">
        <f>IF((Q63&gt;0)*(S63&gt;0),T63/R63^2,"")</f>
        <v>19.368292180110529</v>
      </c>
      <c r="V63" s="18" t="str">
        <f t="shared" si="1"/>
        <v>Y</v>
      </c>
      <c r="W63" s="2" t="s">
        <v>1196</v>
      </c>
    </row>
    <row r="64" spans="1:23" x14ac:dyDescent="0.15">
      <c r="A64" s="11">
        <f t="shared" si="0"/>
        <v>1950</v>
      </c>
      <c r="B64" s="11">
        <f>YEAR(C64)</f>
        <v>1959</v>
      </c>
      <c r="C64" s="10">
        <v>20120</v>
      </c>
      <c r="D64" s="2" t="s">
        <v>396</v>
      </c>
      <c r="H64" s="2" t="s">
        <v>31</v>
      </c>
      <c r="I64" s="3">
        <v>12765</v>
      </c>
      <c r="J64" s="12">
        <f>IF(H64&gt;0,B64-YEAR(I64),"")</f>
        <v>21</v>
      </c>
      <c r="K64" s="11" t="str">
        <f>N64 &amp; M64</f>
        <v>40D</v>
      </c>
      <c r="L64" s="11">
        <f>IF(ISBLANK(M64),"",VLOOKUP(M64,Tables!$A$3:$B$11,2))</f>
        <v>3</v>
      </c>
      <c r="M64" s="2" t="s">
        <v>27</v>
      </c>
      <c r="N64" s="2">
        <v>40</v>
      </c>
      <c r="O64" s="2">
        <v>22</v>
      </c>
      <c r="P64" s="2">
        <v>37</v>
      </c>
      <c r="Q64" s="2">
        <v>68</v>
      </c>
      <c r="R64" s="13">
        <f>IF(Q64&gt;0,(+Q64*2.54)/100,"")</f>
        <v>1.7272000000000001</v>
      </c>
      <c r="S64" s="2">
        <v>135</v>
      </c>
      <c r="T64" s="12">
        <f>IF(S64&gt;0,S64*0.453592,"")</f>
        <v>61.234920000000002</v>
      </c>
      <c r="U64" s="13">
        <f>IF((Q64&gt;0)*(S64&gt;0),T64/R64^2,"")</f>
        <v>20.526452385084699</v>
      </c>
      <c r="V64" s="18" t="str">
        <f t="shared" si="1"/>
        <v>Y</v>
      </c>
      <c r="W64" s="2" t="s">
        <v>397</v>
      </c>
    </row>
    <row r="65" spans="1:23" x14ac:dyDescent="0.15">
      <c r="A65" s="11">
        <f t="shared" si="0"/>
        <v>1950</v>
      </c>
      <c r="B65" s="11">
        <f>YEAR(C65)</f>
        <v>1959</v>
      </c>
      <c r="C65" s="10">
        <v>20148</v>
      </c>
      <c r="D65" s="2" t="s">
        <v>127</v>
      </c>
      <c r="G65" s="2" t="s">
        <v>25</v>
      </c>
      <c r="H65" s="2" t="s">
        <v>26</v>
      </c>
      <c r="I65" s="3">
        <v>9497</v>
      </c>
      <c r="J65" s="12">
        <f>IF(H65&gt;0,B65-YEAR(I65),"")</f>
        <v>29</v>
      </c>
      <c r="K65" s="11" t="str">
        <f>N65 &amp; M65</f>
        <v>36D</v>
      </c>
      <c r="L65" s="11">
        <f>IF(ISBLANK(M65),"",VLOOKUP(M65,Tables!$A$3:$B$11,2))</f>
        <v>3</v>
      </c>
      <c r="M65" s="2" t="s">
        <v>27</v>
      </c>
      <c r="N65" s="2">
        <v>36</v>
      </c>
      <c r="O65" s="2">
        <v>24</v>
      </c>
      <c r="P65" s="2">
        <v>36</v>
      </c>
      <c r="R65" s="13" t="str">
        <f>IF(Q65&gt;0,(+Q65*2.54)/100,"")</f>
        <v/>
      </c>
      <c r="T65" s="12" t="str">
        <f>IF(S65&gt;0,S65*0.453592,"")</f>
        <v/>
      </c>
      <c r="U65" s="13" t="str">
        <f>IF((Q65&gt;0)*(S65&gt;0),T65/R65^2,"")</f>
        <v/>
      </c>
      <c r="V65" s="18" t="str">
        <f t="shared" si="1"/>
        <v>Y</v>
      </c>
      <c r="W65" s="2" t="s">
        <v>128</v>
      </c>
    </row>
    <row r="66" spans="1:23" x14ac:dyDescent="0.15">
      <c r="A66" s="11">
        <f t="shared" si="0"/>
        <v>1950</v>
      </c>
      <c r="B66" s="11">
        <f>YEAR(C66)</f>
        <v>1959</v>
      </c>
      <c r="C66" s="10">
        <v>20179</v>
      </c>
      <c r="D66" s="2" t="s">
        <v>907</v>
      </c>
      <c r="H66" s="2" t="s">
        <v>35</v>
      </c>
      <c r="I66" s="3">
        <v>13620</v>
      </c>
      <c r="J66" s="12">
        <f>IF(H66&gt;0,B66-YEAR(I66),"")</f>
        <v>18</v>
      </c>
      <c r="K66" s="11" t="str">
        <f>N66 &amp; M66</f>
        <v>36C</v>
      </c>
      <c r="L66" s="11">
        <f>IF(ISBLANK(M66),"",VLOOKUP(M66,Tables!$A$3:$B$11,2))</f>
        <v>2</v>
      </c>
      <c r="M66" s="2" t="s">
        <v>32</v>
      </c>
      <c r="N66" s="2">
        <v>36</v>
      </c>
      <c r="O66" s="2">
        <v>24</v>
      </c>
      <c r="P66" s="2">
        <v>36</v>
      </c>
      <c r="Q66" s="2">
        <v>65</v>
      </c>
      <c r="R66" s="13">
        <f>IF(Q66&gt;0,(+Q66*2.54)/100,"")</f>
        <v>1.651</v>
      </c>
      <c r="S66" s="2">
        <v>125</v>
      </c>
      <c r="T66" s="12">
        <f>IF(S66&gt;0,S66*0.453592,"")</f>
        <v>56.698999999999998</v>
      </c>
      <c r="U66" s="13">
        <f>IF((Q66&gt;0)*(S66&gt;0),T66/R66^2,"")</f>
        <v>20.800858169763675</v>
      </c>
      <c r="V66" s="18" t="str">
        <f t="shared" si="1"/>
        <v>Y</v>
      </c>
      <c r="W66" s="2" t="s">
        <v>908</v>
      </c>
    </row>
    <row r="67" spans="1:23" x14ac:dyDescent="0.15">
      <c r="A67" s="11">
        <f t="shared" ref="A67:A130" si="2">_xlfn.FLOOR.MATH(B67/10)*10</f>
        <v>1950</v>
      </c>
      <c r="B67" s="11">
        <f>YEAR(C67)</f>
        <v>1959</v>
      </c>
      <c r="C67" s="10">
        <v>20209</v>
      </c>
      <c r="D67" s="2" t="s">
        <v>273</v>
      </c>
      <c r="H67" s="2" t="s">
        <v>35</v>
      </c>
      <c r="I67" s="3">
        <v>12551</v>
      </c>
      <c r="J67" s="12">
        <f>IF(H67&gt;0,B67-YEAR(I67),"")</f>
        <v>21</v>
      </c>
      <c r="K67" s="11" t="str">
        <f>N67 &amp; M67</f>
        <v>36D</v>
      </c>
      <c r="L67" s="11">
        <f>IF(ISBLANK(M67),"",VLOOKUP(M67,Tables!$A$3:$B$11,2))</f>
        <v>3</v>
      </c>
      <c r="M67" s="2" t="s">
        <v>27</v>
      </c>
      <c r="N67" s="2">
        <v>36</v>
      </c>
      <c r="O67" s="2">
        <v>24</v>
      </c>
      <c r="P67" s="2">
        <v>36</v>
      </c>
      <c r="Q67" s="2">
        <v>66</v>
      </c>
      <c r="R67" s="13">
        <f>IF(Q67&gt;0,(+Q67*2.54)/100,"")</f>
        <v>1.6764000000000001</v>
      </c>
      <c r="S67" s="2">
        <v>124</v>
      </c>
      <c r="T67" s="12">
        <f>IF(S67&gt;0,S67*0.453592,"")</f>
        <v>56.245407999999998</v>
      </c>
      <c r="U67" s="13">
        <f>IF((Q67&gt;0)*(S67&gt;0),T67/R67^2,"")</f>
        <v>20.013901919447548</v>
      </c>
      <c r="V67" s="18" t="str">
        <f t="shared" ref="V67:V130" si="3">IF(ISERROR(SEARCH("United States",W67)),"N","Y")</f>
        <v>Y</v>
      </c>
      <c r="W67" s="2" t="s">
        <v>148</v>
      </c>
    </row>
    <row r="68" spans="1:23" x14ac:dyDescent="0.15">
      <c r="A68" s="11">
        <f t="shared" si="2"/>
        <v>1950</v>
      </c>
      <c r="B68" s="11">
        <f>YEAR(C68)</f>
        <v>1959</v>
      </c>
      <c r="C68" s="10">
        <v>20240</v>
      </c>
      <c r="D68" s="2" t="s">
        <v>838</v>
      </c>
      <c r="H68" s="2" t="s">
        <v>35</v>
      </c>
      <c r="I68" s="3">
        <v>12578</v>
      </c>
      <c r="J68" s="12">
        <f>IF(H68&gt;0,B68-YEAR(I68),"")</f>
        <v>21</v>
      </c>
      <c r="K68" s="11" t="str">
        <f>N68 &amp; M68</f>
        <v>39D</v>
      </c>
      <c r="L68" s="11">
        <f>IF(ISBLANK(M68),"",VLOOKUP(M68,Tables!$A$3:$B$11,2))</f>
        <v>3</v>
      </c>
      <c r="M68" s="2" t="s">
        <v>27</v>
      </c>
      <c r="N68" s="2">
        <v>39</v>
      </c>
      <c r="O68" s="2">
        <v>26</v>
      </c>
      <c r="P68" s="2">
        <v>38</v>
      </c>
      <c r="Q68" s="2">
        <v>68</v>
      </c>
      <c r="R68" s="13">
        <f>IF(Q68&gt;0,(+Q68*2.54)/100,"")</f>
        <v>1.7272000000000001</v>
      </c>
      <c r="S68" s="2">
        <v>115</v>
      </c>
      <c r="T68" s="12">
        <f>IF(S68&gt;0,S68*0.453592,"")</f>
        <v>52.163080000000001</v>
      </c>
      <c r="U68" s="13">
        <f>IF((Q68&gt;0)*(S68&gt;0),T68/R68^2,"")</f>
        <v>17.485496476183261</v>
      </c>
      <c r="V68" s="18" t="str">
        <f t="shared" si="3"/>
        <v>Y</v>
      </c>
      <c r="W68" s="2" t="s">
        <v>839</v>
      </c>
    </row>
    <row r="69" spans="1:23" x14ac:dyDescent="0.15">
      <c r="A69" s="11">
        <f t="shared" si="2"/>
        <v>1950</v>
      </c>
      <c r="B69" s="11">
        <f>YEAR(C69)</f>
        <v>1959</v>
      </c>
      <c r="C69" s="10">
        <v>20270</v>
      </c>
      <c r="D69" s="2" t="s">
        <v>1203</v>
      </c>
      <c r="H69" s="2" t="s">
        <v>26</v>
      </c>
      <c r="I69" s="3">
        <v>11926</v>
      </c>
      <c r="J69" s="12">
        <f>IF(H69&gt;0,B69-YEAR(I69),"")</f>
        <v>23</v>
      </c>
      <c r="K69" s="11" t="str">
        <f>N69 &amp; M69</f>
        <v>36D</v>
      </c>
      <c r="L69" s="11">
        <f>IF(ISBLANK(M69),"",VLOOKUP(M69,Tables!$A$3:$B$11,2))</f>
        <v>3</v>
      </c>
      <c r="M69" s="2" t="s">
        <v>27</v>
      </c>
      <c r="N69" s="2">
        <v>36</v>
      </c>
      <c r="O69" s="2">
        <v>24</v>
      </c>
      <c r="P69" s="2">
        <v>36</v>
      </c>
      <c r="Q69" s="2">
        <v>63</v>
      </c>
      <c r="R69" s="13">
        <f>IF(Q69&gt;0,(+Q69*2.54)/100,"")</f>
        <v>1.6002000000000001</v>
      </c>
      <c r="S69" s="2">
        <v>105</v>
      </c>
      <c r="T69" s="12">
        <f>IF(S69&gt;0,S69*0.453592,"")</f>
        <v>47.627159999999996</v>
      </c>
      <c r="U69" s="13">
        <f>IF((Q69&gt;0)*(S69&gt;0),T69/R69^2,"")</f>
        <v>18.59970915709027</v>
      </c>
      <c r="V69" s="18" t="str">
        <f t="shared" si="3"/>
        <v>Y</v>
      </c>
      <c r="W69" s="2" t="s">
        <v>305</v>
      </c>
    </row>
    <row r="70" spans="1:23" x14ac:dyDescent="0.15">
      <c r="A70" s="11">
        <f t="shared" si="2"/>
        <v>1950</v>
      </c>
      <c r="B70" s="11">
        <f>YEAR(C70)</f>
        <v>1959</v>
      </c>
      <c r="C70" s="10">
        <v>20301</v>
      </c>
      <c r="D70" s="2" t="s">
        <v>279</v>
      </c>
      <c r="H70" s="2" t="s">
        <v>35</v>
      </c>
      <c r="I70" s="3">
        <v>11323</v>
      </c>
      <c r="J70" s="12">
        <f>IF(H70&gt;0,B70-YEAR(I70),"")</f>
        <v>24</v>
      </c>
      <c r="K70" s="11" t="str">
        <f>N70 &amp; M70</f>
        <v>34C</v>
      </c>
      <c r="L70" s="11">
        <f>IF(ISBLANK(M70),"",VLOOKUP(M70,Tables!$A$3:$B$11,2))</f>
        <v>2</v>
      </c>
      <c r="M70" s="2" t="s">
        <v>32</v>
      </c>
      <c r="N70" s="2">
        <v>34</v>
      </c>
      <c r="O70" s="2">
        <v>25</v>
      </c>
      <c r="P70" s="2">
        <v>35</v>
      </c>
      <c r="R70" s="13" t="str">
        <f>IF(Q70&gt;0,(+Q70*2.54)/100,"")</f>
        <v/>
      </c>
      <c r="T70" s="12" t="str">
        <f>IF(S70&gt;0,S70*0.453592,"")</f>
        <v/>
      </c>
      <c r="U70" s="13" t="str">
        <f>IF((Q70&gt;0)*(S70&gt;0),T70/R70^2,"")</f>
        <v/>
      </c>
      <c r="V70" s="18" t="str">
        <f t="shared" si="3"/>
        <v>Y</v>
      </c>
      <c r="W70" s="2" t="s">
        <v>91</v>
      </c>
    </row>
    <row r="71" spans="1:23" x14ac:dyDescent="0.15">
      <c r="A71" s="11">
        <f t="shared" si="2"/>
        <v>1950</v>
      </c>
      <c r="B71" s="11">
        <f>YEAR(C71)</f>
        <v>1959</v>
      </c>
      <c r="C71" s="10">
        <v>20332</v>
      </c>
      <c r="D71" s="2" t="s">
        <v>835</v>
      </c>
      <c r="H71" s="2" t="s">
        <v>31</v>
      </c>
      <c r="I71" s="3">
        <v>13100</v>
      </c>
      <c r="J71" s="12">
        <f>IF(H71&gt;0,B71-YEAR(I71),"")</f>
        <v>20</v>
      </c>
      <c r="K71" s="11" t="str">
        <f>N71 &amp; M71</f>
        <v>34C</v>
      </c>
      <c r="L71" s="11">
        <f>IF(ISBLANK(M71),"",VLOOKUP(M71,Tables!$A$3:$B$11,2))</f>
        <v>2</v>
      </c>
      <c r="M71" s="2" t="s">
        <v>32</v>
      </c>
      <c r="N71" s="2">
        <v>34</v>
      </c>
      <c r="O71" s="2">
        <v>24</v>
      </c>
      <c r="P71" s="2">
        <v>34</v>
      </c>
      <c r="Q71" s="2">
        <v>66</v>
      </c>
      <c r="R71" s="13">
        <f>IF(Q71&gt;0,(+Q71*2.54)/100,"")</f>
        <v>1.6764000000000001</v>
      </c>
      <c r="S71" s="2">
        <v>110</v>
      </c>
      <c r="T71" s="12">
        <f>IF(S71&gt;0,S71*0.453592,"")</f>
        <v>49.895119999999999</v>
      </c>
      <c r="U71" s="13">
        <f>IF((Q71&gt;0)*(S71&gt;0),T71/R71^2,"")</f>
        <v>17.754267831767987</v>
      </c>
      <c r="V71" s="18" t="str">
        <f t="shared" si="3"/>
        <v>Y</v>
      </c>
      <c r="W71" s="2" t="s">
        <v>132</v>
      </c>
    </row>
    <row r="72" spans="1:23" x14ac:dyDescent="0.15">
      <c r="A72" s="11">
        <f t="shared" si="2"/>
        <v>1950</v>
      </c>
      <c r="B72" s="11">
        <f>YEAR(C72)</f>
        <v>1959</v>
      </c>
      <c r="C72" s="10">
        <v>20362</v>
      </c>
      <c r="D72" s="2" t="s">
        <v>392</v>
      </c>
      <c r="H72" s="2" t="s">
        <v>35</v>
      </c>
      <c r="I72" s="3">
        <v>13033</v>
      </c>
      <c r="J72" s="12">
        <f>IF(H72&gt;0,B72-YEAR(I72),"")</f>
        <v>20</v>
      </c>
      <c r="K72" s="11" t="str">
        <f>N72 &amp; M72</f>
        <v>39DD</v>
      </c>
      <c r="L72" s="11">
        <f>IF(ISBLANK(M72),"",VLOOKUP(M72,Tables!$A$3:$B$11,2))</f>
        <v>4</v>
      </c>
      <c r="M72" s="2" t="s">
        <v>38</v>
      </c>
      <c r="N72" s="2">
        <v>39</v>
      </c>
      <c r="O72" s="2">
        <v>25</v>
      </c>
      <c r="P72" s="2">
        <v>37</v>
      </c>
      <c r="Q72" s="2">
        <v>68</v>
      </c>
      <c r="R72" s="13">
        <f>IF(Q72&gt;0,(+Q72*2.54)/100,"")</f>
        <v>1.7272000000000001</v>
      </c>
      <c r="S72" s="2">
        <v>130</v>
      </c>
      <c r="T72" s="12">
        <f>IF(S72&gt;0,S72*0.453592,"")</f>
        <v>58.96696</v>
      </c>
      <c r="U72" s="13">
        <f>IF((Q72&gt;0)*(S72&gt;0),T72/R72^2,"")</f>
        <v>19.76621340785934</v>
      </c>
      <c r="V72" s="18" t="str">
        <f t="shared" si="3"/>
        <v>Y</v>
      </c>
      <c r="W72" s="2" t="s">
        <v>393</v>
      </c>
    </row>
    <row r="73" spans="1:23" x14ac:dyDescent="0.15">
      <c r="A73" s="11">
        <f t="shared" si="2"/>
        <v>1950</v>
      </c>
      <c r="B73" s="11">
        <f>YEAR(C73)</f>
        <v>1959</v>
      </c>
      <c r="C73" s="10">
        <v>20393</v>
      </c>
      <c r="D73" s="2" t="s">
        <v>378</v>
      </c>
      <c r="H73" s="2" t="s">
        <v>26</v>
      </c>
      <c r="I73" s="3">
        <v>11952</v>
      </c>
      <c r="J73" s="12">
        <f>IF(H73&gt;0,B73-YEAR(I73),"")</f>
        <v>23</v>
      </c>
      <c r="K73" s="11" t="str">
        <f>N73 &amp; M73</f>
        <v>36C</v>
      </c>
      <c r="L73" s="11">
        <f>IF(ISBLANK(M73),"",VLOOKUP(M73,Tables!$A$3:$B$11,2))</f>
        <v>2</v>
      </c>
      <c r="M73" s="2" t="s">
        <v>32</v>
      </c>
      <c r="N73" s="2">
        <v>36</v>
      </c>
      <c r="O73" s="2">
        <v>22</v>
      </c>
      <c r="P73" s="2">
        <v>36</v>
      </c>
      <c r="Q73" s="2">
        <v>63</v>
      </c>
      <c r="R73" s="13">
        <f>IF(Q73&gt;0,(+Q73*2.54)/100,"")</f>
        <v>1.6002000000000001</v>
      </c>
      <c r="S73" s="2">
        <v>115</v>
      </c>
      <c r="T73" s="12">
        <f>IF(S73&gt;0,S73*0.453592,"")</f>
        <v>52.163080000000001</v>
      </c>
      <c r="U73" s="13">
        <f>IF((Q73&gt;0)*(S73&gt;0),T73/R73^2,"")</f>
        <v>20.371110029194107</v>
      </c>
      <c r="V73" s="18" t="str">
        <f t="shared" si="3"/>
        <v>Y</v>
      </c>
      <c r="W73" s="2" t="s">
        <v>379</v>
      </c>
    </row>
    <row r="74" spans="1:23" x14ac:dyDescent="0.15">
      <c r="A74" s="11">
        <f t="shared" si="2"/>
        <v>1950</v>
      </c>
      <c r="B74" s="11">
        <f>YEAR(C74)</f>
        <v>1959</v>
      </c>
      <c r="C74" s="10">
        <v>20423</v>
      </c>
      <c r="D74" s="2" t="s">
        <v>408</v>
      </c>
      <c r="H74" s="2" t="s">
        <v>26</v>
      </c>
      <c r="I74" s="3">
        <v>12943</v>
      </c>
      <c r="J74" s="12">
        <f>IF(H74&gt;0,B74-YEAR(I74),"")</f>
        <v>20</v>
      </c>
      <c r="K74" s="11" t="str">
        <f>N74 &amp; M74</f>
        <v>35C</v>
      </c>
      <c r="L74" s="11">
        <f>IF(ISBLANK(M74),"",VLOOKUP(M74,Tables!$A$3:$B$11,2))</f>
        <v>2</v>
      </c>
      <c r="M74" s="2" t="s">
        <v>32</v>
      </c>
      <c r="N74" s="2">
        <v>35</v>
      </c>
      <c r="O74" s="2">
        <v>20</v>
      </c>
      <c r="P74" s="2">
        <v>35</v>
      </c>
      <c r="Q74" s="2">
        <v>64</v>
      </c>
      <c r="R74" s="13">
        <f>IF(Q74&gt;0,(+Q74*2.54)/100,"")</f>
        <v>1.6255999999999999</v>
      </c>
      <c r="S74" s="2">
        <v>110</v>
      </c>
      <c r="T74" s="12">
        <f>IF(S74&gt;0,S74*0.453592,"")</f>
        <v>49.895119999999999</v>
      </c>
      <c r="U74" s="13">
        <f>IF((Q74&gt;0)*(S74&gt;0),T74/R74^2,"")</f>
        <v>18.881247723432946</v>
      </c>
      <c r="V74" s="18" t="str">
        <f t="shared" si="3"/>
        <v>Y</v>
      </c>
      <c r="W74" s="2" t="s">
        <v>409</v>
      </c>
    </row>
    <row r="75" spans="1:23" x14ac:dyDescent="0.15">
      <c r="A75" s="11">
        <f t="shared" si="2"/>
        <v>1960</v>
      </c>
      <c r="B75" s="11">
        <f>YEAR(C75)</f>
        <v>1960</v>
      </c>
      <c r="C75" s="10">
        <v>20454</v>
      </c>
      <c r="D75" s="2" t="s">
        <v>1092</v>
      </c>
      <c r="H75" s="2" t="s">
        <v>26</v>
      </c>
      <c r="I75" s="3">
        <v>12692</v>
      </c>
      <c r="J75" s="12">
        <f>IF(H75&gt;0,B75-YEAR(I75),"")</f>
        <v>22</v>
      </c>
      <c r="K75" s="11" t="str">
        <f>N75 &amp; M75</f>
        <v>37C</v>
      </c>
      <c r="L75" s="11">
        <f>IF(ISBLANK(M75),"",VLOOKUP(M75,Tables!$A$3:$B$11,2))</f>
        <v>2</v>
      </c>
      <c r="M75" s="2" t="s">
        <v>32</v>
      </c>
      <c r="N75" s="2">
        <v>37</v>
      </c>
      <c r="O75" s="2">
        <v>22</v>
      </c>
      <c r="P75" s="2">
        <v>36</v>
      </c>
      <c r="Q75" s="2">
        <v>65</v>
      </c>
      <c r="R75" s="13">
        <f>IF(Q75&gt;0,(+Q75*2.54)/100,"")</f>
        <v>1.651</v>
      </c>
      <c r="S75" s="2">
        <v>118</v>
      </c>
      <c r="T75" s="12">
        <f>IF(S75&gt;0,S75*0.453592,"")</f>
        <v>53.523856000000002</v>
      </c>
      <c r="U75" s="13">
        <f>IF((Q75&gt;0)*(S75&gt;0),T75/R75^2,"")</f>
        <v>19.636010112256912</v>
      </c>
      <c r="V75" s="18" t="str">
        <f t="shared" si="3"/>
        <v>Y</v>
      </c>
      <c r="W75" s="2" t="s">
        <v>1093</v>
      </c>
    </row>
    <row r="76" spans="1:23" x14ac:dyDescent="0.15">
      <c r="A76" s="11">
        <f t="shared" si="2"/>
        <v>1960</v>
      </c>
      <c r="B76" s="11">
        <f>YEAR(C76)</f>
        <v>1960</v>
      </c>
      <c r="C76" s="10">
        <v>20485</v>
      </c>
      <c r="D76" s="2" t="s">
        <v>1116</v>
      </c>
      <c r="H76" s="2" t="s">
        <v>35</v>
      </c>
      <c r="I76" s="3">
        <v>12652</v>
      </c>
      <c r="J76" s="12">
        <f>IF(H76&gt;0,B76-YEAR(I76),"")</f>
        <v>22</v>
      </c>
      <c r="K76" s="11" t="str">
        <f>N76 &amp; M76</f>
        <v>37C</v>
      </c>
      <c r="L76" s="11">
        <f>IF(ISBLANK(M76),"",VLOOKUP(M76,Tables!$A$3:$B$11,2))</f>
        <v>2</v>
      </c>
      <c r="M76" s="2" t="s">
        <v>32</v>
      </c>
      <c r="N76" s="2">
        <v>37</v>
      </c>
      <c r="O76" s="2">
        <v>23</v>
      </c>
      <c r="P76" s="2">
        <v>36</v>
      </c>
      <c r="Q76" s="2">
        <v>67</v>
      </c>
      <c r="R76" s="13">
        <f>IF(Q76&gt;0,(+Q76*2.54)/100,"")</f>
        <v>1.7018</v>
      </c>
      <c r="S76" s="2">
        <v>130</v>
      </c>
      <c r="T76" s="12">
        <f>IF(S76&gt;0,S76*0.453592,"")</f>
        <v>58.96696</v>
      </c>
      <c r="U76" s="13">
        <f>IF((Q76&gt;0)*(S76&gt;0),T76/R76^2,"")</f>
        <v>20.360652884371039</v>
      </c>
      <c r="V76" s="18" t="str">
        <f t="shared" si="3"/>
        <v>Y</v>
      </c>
      <c r="W76" s="2" t="s">
        <v>132</v>
      </c>
    </row>
    <row r="77" spans="1:23" x14ac:dyDescent="0.15">
      <c r="A77" s="11">
        <f t="shared" si="2"/>
        <v>1960</v>
      </c>
      <c r="B77" s="11">
        <f>YEAR(C77)</f>
        <v>1960</v>
      </c>
      <c r="C77" s="10">
        <v>20514</v>
      </c>
      <c r="D77" s="2" t="s">
        <v>1018</v>
      </c>
      <c r="H77" s="2" t="s">
        <v>26</v>
      </c>
      <c r="I77" s="3">
        <v>12594</v>
      </c>
      <c r="J77" s="12">
        <f>IF(H77&gt;0,B77-YEAR(I77),"")</f>
        <v>22</v>
      </c>
      <c r="K77" s="11" t="str">
        <f>N77 &amp; M77</f>
        <v>37D</v>
      </c>
      <c r="L77" s="11">
        <f>IF(ISBLANK(M77),"",VLOOKUP(M77,Tables!$A$3:$B$11,2))</f>
        <v>3</v>
      </c>
      <c r="M77" s="2" t="s">
        <v>27</v>
      </c>
      <c r="N77" s="2">
        <v>37</v>
      </c>
      <c r="O77" s="2">
        <v>24</v>
      </c>
      <c r="P77" s="2">
        <v>36</v>
      </c>
      <c r="Q77" s="2">
        <v>68</v>
      </c>
      <c r="R77" s="13">
        <f>IF(Q77&gt;0,(+Q77*2.54)/100,"")</f>
        <v>1.7272000000000001</v>
      </c>
      <c r="S77" s="2">
        <v>126</v>
      </c>
      <c r="T77" s="12">
        <f>IF(S77&gt;0,S77*0.453592,"")</f>
        <v>57.152591999999999</v>
      </c>
      <c r="U77" s="13">
        <f>IF((Q77&gt;0)*(S77&gt;0),T77/R77^2,"")</f>
        <v>19.158022226079051</v>
      </c>
      <c r="V77" s="18" t="str">
        <f t="shared" si="3"/>
        <v>Y</v>
      </c>
      <c r="W77" s="2" t="s">
        <v>1019</v>
      </c>
    </row>
    <row r="78" spans="1:23" x14ac:dyDescent="0.15">
      <c r="A78" s="11">
        <f t="shared" si="2"/>
        <v>1960</v>
      </c>
      <c r="B78" s="11">
        <f>YEAR(C78)</f>
        <v>1960</v>
      </c>
      <c r="C78" s="10">
        <v>20545</v>
      </c>
      <c r="D78" s="2" t="s">
        <v>760</v>
      </c>
      <c r="H78" s="2" t="s">
        <v>26</v>
      </c>
      <c r="I78" s="3">
        <v>13037</v>
      </c>
      <c r="J78" s="12">
        <f>IF(H78&gt;0,B78-YEAR(I78),"")</f>
        <v>21</v>
      </c>
      <c r="K78" s="11" t="str">
        <f>N78 &amp; M78</f>
        <v>38D</v>
      </c>
      <c r="L78" s="11">
        <f>IF(ISBLANK(M78),"",VLOOKUP(M78,Tables!$A$3:$B$11,2))</f>
        <v>3</v>
      </c>
      <c r="M78" s="2" t="s">
        <v>27</v>
      </c>
      <c r="N78" s="2">
        <v>38</v>
      </c>
      <c r="O78" s="2">
        <v>23</v>
      </c>
      <c r="P78" s="2">
        <v>37</v>
      </c>
      <c r="Q78" s="2">
        <v>64</v>
      </c>
      <c r="R78" s="13">
        <f>IF(Q78&gt;0,(+Q78*2.54)/100,"")</f>
        <v>1.6255999999999999</v>
      </c>
      <c r="S78" s="2">
        <v>112</v>
      </c>
      <c r="T78" s="12">
        <f>IF(S78&gt;0,S78*0.453592,"")</f>
        <v>50.802303999999999</v>
      </c>
      <c r="U78" s="13">
        <f>IF((Q78&gt;0)*(S78&gt;0),T78/R78^2,"")</f>
        <v>19.224543136586274</v>
      </c>
      <c r="V78" s="18" t="str">
        <f t="shared" si="3"/>
        <v>Y</v>
      </c>
      <c r="W78" s="2" t="s">
        <v>65</v>
      </c>
    </row>
    <row r="79" spans="1:23" x14ac:dyDescent="0.15">
      <c r="A79" s="11">
        <f t="shared" si="2"/>
        <v>1960</v>
      </c>
      <c r="B79" s="11">
        <f>YEAR(C79)</f>
        <v>1960</v>
      </c>
      <c r="C79" s="10">
        <v>20575</v>
      </c>
      <c r="D79" s="2" t="s">
        <v>452</v>
      </c>
      <c r="H79" s="2" t="s">
        <v>31</v>
      </c>
      <c r="I79" s="3">
        <v>12853</v>
      </c>
      <c r="J79" s="12">
        <f>IF(H79&gt;0,B79-YEAR(I79),"")</f>
        <v>21</v>
      </c>
      <c r="K79" s="11" t="str">
        <f>N79 &amp; M79</f>
        <v>36C</v>
      </c>
      <c r="L79" s="11">
        <f>IF(ISBLANK(M79),"",VLOOKUP(M79,Tables!$A$3:$B$11,2))</f>
        <v>2</v>
      </c>
      <c r="M79" s="2" t="s">
        <v>32</v>
      </c>
      <c r="N79" s="2">
        <v>36</v>
      </c>
      <c r="O79" s="2">
        <v>23</v>
      </c>
      <c r="P79" s="2">
        <v>36</v>
      </c>
      <c r="Q79" s="2">
        <v>65</v>
      </c>
      <c r="R79" s="13">
        <f>IF(Q79&gt;0,(+Q79*2.54)/100,"")</f>
        <v>1.651</v>
      </c>
      <c r="S79" s="2">
        <v>125</v>
      </c>
      <c r="T79" s="12">
        <f>IF(S79&gt;0,S79*0.453592,"")</f>
        <v>56.698999999999998</v>
      </c>
      <c r="U79" s="13">
        <f>IF((Q79&gt;0)*(S79&gt;0),T79/R79^2,"")</f>
        <v>20.800858169763675</v>
      </c>
      <c r="V79" s="18" t="str">
        <f t="shared" si="3"/>
        <v>Y</v>
      </c>
      <c r="W79" s="2" t="s">
        <v>91</v>
      </c>
    </row>
    <row r="80" spans="1:23" x14ac:dyDescent="0.15">
      <c r="A80" s="11">
        <f t="shared" si="2"/>
        <v>1960</v>
      </c>
      <c r="B80" s="11">
        <f>YEAR(C80)</f>
        <v>1960</v>
      </c>
      <c r="C80" s="10">
        <v>20606</v>
      </c>
      <c r="D80" s="2" t="s">
        <v>349</v>
      </c>
      <c r="H80" s="2" t="s">
        <v>35</v>
      </c>
      <c r="I80" s="3">
        <v>12343</v>
      </c>
      <c r="J80" s="12">
        <f>IF(H80&gt;0,B80-YEAR(I80),"")</f>
        <v>23</v>
      </c>
      <c r="K80" s="11" t="str">
        <f>N80 &amp; M80</f>
        <v>36C</v>
      </c>
      <c r="L80" s="11">
        <f>IF(ISBLANK(M80),"",VLOOKUP(M80,Tables!$A$3:$B$11,2))</f>
        <v>2</v>
      </c>
      <c r="M80" s="2" t="s">
        <v>32</v>
      </c>
      <c r="N80" s="2">
        <v>36</v>
      </c>
      <c r="O80" s="2">
        <v>20</v>
      </c>
      <c r="P80" s="2">
        <v>36</v>
      </c>
      <c r="Q80" s="2">
        <v>62</v>
      </c>
      <c r="R80" s="13">
        <f>IF(Q80&gt;0,(+Q80*2.54)/100,"")</f>
        <v>1.5748</v>
      </c>
      <c r="S80" s="2">
        <v>108</v>
      </c>
      <c r="T80" s="12">
        <f>IF(S80&gt;0,S80*0.453592,"")</f>
        <v>48.987935999999998</v>
      </c>
      <c r="U80" s="13">
        <f>IF((Q80&gt;0)*(S80&gt;0),T80/R80^2,"")</f>
        <v>19.753239506479012</v>
      </c>
      <c r="V80" s="18" t="str">
        <f t="shared" si="3"/>
        <v>Y</v>
      </c>
      <c r="W80" s="2" t="s">
        <v>350</v>
      </c>
    </row>
    <row r="81" spans="1:23" x14ac:dyDescent="0.15">
      <c r="A81" s="11">
        <f t="shared" si="2"/>
        <v>1960</v>
      </c>
      <c r="B81" s="11">
        <f>YEAR(C81)</f>
        <v>1960</v>
      </c>
      <c r="C81" s="10">
        <v>20636</v>
      </c>
      <c r="D81" s="2" t="s">
        <v>1132</v>
      </c>
      <c r="H81" s="2" t="s">
        <v>35</v>
      </c>
      <c r="I81" s="3">
        <v>14143</v>
      </c>
      <c r="J81" s="12">
        <f>IF(H81&gt;0,B81-YEAR(I81),"")</f>
        <v>18</v>
      </c>
      <c r="K81" s="11" t="str">
        <f>N81 &amp; M81</f>
        <v>37D</v>
      </c>
      <c r="L81" s="11">
        <f>IF(ISBLANK(M81),"",VLOOKUP(M81,Tables!$A$3:$B$11,2))</f>
        <v>3</v>
      </c>
      <c r="M81" s="2" t="s">
        <v>27</v>
      </c>
      <c r="N81" s="2">
        <v>37</v>
      </c>
      <c r="O81" s="2">
        <v>22</v>
      </c>
      <c r="P81" s="2">
        <v>35</v>
      </c>
      <c r="Q81" s="2">
        <v>65</v>
      </c>
      <c r="R81" s="13">
        <f>IF(Q81&gt;0,(+Q81*2.54)/100,"")</f>
        <v>1.651</v>
      </c>
      <c r="S81" s="2">
        <v>110</v>
      </c>
      <c r="T81" s="12">
        <f>IF(S81&gt;0,S81*0.453592,"")</f>
        <v>49.895119999999999</v>
      </c>
      <c r="U81" s="13">
        <f>IF((Q81&gt;0)*(S81&gt;0),T81/R81^2,"")</f>
        <v>18.304755189392033</v>
      </c>
      <c r="V81" s="18" t="str">
        <f t="shared" si="3"/>
        <v>Y</v>
      </c>
      <c r="W81" s="2" t="s">
        <v>1133</v>
      </c>
    </row>
    <row r="82" spans="1:23" x14ac:dyDescent="0.15">
      <c r="A82" s="11">
        <f t="shared" si="2"/>
        <v>1960</v>
      </c>
      <c r="B82" s="11">
        <f>YEAR(C82)</f>
        <v>1960</v>
      </c>
      <c r="C82" s="10">
        <v>20667</v>
      </c>
      <c r="D82" s="2" t="s">
        <v>391</v>
      </c>
      <c r="H82" s="2" t="s">
        <v>35</v>
      </c>
      <c r="I82" s="3">
        <v>12641</v>
      </c>
      <c r="J82" s="12">
        <f>IF(H82&gt;0,B82-YEAR(I82),"")</f>
        <v>22</v>
      </c>
      <c r="K82" s="11" t="str">
        <f>N82 &amp; M82</f>
        <v>34C</v>
      </c>
      <c r="L82" s="11">
        <f>IF(ISBLANK(M82),"",VLOOKUP(M82,Tables!$A$3:$B$11,2))</f>
        <v>2</v>
      </c>
      <c r="M82" s="2" t="s">
        <v>32</v>
      </c>
      <c r="N82" s="2">
        <v>34</v>
      </c>
      <c r="O82" s="2">
        <v>23</v>
      </c>
      <c r="P82" s="2">
        <v>35</v>
      </c>
      <c r="Q82" s="2">
        <v>64</v>
      </c>
      <c r="R82" s="13">
        <f>IF(Q82&gt;0,(+Q82*2.54)/100,"")</f>
        <v>1.6255999999999999</v>
      </c>
      <c r="S82" s="2">
        <v>120</v>
      </c>
      <c r="T82" s="12">
        <f>IF(S82&gt;0,S82*0.453592,"")</f>
        <v>54.431039999999996</v>
      </c>
      <c r="U82" s="13">
        <f>IF((Q82&gt;0)*(S82&gt;0),T82/R82^2,"")</f>
        <v>20.597724789199578</v>
      </c>
      <c r="V82" s="18" t="str">
        <f t="shared" si="3"/>
        <v>Y</v>
      </c>
      <c r="W82" s="2" t="s">
        <v>91</v>
      </c>
    </row>
    <row r="83" spans="1:23" x14ac:dyDescent="0.15">
      <c r="A83" s="11">
        <f t="shared" si="2"/>
        <v>1960</v>
      </c>
      <c r="B83" s="11">
        <f>YEAR(C83)</f>
        <v>1960</v>
      </c>
      <c r="C83" s="10">
        <v>20698</v>
      </c>
      <c r="D83" s="2" t="s">
        <v>90</v>
      </c>
      <c r="G83" s="2" t="s">
        <v>25</v>
      </c>
      <c r="H83" s="2" t="s">
        <v>35</v>
      </c>
      <c r="I83" s="3">
        <v>12586</v>
      </c>
      <c r="J83" s="12">
        <f>IF(H83&gt;0,B83-YEAR(I83),"")</f>
        <v>22</v>
      </c>
      <c r="K83" s="11" t="str">
        <f>N83 &amp; M83</f>
        <v>38D</v>
      </c>
      <c r="L83" s="11">
        <f>IF(ISBLANK(M83),"",VLOOKUP(M83,Tables!$A$3:$B$11,2))</f>
        <v>3</v>
      </c>
      <c r="M83" s="2" t="s">
        <v>27</v>
      </c>
      <c r="N83" s="2">
        <v>38</v>
      </c>
      <c r="O83" s="2">
        <v>20</v>
      </c>
      <c r="P83" s="2">
        <v>35</v>
      </c>
      <c r="Q83" s="2">
        <v>62</v>
      </c>
      <c r="R83" s="13">
        <f>IF(Q83&gt;0,(+Q83*2.54)/100,"")</f>
        <v>1.5748</v>
      </c>
      <c r="S83" s="2">
        <v>105</v>
      </c>
      <c r="T83" s="12">
        <f>IF(S83&gt;0,S83*0.453592,"")</f>
        <v>47.627159999999996</v>
      </c>
      <c r="U83" s="13">
        <f>IF((Q83&gt;0)*(S83&gt;0),T83/R83^2,"")</f>
        <v>19.204538409076818</v>
      </c>
      <c r="V83" s="18" t="str">
        <f t="shared" si="3"/>
        <v>Y</v>
      </c>
      <c r="W83" s="2" t="s">
        <v>91</v>
      </c>
    </row>
    <row r="84" spans="1:23" x14ac:dyDescent="0.15">
      <c r="A84" s="11">
        <f t="shared" si="2"/>
        <v>1960</v>
      </c>
      <c r="B84" s="11">
        <f>YEAR(C84)</f>
        <v>1960</v>
      </c>
      <c r="C84" s="10">
        <v>20728</v>
      </c>
      <c r="D84" s="2" t="s">
        <v>662</v>
      </c>
      <c r="H84" s="2" t="s">
        <v>31</v>
      </c>
      <c r="I84" s="3">
        <v>14022</v>
      </c>
      <c r="J84" s="12">
        <f>IF(H84&gt;0,B84-YEAR(I84),"")</f>
        <v>18</v>
      </c>
      <c r="K84" s="11" t="str">
        <f>N84 &amp; M84</f>
        <v>34B</v>
      </c>
      <c r="L84" s="11">
        <f>IF(ISBLANK(M84),"",VLOOKUP(M84,Tables!$A$3:$B$11,2))</f>
        <v>1</v>
      </c>
      <c r="M84" s="2" t="s">
        <v>49</v>
      </c>
      <c r="N84" s="2">
        <v>34</v>
      </c>
      <c r="O84" s="2">
        <v>21</v>
      </c>
      <c r="P84" s="2">
        <v>34</v>
      </c>
      <c r="Q84" s="2">
        <v>65</v>
      </c>
      <c r="R84" s="13">
        <f>IF(Q84&gt;0,(+Q84*2.54)/100,"")</f>
        <v>1.651</v>
      </c>
      <c r="S84" s="2">
        <v>114</v>
      </c>
      <c r="T84" s="12">
        <f>IF(S84&gt;0,S84*0.453592,"")</f>
        <v>51.709488</v>
      </c>
      <c r="U84" s="13">
        <f>IF((Q84&gt;0)*(S84&gt;0),T84/R84^2,"")</f>
        <v>18.970382650824472</v>
      </c>
      <c r="V84" s="18" t="str">
        <f t="shared" si="3"/>
        <v>Y</v>
      </c>
      <c r="W84" s="2" t="s">
        <v>207</v>
      </c>
    </row>
    <row r="85" spans="1:23" x14ac:dyDescent="0.15">
      <c r="A85" s="11">
        <f t="shared" si="2"/>
        <v>1960</v>
      </c>
      <c r="B85" s="11">
        <f>YEAR(C85)</f>
        <v>1960</v>
      </c>
      <c r="C85" s="10">
        <v>20759</v>
      </c>
      <c r="D85" s="2" t="s">
        <v>596</v>
      </c>
      <c r="H85" s="2" t="s">
        <v>35</v>
      </c>
      <c r="I85" s="3">
        <v>12750</v>
      </c>
      <c r="J85" s="12">
        <f>IF(H85&gt;0,B85-YEAR(I85),"")</f>
        <v>22</v>
      </c>
      <c r="K85" s="11" t="str">
        <f>N85 &amp; M85</f>
        <v>33B</v>
      </c>
      <c r="L85" s="11">
        <f>IF(ISBLANK(M85),"",VLOOKUP(M85,Tables!$A$3:$B$11,2))</f>
        <v>1</v>
      </c>
      <c r="M85" s="2" t="s">
        <v>49</v>
      </c>
      <c r="N85" s="2">
        <v>33</v>
      </c>
      <c r="O85" s="2">
        <v>18</v>
      </c>
      <c r="P85" s="2">
        <v>32</v>
      </c>
      <c r="Q85" s="2">
        <v>62</v>
      </c>
      <c r="R85" s="13">
        <f>IF(Q85&gt;0,(+Q85*2.54)/100,"")</f>
        <v>1.5748</v>
      </c>
      <c r="T85" s="12" t="str">
        <f>IF(S85&gt;0,S85*0.453592,"")</f>
        <v/>
      </c>
      <c r="U85" s="13" t="str">
        <f>IF((Q85&gt;0)*(S85&gt;0),T85/R85^2,"")</f>
        <v/>
      </c>
      <c r="V85" s="18" t="str">
        <f t="shared" si="3"/>
        <v>Y</v>
      </c>
      <c r="W85" s="2" t="s">
        <v>132</v>
      </c>
    </row>
    <row r="86" spans="1:23" x14ac:dyDescent="0.15">
      <c r="A86" s="11">
        <f t="shared" si="2"/>
        <v>1960</v>
      </c>
      <c r="B86" s="11">
        <f>YEAR(C86)</f>
        <v>1960</v>
      </c>
      <c r="C86" s="10">
        <v>20789</v>
      </c>
      <c r="D86" s="2" t="s">
        <v>206</v>
      </c>
      <c r="H86" s="2" t="s">
        <v>26</v>
      </c>
      <c r="I86" s="3">
        <v>14018</v>
      </c>
      <c r="J86" s="12">
        <f>IF(H86&gt;0,B86-YEAR(I86),"")</f>
        <v>18</v>
      </c>
      <c r="K86" s="11" t="str">
        <f>N86 &amp; M86</f>
        <v>37D</v>
      </c>
      <c r="L86" s="11">
        <f>IF(ISBLANK(M86),"",VLOOKUP(M86,Tables!$A$3:$B$11,2))</f>
        <v>3</v>
      </c>
      <c r="M86" s="2" t="s">
        <v>27</v>
      </c>
      <c r="N86" s="2">
        <v>37</v>
      </c>
      <c r="O86" s="2">
        <v>23</v>
      </c>
      <c r="P86" s="2">
        <v>35</v>
      </c>
      <c r="Q86" s="2">
        <v>66</v>
      </c>
      <c r="R86" s="13">
        <f>IF(Q86&gt;0,(+Q86*2.54)/100,"")</f>
        <v>1.6764000000000001</v>
      </c>
      <c r="S86" s="2">
        <v>120</v>
      </c>
      <c r="T86" s="12">
        <f>IF(S86&gt;0,S86*0.453592,"")</f>
        <v>54.431039999999996</v>
      </c>
      <c r="U86" s="13">
        <f>IF((Q86&gt;0)*(S86&gt;0),T86/R86^2,"")</f>
        <v>19.368292180110529</v>
      </c>
      <c r="V86" s="18" t="str">
        <f t="shared" si="3"/>
        <v>Y</v>
      </c>
      <c r="W86" s="2" t="s">
        <v>207</v>
      </c>
    </row>
    <row r="87" spans="1:23" x14ac:dyDescent="0.15">
      <c r="A87" s="11">
        <f t="shared" si="2"/>
        <v>1960</v>
      </c>
      <c r="B87" s="11">
        <f>YEAR(C87)</f>
        <v>1961</v>
      </c>
      <c r="C87" s="10">
        <v>20820</v>
      </c>
      <c r="D87" s="2" t="s">
        <v>288</v>
      </c>
      <c r="H87" s="2" t="s">
        <v>35</v>
      </c>
      <c r="I87" s="3">
        <v>13777</v>
      </c>
      <c r="J87" s="12">
        <f>IF(H87&gt;0,B87-YEAR(I87),"")</f>
        <v>20</v>
      </c>
      <c r="K87" s="11" t="str">
        <f>N87 &amp; M87</f>
        <v>37D</v>
      </c>
      <c r="L87" s="11">
        <f>IF(ISBLANK(M87),"",VLOOKUP(M87,Tables!$A$3:$B$11,2))</f>
        <v>3</v>
      </c>
      <c r="M87" s="2" t="s">
        <v>27</v>
      </c>
      <c r="N87" s="2">
        <v>37</v>
      </c>
      <c r="O87" s="2">
        <v>21</v>
      </c>
      <c r="P87" s="2">
        <v>36</v>
      </c>
      <c r="Q87" s="2">
        <v>65</v>
      </c>
      <c r="R87" s="13">
        <f>IF(Q87&gt;0,(+Q87*2.54)/100,"")</f>
        <v>1.651</v>
      </c>
      <c r="S87" s="2">
        <v>110</v>
      </c>
      <c r="T87" s="12">
        <f>IF(S87&gt;0,S87*0.453592,"")</f>
        <v>49.895119999999999</v>
      </c>
      <c r="U87" s="13">
        <f>IF((Q87&gt;0)*(S87&gt;0),T87/R87^2,"")</f>
        <v>18.304755189392033</v>
      </c>
      <c r="V87" s="18" t="str">
        <f t="shared" si="3"/>
        <v>Y</v>
      </c>
      <c r="W87" s="2" t="s">
        <v>91</v>
      </c>
    </row>
    <row r="88" spans="1:23" x14ac:dyDescent="0.15">
      <c r="A88" s="11">
        <f t="shared" si="2"/>
        <v>1960</v>
      </c>
      <c r="B88" s="11">
        <f>YEAR(C88)</f>
        <v>1961</v>
      </c>
      <c r="C88" s="10">
        <v>20851</v>
      </c>
      <c r="D88" s="2" t="s">
        <v>137</v>
      </c>
      <c r="H88" s="2" t="s">
        <v>35</v>
      </c>
      <c r="I88" s="3">
        <v>14159</v>
      </c>
      <c r="J88" s="12">
        <f>IF(H88&gt;0,B88-YEAR(I88),"")</f>
        <v>19</v>
      </c>
      <c r="K88" s="11" t="str">
        <f>N88 &amp; M88</f>
        <v>36D</v>
      </c>
      <c r="L88" s="11">
        <f>IF(ISBLANK(M88),"",VLOOKUP(M88,Tables!$A$3:$B$11,2))</f>
        <v>3</v>
      </c>
      <c r="M88" s="2" t="s">
        <v>27</v>
      </c>
      <c r="N88" s="2">
        <v>36</v>
      </c>
      <c r="O88" s="2">
        <v>24</v>
      </c>
      <c r="P88" s="2">
        <v>36</v>
      </c>
      <c r="Q88" s="2">
        <v>67</v>
      </c>
      <c r="R88" s="13">
        <f>IF(Q88&gt;0,(+Q88*2.54)/100,"")</f>
        <v>1.7018</v>
      </c>
      <c r="S88" s="2">
        <v>120</v>
      </c>
      <c r="T88" s="12">
        <f>IF(S88&gt;0,S88*0.453592,"")</f>
        <v>54.431039999999996</v>
      </c>
      <c r="U88" s="13">
        <f>IF((Q88&gt;0)*(S88&gt;0),T88/R88^2,"")</f>
        <v>18.794448816342495</v>
      </c>
      <c r="V88" s="18" t="str">
        <f t="shared" si="3"/>
        <v>Y</v>
      </c>
      <c r="W88" s="2" t="s">
        <v>91</v>
      </c>
    </row>
    <row r="89" spans="1:23" x14ac:dyDescent="0.15">
      <c r="A89" s="11">
        <f t="shared" si="2"/>
        <v>1960</v>
      </c>
      <c r="B89" s="11">
        <f>YEAR(C89)</f>
        <v>1961</v>
      </c>
      <c r="C89" s="10">
        <v>20879</v>
      </c>
      <c r="D89" s="2" t="s">
        <v>1158</v>
      </c>
      <c r="H89" s="2" t="s">
        <v>35</v>
      </c>
      <c r="I89" s="3">
        <v>12451</v>
      </c>
      <c r="J89" s="12">
        <f>IF(H89&gt;0,B89-YEAR(I89),"")</f>
        <v>23</v>
      </c>
      <c r="K89" s="11" t="str">
        <f>N89 &amp; M89</f>
        <v>38D</v>
      </c>
      <c r="L89" s="11">
        <f>IF(ISBLANK(M89),"",VLOOKUP(M89,Tables!$A$3:$B$11,2))</f>
        <v>3</v>
      </c>
      <c r="M89" s="2" t="s">
        <v>27</v>
      </c>
      <c r="N89" s="2">
        <v>38</v>
      </c>
      <c r="O89" s="2">
        <v>22</v>
      </c>
      <c r="P89" s="2">
        <v>36</v>
      </c>
      <c r="Q89" s="2">
        <v>64</v>
      </c>
      <c r="R89" s="13">
        <f>IF(Q89&gt;0,(+Q89*2.54)/100,"")</f>
        <v>1.6255999999999999</v>
      </c>
      <c r="S89" s="2">
        <v>117</v>
      </c>
      <c r="T89" s="12">
        <f>IF(S89&gt;0,S89*0.453592,"")</f>
        <v>53.070264000000002</v>
      </c>
      <c r="U89" s="13">
        <f>IF((Q89&gt;0)*(S89&gt;0),T89/R89^2,"")</f>
        <v>20.08278166946959</v>
      </c>
      <c r="V89" s="18" t="str">
        <f t="shared" si="3"/>
        <v>Y</v>
      </c>
      <c r="W89" s="2" t="s">
        <v>1109</v>
      </c>
    </row>
    <row r="90" spans="1:23" x14ac:dyDescent="0.15">
      <c r="A90" s="11">
        <f t="shared" si="2"/>
        <v>1960</v>
      </c>
      <c r="B90" s="11">
        <f>YEAR(C90)</f>
        <v>1961</v>
      </c>
      <c r="C90" s="10">
        <v>20910</v>
      </c>
      <c r="D90" s="2" t="s">
        <v>914</v>
      </c>
      <c r="H90" s="2" t="s">
        <v>35</v>
      </c>
      <c r="I90" s="3">
        <v>13497</v>
      </c>
      <c r="J90" s="12">
        <f>IF(H90&gt;0,B90-YEAR(I90),"")</f>
        <v>21</v>
      </c>
      <c r="K90" s="11" t="str">
        <f>N90 &amp; M90</f>
        <v>36C</v>
      </c>
      <c r="L90" s="11">
        <f>IF(ISBLANK(M90),"",VLOOKUP(M90,Tables!$A$3:$B$11,2))</f>
        <v>2</v>
      </c>
      <c r="M90" s="2" t="s">
        <v>32</v>
      </c>
      <c r="N90" s="2">
        <v>36</v>
      </c>
      <c r="O90" s="2">
        <v>24</v>
      </c>
      <c r="P90" s="2">
        <v>36</v>
      </c>
      <c r="Q90" s="2">
        <v>67</v>
      </c>
      <c r="R90" s="13">
        <f>IF(Q90&gt;0,(+Q90*2.54)/100,"")</f>
        <v>1.7018</v>
      </c>
      <c r="S90" s="2">
        <v>125</v>
      </c>
      <c r="T90" s="12">
        <f>IF(S90&gt;0,S90*0.453592,"")</f>
        <v>56.698999999999998</v>
      </c>
      <c r="U90" s="13">
        <f>IF((Q90&gt;0)*(S90&gt;0),T90/R90^2,"")</f>
        <v>19.577550850356769</v>
      </c>
      <c r="V90" s="18" t="str">
        <f t="shared" si="3"/>
        <v>Y</v>
      </c>
      <c r="W90" s="2" t="s">
        <v>91</v>
      </c>
    </row>
    <row r="91" spans="1:23" x14ac:dyDescent="0.15">
      <c r="A91" s="11">
        <f t="shared" si="2"/>
        <v>1960</v>
      </c>
      <c r="B91" s="11">
        <f>YEAR(C91)</f>
        <v>1961</v>
      </c>
      <c r="C91" s="10">
        <v>20940</v>
      </c>
      <c r="D91" s="2" t="s">
        <v>1108</v>
      </c>
      <c r="H91" s="2" t="s">
        <v>26</v>
      </c>
      <c r="I91" s="3">
        <v>12464</v>
      </c>
      <c r="J91" s="12">
        <f>IF(H91&gt;0,B91-YEAR(I91),"")</f>
        <v>23</v>
      </c>
      <c r="K91" s="11" t="str">
        <f>N91 &amp; M91</f>
        <v>36D</v>
      </c>
      <c r="L91" s="11">
        <f>IF(ISBLANK(M91),"",VLOOKUP(M91,Tables!$A$3:$B$11,2))</f>
        <v>3</v>
      </c>
      <c r="M91" s="2" t="s">
        <v>27</v>
      </c>
      <c r="N91" s="2">
        <v>36</v>
      </c>
      <c r="O91" s="2">
        <v>22</v>
      </c>
      <c r="P91" s="2">
        <v>35</v>
      </c>
      <c r="Q91" s="2">
        <v>63</v>
      </c>
      <c r="R91" s="13">
        <f>IF(Q91&gt;0,(+Q91*2.54)/100,"")</f>
        <v>1.6002000000000001</v>
      </c>
      <c r="S91" s="2">
        <v>108</v>
      </c>
      <c r="T91" s="12">
        <f>IF(S91&gt;0,S91*0.453592,"")</f>
        <v>48.987935999999998</v>
      </c>
      <c r="U91" s="13">
        <f>IF((Q91&gt;0)*(S91&gt;0),T91/R91^2,"")</f>
        <v>19.131129418721422</v>
      </c>
      <c r="V91" s="18" t="str">
        <f t="shared" si="3"/>
        <v>Y</v>
      </c>
      <c r="W91" s="2" t="s">
        <v>1109</v>
      </c>
    </row>
    <row r="92" spans="1:23" x14ac:dyDescent="0.15">
      <c r="A92" s="11">
        <f t="shared" si="2"/>
        <v>1960</v>
      </c>
      <c r="B92" s="11">
        <f>YEAR(C92)</f>
        <v>1961</v>
      </c>
      <c r="C92" s="10">
        <v>20971</v>
      </c>
      <c r="D92" s="2" t="s">
        <v>478</v>
      </c>
      <c r="H92" s="2" t="s">
        <v>35</v>
      </c>
      <c r="I92" s="3">
        <v>13433</v>
      </c>
      <c r="J92" s="12">
        <f>IF(H92&gt;0,B92-YEAR(I92),"")</f>
        <v>21</v>
      </c>
      <c r="K92" s="11" t="str">
        <f>N92 &amp; M92</f>
        <v>36D</v>
      </c>
      <c r="L92" s="11">
        <f>IF(ISBLANK(M92),"",VLOOKUP(M92,Tables!$A$3:$B$11,2))</f>
        <v>3</v>
      </c>
      <c r="M92" s="2" t="s">
        <v>27</v>
      </c>
      <c r="N92" s="2">
        <v>36</v>
      </c>
      <c r="O92" s="2">
        <v>22</v>
      </c>
      <c r="P92" s="2">
        <v>34</v>
      </c>
      <c r="Q92" s="2">
        <v>64</v>
      </c>
      <c r="R92" s="13">
        <f>IF(Q92&gt;0,(+Q92*2.54)/100,"")</f>
        <v>1.6255999999999999</v>
      </c>
      <c r="S92" s="2">
        <v>105</v>
      </c>
      <c r="T92" s="12">
        <f>IF(S92&gt;0,S92*0.453592,"")</f>
        <v>47.627159999999996</v>
      </c>
      <c r="U92" s="13">
        <f>IF((Q92&gt;0)*(S92&gt;0),T92/R92^2,"")</f>
        <v>18.023009190549629</v>
      </c>
      <c r="V92" s="18" t="str">
        <f t="shared" si="3"/>
        <v>N</v>
      </c>
      <c r="W92" s="2" t="s">
        <v>479</v>
      </c>
    </row>
    <row r="93" spans="1:23" x14ac:dyDescent="0.15">
      <c r="A93" s="11">
        <f t="shared" si="2"/>
        <v>1960</v>
      </c>
      <c r="B93" s="11">
        <f>YEAR(C93)</f>
        <v>1961</v>
      </c>
      <c r="C93" s="10">
        <v>21001</v>
      </c>
      <c r="D93" s="2" t="s">
        <v>1079</v>
      </c>
      <c r="H93" s="2" t="s">
        <v>35</v>
      </c>
      <c r="I93" s="3">
        <v>13860</v>
      </c>
      <c r="J93" s="12">
        <f>IF(H93&gt;0,B93-YEAR(I93),"")</f>
        <v>20</v>
      </c>
      <c r="K93" s="11" t="str">
        <f>N93 &amp; M93</f>
        <v>35C</v>
      </c>
      <c r="L93" s="11">
        <f>IF(ISBLANK(M93),"",VLOOKUP(M93,Tables!$A$3:$B$11,2))</f>
        <v>2</v>
      </c>
      <c r="M93" s="2" t="s">
        <v>32</v>
      </c>
      <c r="N93" s="2">
        <v>35</v>
      </c>
      <c r="O93" s="2">
        <v>23</v>
      </c>
      <c r="P93" s="2">
        <v>35</v>
      </c>
      <c r="Q93" s="2">
        <v>69</v>
      </c>
      <c r="R93" s="13">
        <f>IF(Q93&gt;0,(+Q93*2.54)/100,"")</f>
        <v>1.7525999999999999</v>
      </c>
      <c r="S93" s="2">
        <v>126</v>
      </c>
      <c r="T93" s="12">
        <f>IF(S93&gt;0,S93*0.453592,"")</f>
        <v>57.152591999999999</v>
      </c>
      <c r="U93" s="13">
        <f>IF((Q93&gt;0)*(S93&gt;0),T93/R93^2,"")</f>
        <v>18.606741183236618</v>
      </c>
      <c r="V93" s="18" t="str">
        <f t="shared" si="3"/>
        <v>Y</v>
      </c>
      <c r="W93" s="2" t="s">
        <v>136</v>
      </c>
    </row>
    <row r="94" spans="1:23" x14ac:dyDescent="0.15">
      <c r="A94" s="11">
        <f t="shared" si="2"/>
        <v>1960</v>
      </c>
      <c r="B94" s="11">
        <f>YEAR(C94)</f>
        <v>1961</v>
      </c>
      <c r="C94" s="10">
        <v>21032</v>
      </c>
      <c r="D94" s="2" t="s">
        <v>640</v>
      </c>
      <c r="H94" s="2" t="s">
        <v>26</v>
      </c>
      <c r="I94" s="3">
        <v>13880</v>
      </c>
      <c r="J94" s="12">
        <f>IF(H94&gt;0,B94-YEAR(I94),"")</f>
        <v>19</v>
      </c>
      <c r="K94" s="11" t="str">
        <f>N94 &amp; M94</f>
        <v>32B</v>
      </c>
      <c r="L94" s="11">
        <f>IF(ISBLANK(M94),"",VLOOKUP(M94,Tables!$A$3:$B$11,2))</f>
        <v>1</v>
      </c>
      <c r="M94" s="2" t="s">
        <v>49</v>
      </c>
      <c r="N94" s="2">
        <v>32</v>
      </c>
      <c r="O94" s="2">
        <v>26</v>
      </c>
      <c r="P94" s="2">
        <v>34</v>
      </c>
      <c r="R94" s="13" t="str">
        <f>IF(Q94&gt;0,(+Q94*2.54)/100,"")</f>
        <v/>
      </c>
      <c r="T94" s="12" t="str">
        <f>IF(S94&gt;0,S94*0.453592,"")</f>
        <v/>
      </c>
      <c r="U94" s="13" t="str">
        <f>IF((Q94&gt;0)*(S94&gt;0),T94/R94^2,"")</f>
        <v/>
      </c>
      <c r="V94" s="18" t="str">
        <f t="shared" si="3"/>
        <v>Y</v>
      </c>
      <c r="W94" s="2" t="s">
        <v>91</v>
      </c>
    </row>
    <row r="95" spans="1:23" x14ac:dyDescent="0.15">
      <c r="A95" s="11">
        <f t="shared" si="2"/>
        <v>1960</v>
      </c>
      <c r="B95" s="11">
        <f>YEAR(C95)</f>
        <v>1961</v>
      </c>
      <c r="C95" s="10">
        <v>21063</v>
      </c>
      <c r="D95" s="2" t="s">
        <v>250</v>
      </c>
      <c r="H95" s="2" t="s">
        <v>35</v>
      </c>
      <c r="I95" s="3">
        <v>14092</v>
      </c>
      <c r="J95" s="12">
        <f>IF(H95&gt;0,B95-YEAR(I95),"")</f>
        <v>19</v>
      </c>
      <c r="K95" s="11" t="str">
        <f>N95 &amp; M95</f>
        <v>38D</v>
      </c>
      <c r="L95" s="11">
        <f>IF(ISBLANK(M95),"",VLOOKUP(M95,Tables!$A$3:$B$11,2))</f>
        <v>3</v>
      </c>
      <c r="M95" s="2" t="s">
        <v>27</v>
      </c>
      <c r="N95" s="2">
        <v>38</v>
      </c>
      <c r="O95" s="2">
        <v>22</v>
      </c>
      <c r="P95" s="2">
        <v>36</v>
      </c>
      <c r="Q95" s="2">
        <v>65</v>
      </c>
      <c r="R95" s="13">
        <f>IF(Q95&gt;0,(+Q95*2.54)/100,"")</f>
        <v>1.651</v>
      </c>
      <c r="S95" s="2">
        <v>122</v>
      </c>
      <c r="T95" s="12">
        <f>IF(S95&gt;0,S95*0.453592,"")</f>
        <v>55.338223999999997</v>
      </c>
      <c r="U95" s="13">
        <f>IF((Q95&gt;0)*(S95&gt;0),T95/R95^2,"")</f>
        <v>20.301637573689348</v>
      </c>
      <c r="V95" s="18" t="str">
        <f t="shared" si="3"/>
        <v>N</v>
      </c>
      <c r="W95" s="2" t="s">
        <v>251</v>
      </c>
    </row>
    <row r="96" spans="1:23" x14ac:dyDescent="0.15">
      <c r="A96" s="11">
        <f t="shared" si="2"/>
        <v>1960</v>
      </c>
      <c r="B96" s="11">
        <f>YEAR(C96)</f>
        <v>1961</v>
      </c>
      <c r="C96" s="10">
        <v>21093</v>
      </c>
      <c r="D96" s="2" t="s">
        <v>547</v>
      </c>
      <c r="H96" s="2" t="s">
        <v>35</v>
      </c>
      <c r="I96" s="3">
        <v>13792</v>
      </c>
      <c r="J96" s="12">
        <f>IF(H96&gt;0,B96-YEAR(I96),"")</f>
        <v>20</v>
      </c>
      <c r="K96" s="11" t="str">
        <f>N96 &amp; M96</f>
        <v>38D</v>
      </c>
      <c r="L96" s="11">
        <f>IF(ISBLANK(M96),"",VLOOKUP(M96,Tables!$A$3:$B$11,2))</f>
        <v>3</v>
      </c>
      <c r="M96" s="2" t="s">
        <v>27</v>
      </c>
      <c r="N96" s="2">
        <v>38</v>
      </c>
      <c r="O96" s="2">
        <v>24</v>
      </c>
      <c r="P96" s="2">
        <v>37</v>
      </c>
      <c r="Q96" s="2">
        <v>64</v>
      </c>
      <c r="R96" s="13">
        <f>IF(Q96&gt;0,(+Q96*2.54)/100,"")</f>
        <v>1.6255999999999999</v>
      </c>
      <c r="S96" s="2">
        <v>120</v>
      </c>
      <c r="T96" s="12">
        <f>IF(S96&gt;0,S96*0.453592,"")</f>
        <v>54.431039999999996</v>
      </c>
      <c r="U96" s="13">
        <f>IF((Q96&gt;0)*(S96&gt;0),T96/R96^2,"")</f>
        <v>20.597724789199578</v>
      </c>
      <c r="V96" s="18" t="str">
        <f t="shared" si="3"/>
        <v>Y</v>
      </c>
      <c r="W96" s="2" t="s">
        <v>296</v>
      </c>
    </row>
    <row r="97" spans="1:23" x14ac:dyDescent="0.15">
      <c r="A97" s="11">
        <f t="shared" si="2"/>
        <v>1960</v>
      </c>
      <c r="B97" s="11">
        <f>YEAR(C97)</f>
        <v>1961</v>
      </c>
      <c r="C97" s="10">
        <v>21124</v>
      </c>
      <c r="D97" s="2" t="s">
        <v>363</v>
      </c>
      <c r="H97" s="2" t="s">
        <v>26</v>
      </c>
      <c r="I97" s="3">
        <v>12639</v>
      </c>
      <c r="J97" s="12">
        <f>IF(H97&gt;0,B97-YEAR(I97),"")</f>
        <v>23</v>
      </c>
      <c r="K97" s="11" t="str">
        <f>N97 &amp; M97</f>
        <v>36C</v>
      </c>
      <c r="L97" s="11">
        <f>IF(ISBLANK(M97),"",VLOOKUP(M97,Tables!$A$3:$B$11,2))</f>
        <v>2</v>
      </c>
      <c r="M97" s="2" t="s">
        <v>32</v>
      </c>
      <c r="N97" s="2">
        <v>36</v>
      </c>
      <c r="O97" s="2">
        <v>22</v>
      </c>
      <c r="P97" s="2">
        <v>35</v>
      </c>
      <c r="Q97" s="2">
        <v>67</v>
      </c>
      <c r="R97" s="13">
        <f>IF(Q97&gt;0,(+Q97*2.54)/100,"")</f>
        <v>1.7018</v>
      </c>
      <c r="S97" s="2">
        <v>120</v>
      </c>
      <c r="T97" s="12">
        <f>IF(S97&gt;0,S97*0.453592,"")</f>
        <v>54.431039999999996</v>
      </c>
      <c r="U97" s="13">
        <f>IF((Q97&gt;0)*(S97&gt;0),T97/R97^2,"")</f>
        <v>18.794448816342495</v>
      </c>
      <c r="V97" s="18" t="str">
        <f t="shared" si="3"/>
        <v>Y</v>
      </c>
      <c r="W97" s="2" t="s">
        <v>132</v>
      </c>
    </row>
    <row r="98" spans="1:23" x14ac:dyDescent="0.15">
      <c r="A98" s="11">
        <f t="shared" si="2"/>
        <v>1960</v>
      </c>
      <c r="B98" s="11">
        <f>YEAR(C98)</f>
        <v>1961</v>
      </c>
      <c r="C98" s="10">
        <v>21154</v>
      </c>
      <c r="D98" s="2" t="s">
        <v>806</v>
      </c>
      <c r="H98" s="2" t="s">
        <v>26</v>
      </c>
      <c r="I98" s="3">
        <v>12995</v>
      </c>
      <c r="J98" s="12">
        <f>IF(H98&gt;0,B98-YEAR(I98),"")</f>
        <v>22</v>
      </c>
      <c r="K98" s="11" t="str">
        <f>N98 &amp; M98</f>
        <v>35D</v>
      </c>
      <c r="L98" s="11">
        <f>IF(ISBLANK(M98),"",VLOOKUP(M98,Tables!$A$3:$B$11,2))</f>
        <v>3</v>
      </c>
      <c r="M98" s="2" t="s">
        <v>27</v>
      </c>
      <c r="N98" s="2">
        <v>35</v>
      </c>
      <c r="O98" s="2">
        <v>22</v>
      </c>
      <c r="P98" s="2">
        <v>35</v>
      </c>
      <c r="Q98" s="2">
        <v>66</v>
      </c>
      <c r="R98" s="13">
        <f>IF(Q98&gt;0,(+Q98*2.54)/100,"")</f>
        <v>1.6764000000000001</v>
      </c>
      <c r="S98" s="2">
        <v>115</v>
      </c>
      <c r="T98" s="12">
        <f>IF(S98&gt;0,S98*0.453592,"")</f>
        <v>52.163080000000001</v>
      </c>
      <c r="U98" s="13">
        <f>IF((Q98&gt;0)*(S98&gt;0),T98/R98^2,"")</f>
        <v>18.561280005939256</v>
      </c>
      <c r="V98" s="18" t="str">
        <f t="shared" si="3"/>
        <v>Y</v>
      </c>
      <c r="W98" s="2" t="s">
        <v>65</v>
      </c>
    </row>
    <row r="99" spans="1:23" x14ac:dyDescent="0.15">
      <c r="A99" s="11">
        <f t="shared" si="2"/>
        <v>1960</v>
      </c>
      <c r="B99" s="11">
        <f>YEAR(C99)</f>
        <v>1962</v>
      </c>
      <c r="C99" s="10">
        <v>21185</v>
      </c>
      <c r="D99" s="2" t="s">
        <v>875</v>
      </c>
      <c r="H99" s="2" t="s">
        <v>31</v>
      </c>
      <c r="I99" s="3">
        <v>13841</v>
      </c>
      <c r="J99" s="12">
        <f>IF(H99&gt;0,B99-YEAR(I99),"")</f>
        <v>21</v>
      </c>
      <c r="K99" s="11" t="str">
        <f>N99 &amp; M99</f>
        <v>38D</v>
      </c>
      <c r="L99" s="11">
        <f>IF(ISBLANK(M99),"",VLOOKUP(M99,Tables!$A$3:$B$11,2))</f>
        <v>3</v>
      </c>
      <c r="M99" s="2" t="s">
        <v>27</v>
      </c>
      <c r="N99" s="2">
        <v>38</v>
      </c>
      <c r="O99" s="2">
        <v>22</v>
      </c>
      <c r="P99" s="2">
        <v>34</v>
      </c>
      <c r="Q99" s="2">
        <v>65</v>
      </c>
      <c r="R99" s="13">
        <f>IF(Q99&gt;0,(+Q99*2.54)/100,"")</f>
        <v>1.651</v>
      </c>
      <c r="S99" s="2">
        <v>112</v>
      </c>
      <c r="T99" s="12">
        <f>IF(S99&gt;0,S99*0.453592,"")</f>
        <v>50.802303999999999</v>
      </c>
      <c r="U99" s="13">
        <f>IF((Q99&gt;0)*(S99&gt;0),T99/R99^2,"")</f>
        <v>18.637568920108254</v>
      </c>
      <c r="V99" s="18" t="str">
        <f t="shared" si="3"/>
        <v>Y</v>
      </c>
      <c r="W99" s="2" t="s">
        <v>876</v>
      </c>
    </row>
    <row r="100" spans="1:23" x14ac:dyDescent="0.15">
      <c r="A100" s="11">
        <f t="shared" si="2"/>
        <v>1960</v>
      </c>
      <c r="B100" s="11">
        <f>YEAR(C100)</f>
        <v>1962</v>
      </c>
      <c r="C100" s="10">
        <v>21216</v>
      </c>
      <c r="D100" s="2" t="s">
        <v>646</v>
      </c>
      <c r="H100" s="2" t="s">
        <v>35</v>
      </c>
      <c r="I100" s="3">
        <v>12800</v>
      </c>
      <c r="J100" s="12">
        <f>IF(H100&gt;0,B100-YEAR(I100),"")</f>
        <v>23</v>
      </c>
      <c r="K100" s="11" t="str">
        <f>N100 &amp; M100</f>
        <v>36C</v>
      </c>
      <c r="L100" s="11">
        <f>IF(ISBLANK(M100),"",VLOOKUP(M100,Tables!$A$3:$B$11,2))</f>
        <v>2</v>
      </c>
      <c r="M100" s="2" t="s">
        <v>32</v>
      </c>
      <c r="N100" s="2">
        <v>36</v>
      </c>
      <c r="O100" s="2">
        <v>23</v>
      </c>
      <c r="P100" s="2">
        <v>35</v>
      </c>
      <c r="Q100" s="2">
        <v>64</v>
      </c>
      <c r="R100" s="13">
        <f>IF(Q100&gt;0,(+Q100*2.54)/100,"")</f>
        <v>1.6255999999999999</v>
      </c>
      <c r="S100" s="2">
        <v>117</v>
      </c>
      <c r="T100" s="12">
        <f>IF(S100&gt;0,S100*0.453592,"")</f>
        <v>53.070264000000002</v>
      </c>
      <c r="U100" s="13">
        <f>IF((Q100&gt;0)*(S100&gt;0),T100/R100^2,"")</f>
        <v>20.08278166946959</v>
      </c>
      <c r="V100" s="18" t="str">
        <f t="shared" si="3"/>
        <v>N</v>
      </c>
      <c r="W100" s="2" t="s">
        <v>647</v>
      </c>
    </row>
    <row r="101" spans="1:23" x14ac:dyDescent="0.15">
      <c r="A101" s="11">
        <f t="shared" si="2"/>
        <v>1960</v>
      </c>
      <c r="B101" s="11">
        <f>YEAR(C101)</f>
        <v>1962</v>
      </c>
      <c r="C101" s="10">
        <v>21244</v>
      </c>
      <c r="D101" s="2" t="s">
        <v>949</v>
      </c>
      <c r="H101" s="2" t="s">
        <v>26</v>
      </c>
      <c r="I101" s="3">
        <v>14285</v>
      </c>
      <c r="J101" s="12">
        <f>IF(H101&gt;0,B101-YEAR(I101),"")</f>
        <v>19</v>
      </c>
      <c r="K101" s="11" t="str">
        <f>N101 &amp; M101</f>
        <v>39D</v>
      </c>
      <c r="L101" s="11">
        <f>IF(ISBLANK(M101),"",VLOOKUP(M101,Tables!$A$3:$B$11,2))</f>
        <v>3</v>
      </c>
      <c r="M101" s="2" t="s">
        <v>27</v>
      </c>
      <c r="N101" s="2">
        <v>39</v>
      </c>
      <c r="O101" s="2">
        <v>23</v>
      </c>
      <c r="P101" s="2">
        <v>35</v>
      </c>
      <c r="Q101" s="2">
        <v>61</v>
      </c>
      <c r="R101" s="13">
        <f>IF(Q101&gt;0,(+Q101*2.54)/100,"")</f>
        <v>1.5493999999999999</v>
      </c>
      <c r="S101" s="2">
        <v>104</v>
      </c>
      <c r="T101" s="12">
        <f>IF(S101&gt;0,S101*0.453592,"")</f>
        <v>47.173568000000003</v>
      </c>
      <c r="U101" s="13">
        <f>IF((Q101&gt;0)*(S101&gt;0),T101/R101^2,"")</f>
        <v>19.650410276364767</v>
      </c>
      <c r="V101" s="18" t="str">
        <f t="shared" si="3"/>
        <v>N</v>
      </c>
      <c r="W101" s="2" t="s">
        <v>950</v>
      </c>
    </row>
    <row r="102" spans="1:23" x14ac:dyDescent="0.15">
      <c r="A102" s="11">
        <f t="shared" si="2"/>
        <v>1960</v>
      </c>
      <c r="B102" s="11">
        <f>YEAR(C102)</f>
        <v>1962</v>
      </c>
      <c r="C102" s="10">
        <v>21275</v>
      </c>
      <c r="D102" s="2" t="s">
        <v>1003</v>
      </c>
      <c r="H102" s="2" t="s">
        <v>35</v>
      </c>
      <c r="I102" s="3">
        <v>14317</v>
      </c>
      <c r="J102" s="12">
        <f>IF(H102&gt;0,B102-YEAR(I102),"")</f>
        <v>19</v>
      </c>
      <c r="K102" s="11" t="str">
        <f>N102 &amp; M102</f>
        <v>34C</v>
      </c>
      <c r="L102" s="11">
        <f>IF(ISBLANK(M102),"",VLOOKUP(M102,Tables!$A$3:$B$11,2))</f>
        <v>2</v>
      </c>
      <c r="M102" s="2" t="s">
        <v>32</v>
      </c>
      <c r="N102" s="2">
        <v>34</v>
      </c>
      <c r="O102" s="2">
        <v>21</v>
      </c>
      <c r="P102" s="2">
        <v>34</v>
      </c>
      <c r="Q102" s="2">
        <v>62</v>
      </c>
      <c r="R102" s="13">
        <f>IF(Q102&gt;0,(+Q102*2.54)/100,"")</f>
        <v>1.5748</v>
      </c>
      <c r="S102" s="2">
        <v>102</v>
      </c>
      <c r="T102" s="12">
        <f>IF(S102&gt;0,S102*0.453592,"")</f>
        <v>46.266384000000002</v>
      </c>
      <c r="U102" s="13">
        <f>IF((Q102&gt;0)*(S102&gt;0),T102/R102^2,"")</f>
        <v>18.655837311674624</v>
      </c>
      <c r="V102" s="18" t="str">
        <f t="shared" si="3"/>
        <v>Y</v>
      </c>
      <c r="W102" s="2" t="s">
        <v>407</v>
      </c>
    </row>
    <row r="103" spans="1:23" x14ac:dyDescent="0.15">
      <c r="A103" s="11">
        <f t="shared" si="2"/>
        <v>1960</v>
      </c>
      <c r="B103" s="11">
        <f>YEAR(C103)</f>
        <v>1962</v>
      </c>
      <c r="C103" s="10">
        <v>21305</v>
      </c>
      <c r="D103" s="2" t="s">
        <v>860</v>
      </c>
      <c r="H103" s="2" t="s">
        <v>35</v>
      </c>
      <c r="I103" s="3">
        <v>14011</v>
      </c>
      <c r="J103" s="12">
        <f>IF(H103&gt;0,B103-YEAR(I103),"")</f>
        <v>20</v>
      </c>
      <c r="K103" s="11" t="str">
        <f>N103 &amp; M103</f>
        <v>37C</v>
      </c>
      <c r="L103" s="11">
        <f>IF(ISBLANK(M103),"",VLOOKUP(M103,Tables!$A$3:$B$11,2))</f>
        <v>2</v>
      </c>
      <c r="M103" s="2" t="s">
        <v>32</v>
      </c>
      <c r="N103" s="2">
        <v>37</v>
      </c>
      <c r="O103" s="2">
        <v>23</v>
      </c>
      <c r="P103" s="2">
        <v>36</v>
      </c>
      <c r="Q103" s="2">
        <v>68</v>
      </c>
      <c r="R103" s="13">
        <f>IF(Q103&gt;0,(+Q103*2.54)/100,"")</f>
        <v>1.7272000000000001</v>
      </c>
      <c r="S103" s="2">
        <v>126</v>
      </c>
      <c r="T103" s="12">
        <f>IF(S103&gt;0,S103*0.453592,"")</f>
        <v>57.152591999999999</v>
      </c>
      <c r="U103" s="13">
        <f>IF((Q103&gt;0)*(S103&gt;0),T103/R103^2,"")</f>
        <v>19.158022226079051</v>
      </c>
      <c r="V103" s="18" t="str">
        <f t="shared" si="3"/>
        <v>Y</v>
      </c>
      <c r="W103" s="2" t="s">
        <v>105</v>
      </c>
    </row>
    <row r="104" spans="1:23" x14ac:dyDescent="0.15">
      <c r="A104" s="11">
        <f t="shared" si="2"/>
        <v>1960</v>
      </c>
      <c r="B104" s="11">
        <f>YEAR(C104)</f>
        <v>1962</v>
      </c>
      <c r="C104" s="10">
        <v>21336</v>
      </c>
      <c r="D104" s="2" t="s">
        <v>874</v>
      </c>
      <c r="H104" s="2" t="s">
        <v>35</v>
      </c>
      <c r="I104" s="3">
        <v>13174</v>
      </c>
      <c r="J104" s="12">
        <f>IF(H104&gt;0,B104-YEAR(I104),"")</f>
        <v>22</v>
      </c>
      <c r="K104" s="11" t="str">
        <f>N104 &amp; M104</f>
        <v>36C</v>
      </c>
      <c r="L104" s="11">
        <f>IF(ISBLANK(M104),"",VLOOKUP(M104,Tables!$A$3:$B$11,2))</f>
        <v>2</v>
      </c>
      <c r="M104" s="2" t="s">
        <v>32</v>
      </c>
      <c r="N104" s="2">
        <v>36</v>
      </c>
      <c r="O104" s="2">
        <v>22</v>
      </c>
      <c r="P104" s="2">
        <v>36</v>
      </c>
      <c r="Q104" s="2">
        <v>64</v>
      </c>
      <c r="R104" s="13">
        <f>IF(Q104&gt;0,(+Q104*2.54)/100,"")</f>
        <v>1.6255999999999999</v>
      </c>
      <c r="S104" s="2">
        <v>116</v>
      </c>
      <c r="T104" s="12">
        <f>IF(S104&gt;0,S104*0.453592,"")</f>
        <v>52.616672000000001</v>
      </c>
      <c r="U104" s="13">
        <f>IF((Q104&gt;0)*(S104&gt;0),T104/R104^2,"")</f>
        <v>19.911133962892926</v>
      </c>
      <c r="V104" s="18" t="str">
        <f t="shared" si="3"/>
        <v>Y</v>
      </c>
      <c r="W104" s="2" t="s">
        <v>858</v>
      </c>
    </row>
    <row r="105" spans="1:23" x14ac:dyDescent="0.15">
      <c r="A105" s="11">
        <f t="shared" si="2"/>
        <v>1960</v>
      </c>
      <c r="B105" s="11">
        <f>YEAR(C105)</f>
        <v>1962</v>
      </c>
      <c r="C105" s="10">
        <v>21366</v>
      </c>
      <c r="D105" s="2" t="s">
        <v>1168</v>
      </c>
      <c r="H105" s="2" t="s">
        <v>26</v>
      </c>
      <c r="I105" s="3">
        <v>14323</v>
      </c>
      <c r="J105" s="12">
        <f>IF(H105&gt;0,B105-YEAR(I105),"")</f>
        <v>19</v>
      </c>
      <c r="K105" s="11" t="str">
        <f>N105 &amp; M105</f>
        <v>39D</v>
      </c>
      <c r="L105" s="11">
        <f>IF(ISBLANK(M105),"",VLOOKUP(M105,Tables!$A$3:$B$11,2))</f>
        <v>3</v>
      </c>
      <c r="M105" s="2" t="s">
        <v>27</v>
      </c>
      <c r="N105" s="2">
        <v>39</v>
      </c>
      <c r="O105" s="2">
        <v>23</v>
      </c>
      <c r="P105" s="2">
        <v>39</v>
      </c>
      <c r="Q105" s="2">
        <v>67</v>
      </c>
      <c r="R105" s="13">
        <f>IF(Q105&gt;0,(+Q105*2.54)/100,"")</f>
        <v>1.7018</v>
      </c>
      <c r="S105" s="2">
        <v>129</v>
      </c>
      <c r="T105" s="12">
        <f>IF(S105&gt;0,S105*0.453592,"")</f>
        <v>58.513368</v>
      </c>
      <c r="U105" s="13">
        <f>IF((Q105&gt;0)*(S105&gt;0),T105/R105^2,"")</f>
        <v>20.204032477568184</v>
      </c>
      <c r="V105" s="18" t="str">
        <f t="shared" si="3"/>
        <v>N</v>
      </c>
      <c r="W105" s="2" t="s">
        <v>1169</v>
      </c>
    </row>
    <row r="106" spans="1:23" x14ac:dyDescent="0.15">
      <c r="A106" s="11">
        <f t="shared" si="2"/>
        <v>1960</v>
      </c>
      <c r="B106" s="11">
        <f>YEAR(C106)</f>
        <v>1962</v>
      </c>
      <c r="C106" s="10">
        <v>21397</v>
      </c>
      <c r="D106" s="2" t="s">
        <v>526</v>
      </c>
      <c r="H106" s="2" t="s">
        <v>26</v>
      </c>
      <c r="I106" s="3">
        <v>12884</v>
      </c>
      <c r="J106" s="12">
        <f>IF(H106&gt;0,B106-YEAR(I106),"")</f>
        <v>23</v>
      </c>
      <c r="K106" s="11" t="str">
        <f>N106 &amp; M106</f>
        <v>39D</v>
      </c>
      <c r="L106" s="11">
        <f>IF(ISBLANK(M106),"",VLOOKUP(M106,Tables!$A$3:$B$11,2))</f>
        <v>3</v>
      </c>
      <c r="M106" s="2" t="s">
        <v>27</v>
      </c>
      <c r="N106" s="2">
        <v>39</v>
      </c>
      <c r="O106" s="2">
        <v>23</v>
      </c>
      <c r="P106" s="2">
        <v>35</v>
      </c>
      <c r="Q106" s="2">
        <v>65</v>
      </c>
      <c r="R106" s="13">
        <f>IF(Q106&gt;0,(+Q106*2.54)/100,"")</f>
        <v>1.651</v>
      </c>
      <c r="S106" s="2">
        <v>120</v>
      </c>
      <c r="T106" s="12">
        <f>IF(S106&gt;0,S106*0.453592,"")</f>
        <v>54.431039999999996</v>
      </c>
      <c r="U106" s="13">
        <f>IF((Q106&gt;0)*(S106&gt;0),T106/R106^2,"")</f>
        <v>19.968823842973126</v>
      </c>
      <c r="V106" s="18" t="str">
        <f t="shared" si="3"/>
        <v>Y</v>
      </c>
      <c r="W106" s="2" t="s">
        <v>527</v>
      </c>
    </row>
    <row r="107" spans="1:23" x14ac:dyDescent="0.15">
      <c r="A107" s="11">
        <f t="shared" si="2"/>
        <v>1960</v>
      </c>
      <c r="B107" s="11">
        <f>YEAR(C107)</f>
        <v>1962</v>
      </c>
      <c r="C107" s="10">
        <v>21428</v>
      </c>
      <c r="D107" s="2" t="s">
        <v>885</v>
      </c>
      <c r="H107" s="2" t="s">
        <v>31</v>
      </c>
      <c r="I107" s="3">
        <v>13422</v>
      </c>
      <c r="J107" s="12">
        <f>IF(H107&gt;0,B107-YEAR(I107),"")</f>
        <v>22</v>
      </c>
      <c r="K107" s="11" t="str">
        <f>N107 &amp; M107</f>
        <v>36C</v>
      </c>
      <c r="L107" s="11">
        <f>IF(ISBLANK(M107),"",VLOOKUP(M107,Tables!$A$3:$B$11,2))</f>
        <v>2</v>
      </c>
      <c r="M107" s="2" t="s">
        <v>32</v>
      </c>
      <c r="N107" s="2">
        <v>36</v>
      </c>
      <c r="O107" s="2">
        <v>18</v>
      </c>
      <c r="P107" s="2">
        <v>34</v>
      </c>
      <c r="Q107" s="2">
        <v>60</v>
      </c>
      <c r="R107" s="13">
        <f>IF(Q107&gt;0,(+Q107*2.54)/100,"")</f>
        <v>1.524</v>
      </c>
      <c r="S107" s="2">
        <v>100</v>
      </c>
      <c r="T107" s="12">
        <f>IF(S107&gt;0,S107*0.453592,"")</f>
        <v>45.359200000000001</v>
      </c>
      <c r="U107" s="13">
        <f>IF((Q107&gt;0)*(S107&gt;0),T107/R107^2,"")</f>
        <v>19.529694614944784</v>
      </c>
      <c r="V107" s="18" t="str">
        <f t="shared" si="3"/>
        <v>N</v>
      </c>
      <c r="W107" s="2" t="s">
        <v>886</v>
      </c>
    </row>
    <row r="108" spans="1:23" x14ac:dyDescent="0.15">
      <c r="A108" s="11">
        <f t="shared" si="2"/>
        <v>1960</v>
      </c>
      <c r="B108" s="11">
        <f>YEAR(C108)</f>
        <v>1962</v>
      </c>
      <c r="C108" s="10">
        <v>21458</v>
      </c>
      <c r="D108" s="2" t="s">
        <v>733</v>
      </c>
      <c r="H108" s="2" t="s">
        <v>35</v>
      </c>
      <c r="I108" s="3">
        <v>12560</v>
      </c>
      <c r="J108" s="12">
        <f>IF(H108&gt;0,B108-YEAR(I108),"")</f>
        <v>24</v>
      </c>
      <c r="K108" s="11" t="str">
        <f>N108 &amp; M108</f>
        <v>36D</v>
      </c>
      <c r="L108" s="11">
        <f>IF(ISBLANK(M108),"",VLOOKUP(M108,Tables!$A$3:$B$11,2))</f>
        <v>3</v>
      </c>
      <c r="M108" s="2" t="s">
        <v>27</v>
      </c>
      <c r="N108" s="2">
        <v>36</v>
      </c>
      <c r="O108" s="2">
        <v>25</v>
      </c>
      <c r="P108" s="2">
        <v>36</v>
      </c>
      <c r="Q108" s="2">
        <v>66</v>
      </c>
      <c r="R108" s="13">
        <f>IF(Q108&gt;0,(+Q108*2.54)/100,"")</f>
        <v>1.6764000000000001</v>
      </c>
      <c r="S108" s="2">
        <v>125</v>
      </c>
      <c r="T108" s="12">
        <f>IF(S108&gt;0,S108*0.453592,"")</f>
        <v>56.698999999999998</v>
      </c>
      <c r="U108" s="13">
        <f>IF((Q108&gt;0)*(S108&gt;0),T108/R108^2,"")</f>
        <v>20.175304354281803</v>
      </c>
      <c r="V108" s="18" t="str">
        <f t="shared" si="3"/>
        <v>Y</v>
      </c>
      <c r="W108" s="2" t="s">
        <v>734</v>
      </c>
    </row>
    <row r="109" spans="1:23" x14ac:dyDescent="0.15">
      <c r="A109" s="11">
        <f t="shared" si="2"/>
        <v>1960</v>
      </c>
      <c r="B109" s="11">
        <f>YEAR(C109)</f>
        <v>1962</v>
      </c>
      <c r="C109" s="10">
        <v>21489</v>
      </c>
      <c r="D109" s="2" t="s">
        <v>131</v>
      </c>
      <c r="G109" s="2" t="s">
        <v>25</v>
      </c>
      <c r="H109" s="2" t="s">
        <v>31</v>
      </c>
      <c r="I109" s="3">
        <v>14901</v>
      </c>
      <c r="J109" s="12">
        <f>IF(H109&gt;0,B109-YEAR(I109),"")</f>
        <v>18</v>
      </c>
      <c r="K109" s="11" t="str">
        <f>N109 &amp; M109</f>
        <v>39D</v>
      </c>
      <c r="L109" s="11">
        <f>IF(ISBLANK(M109),"",VLOOKUP(M109,Tables!$A$3:$B$11,2))</f>
        <v>3</v>
      </c>
      <c r="M109" s="2" t="s">
        <v>27</v>
      </c>
      <c r="N109" s="2">
        <v>39</v>
      </c>
      <c r="O109" s="2">
        <v>22</v>
      </c>
      <c r="P109" s="2">
        <v>36</v>
      </c>
      <c r="Q109" s="2">
        <v>65</v>
      </c>
      <c r="R109" s="13">
        <f>IF(Q109&gt;0,(+Q109*2.54)/100,"")</f>
        <v>1.651</v>
      </c>
      <c r="S109" s="2">
        <v>124</v>
      </c>
      <c r="T109" s="12">
        <f>IF(S109&gt;0,S109*0.453592,"")</f>
        <v>56.245407999999998</v>
      </c>
      <c r="U109" s="13">
        <f>IF((Q109&gt;0)*(S109&gt;0),T109/R109^2,"")</f>
        <v>20.634451304405566</v>
      </c>
      <c r="V109" s="18" t="str">
        <f t="shared" si="3"/>
        <v>Y</v>
      </c>
      <c r="W109" s="2" t="s">
        <v>132</v>
      </c>
    </row>
    <row r="110" spans="1:23" x14ac:dyDescent="0.15">
      <c r="A110" s="11">
        <f t="shared" si="2"/>
        <v>1960</v>
      </c>
      <c r="B110" s="11">
        <f>YEAR(C110)</f>
        <v>1962</v>
      </c>
      <c r="C110" s="10">
        <v>21519</v>
      </c>
      <c r="D110" s="2" t="s">
        <v>622</v>
      </c>
      <c r="H110" s="2" t="s">
        <v>26</v>
      </c>
      <c r="I110" s="3">
        <v>13930</v>
      </c>
      <c r="J110" s="12">
        <f>IF(H110&gt;0,B110-YEAR(I110),"")</f>
        <v>20</v>
      </c>
      <c r="K110" s="11" t="str">
        <f>N110 &amp; M110</f>
        <v>36D</v>
      </c>
      <c r="L110" s="11">
        <f>IF(ISBLANK(M110),"",VLOOKUP(M110,Tables!$A$3:$B$11,2))</f>
        <v>3</v>
      </c>
      <c r="M110" s="2" t="s">
        <v>27</v>
      </c>
      <c r="N110" s="2">
        <v>36</v>
      </c>
      <c r="O110" s="2">
        <v>20</v>
      </c>
      <c r="P110" s="2">
        <v>34</v>
      </c>
      <c r="Q110" s="2">
        <v>62</v>
      </c>
      <c r="R110" s="13">
        <f>IF(Q110&gt;0,(+Q110*2.54)/100,"")</f>
        <v>1.5748</v>
      </c>
      <c r="S110" s="2">
        <v>102</v>
      </c>
      <c r="T110" s="12">
        <f>IF(S110&gt;0,S110*0.453592,"")</f>
        <v>46.266384000000002</v>
      </c>
      <c r="U110" s="13">
        <f>IF((Q110&gt;0)*(S110&gt;0),T110/R110^2,"")</f>
        <v>18.655837311674624</v>
      </c>
      <c r="V110" s="18" t="str">
        <f t="shared" si="3"/>
        <v>Y</v>
      </c>
      <c r="W110" s="2" t="s">
        <v>465</v>
      </c>
    </row>
    <row r="111" spans="1:23" x14ac:dyDescent="0.15">
      <c r="A111" s="11">
        <f t="shared" si="2"/>
        <v>1960</v>
      </c>
      <c r="B111" s="11">
        <f>YEAR(C111)</f>
        <v>1963</v>
      </c>
      <c r="C111" s="10">
        <v>21550</v>
      </c>
      <c r="D111" s="2" t="s">
        <v>602</v>
      </c>
      <c r="H111" s="2" t="s">
        <v>35</v>
      </c>
      <c r="I111" s="3">
        <v>14621</v>
      </c>
      <c r="J111" s="12">
        <f>IF(H111&gt;0,B111-YEAR(I111),"")</f>
        <v>19</v>
      </c>
      <c r="K111" s="11" t="str">
        <f>N111 &amp; M111</f>
        <v>34B</v>
      </c>
      <c r="L111" s="11">
        <f>IF(ISBLANK(M111),"",VLOOKUP(M111,Tables!$A$3:$B$11,2))</f>
        <v>1</v>
      </c>
      <c r="M111" s="2" t="s">
        <v>49</v>
      </c>
      <c r="N111" s="2">
        <v>34</v>
      </c>
      <c r="O111" s="2">
        <v>22</v>
      </c>
      <c r="P111" s="2">
        <v>33</v>
      </c>
      <c r="Q111" s="2">
        <v>61</v>
      </c>
      <c r="R111" s="13">
        <f>IF(Q111&gt;0,(+Q111*2.54)/100,"")</f>
        <v>1.5493999999999999</v>
      </c>
      <c r="S111" s="2">
        <v>100</v>
      </c>
      <c r="T111" s="12">
        <f>IF(S111&gt;0,S111*0.453592,"")</f>
        <v>45.359200000000001</v>
      </c>
      <c r="U111" s="13">
        <f>IF((Q111&gt;0)*(S111&gt;0),T111/R111^2,"")</f>
        <v>18.89462526573535</v>
      </c>
      <c r="V111" s="18" t="str">
        <f t="shared" si="3"/>
        <v>Y</v>
      </c>
      <c r="W111" s="2" t="s">
        <v>603</v>
      </c>
    </row>
    <row r="112" spans="1:23" x14ac:dyDescent="0.15">
      <c r="A112" s="11">
        <f t="shared" si="2"/>
        <v>1960</v>
      </c>
      <c r="B112" s="11">
        <f>YEAR(C112)</f>
        <v>1963</v>
      </c>
      <c r="C112" s="10">
        <v>21581</v>
      </c>
      <c r="D112" s="2" t="s">
        <v>1156</v>
      </c>
      <c r="H112" s="2" t="s">
        <v>35</v>
      </c>
      <c r="I112" s="3">
        <v>14715</v>
      </c>
      <c r="J112" s="12">
        <f>IF(H112&gt;0,B112-YEAR(I112),"")</f>
        <v>19</v>
      </c>
      <c r="K112" s="11" t="str">
        <f>N112 &amp; M112</f>
        <v>38D</v>
      </c>
      <c r="L112" s="11">
        <f>IF(ISBLANK(M112),"",VLOOKUP(M112,Tables!$A$3:$B$11,2))</f>
        <v>3</v>
      </c>
      <c r="M112" s="2" t="s">
        <v>27</v>
      </c>
      <c r="N112" s="2">
        <v>38</v>
      </c>
      <c r="O112" s="2">
        <v>22</v>
      </c>
      <c r="P112" s="2">
        <v>36</v>
      </c>
      <c r="Q112" s="2">
        <v>65</v>
      </c>
      <c r="R112" s="13">
        <f>IF(Q112&gt;0,(+Q112*2.54)/100,"")</f>
        <v>1.651</v>
      </c>
      <c r="S112" s="2">
        <v>120</v>
      </c>
      <c r="T112" s="12">
        <f>IF(S112&gt;0,S112*0.453592,"")</f>
        <v>54.431039999999996</v>
      </c>
      <c r="U112" s="13">
        <f>IF((Q112&gt;0)*(S112&gt;0),T112/R112^2,"")</f>
        <v>19.968823842973126</v>
      </c>
      <c r="V112" s="18" t="str">
        <f t="shared" si="3"/>
        <v>Y</v>
      </c>
      <c r="W112" s="2" t="s">
        <v>219</v>
      </c>
    </row>
    <row r="113" spans="1:23" x14ac:dyDescent="0.15">
      <c r="A113" s="11">
        <f t="shared" si="2"/>
        <v>1960</v>
      </c>
      <c r="B113" s="11">
        <f>YEAR(C113)</f>
        <v>1963</v>
      </c>
      <c r="C113" s="10">
        <v>21609</v>
      </c>
      <c r="D113" s="2" t="s">
        <v>24</v>
      </c>
      <c r="G113" s="2" t="s">
        <v>25</v>
      </c>
      <c r="H113" s="2" t="s">
        <v>26</v>
      </c>
      <c r="I113" s="3">
        <v>13700</v>
      </c>
      <c r="J113" s="12">
        <f>IF(H113&gt;0,B113-YEAR(I113),"")</f>
        <v>22</v>
      </c>
      <c r="K113" s="11" t="str">
        <f>N113 &amp; M113</f>
        <v>38D</v>
      </c>
      <c r="L113" s="11">
        <f>IF(ISBLANK(M113),"",VLOOKUP(M113,Tables!$A$3:$B$11,2))</f>
        <v>3</v>
      </c>
      <c r="M113" s="2" t="s">
        <v>27</v>
      </c>
      <c r="N113" s="2">
        <v>38</v>
      </c>
      <c r="O113" s="2">
        <v>22</v>
      </c>
      <c r="P113" s="2">
        <v>36</v>
      </c>
      <c r="Q113" s="2">
        <v>67</v>
      </c>
      <c r="R113" s="13">
        <f>IF(Q113&gt;0,(+Q113*2.54)/100,"")</f>
        <v>1.7018</v>
      </c>
      <c r="S113" s="2">
        <v>125</v>
      </c>
      <c r="T113" s="12">
        <f>IF(S113&gt;0,S113*0.453592,"")</f>
        <v>56.698999999999998</v>
      </c>
      <c r="U113" s="13">
        <f>IF((Q113&gt;0)*(S113&gt;0),T113/R113^2,"")</f>
        <v>19.577550850356769</v>
      </c>
      <c r="V113" s="18" t="str">
        <f t="shared" si="3"/>
        <v>Y</v>
      </c>
      <c r="W113" s="2" t="s">
        <v>28</v>
      </c>
    </row>
    <row r="114" spans="1:23" x14ac:dyDescent="0.15">
      <c r="A114" s="11">
        <f t="shared" si="2"/>
        <v>1960</v>
      </c>
      <c r="B114" s="11">
        <f>YEAR(C114)</f>
        <v>1963</v>
      </c>
      <c r="C114" s="10">
        <v>21640</v>
      </c>
      <c r="D114" s="2" t="s">
        <v>1030</v>
      </c>
      <c r="H114" s="2" t="s">
        <v>35</v>
      </c>
      <c r="I114" s="3">
        <v>12467</v>
      </c>
      <c r="J114" s="12">
        <f>IF(H114&gt;0,B114-YEAR(I114),"")</f>
        <v>25</v>
      </c>
      <c r="K114" s="11" t="str">
        <f>N114 &amp; M114</f>
        <v>37D</v>
      </c>
      <c r="L114" s="11">
        <f>IF(ISBLANK(M114),"",VLOOKUP(M114,Tables!$A$3:$B$11,2))</f>
        <v>3</v>
      </c>
      <c r="M114" s="2" t="s">
        <v>27</v>
      </c>
      <c r="N114" s="2">
        <v>37</v>
      </c>
      <c r="O114" s="2">
        <v>24</v>
      </c>
      <c r="P114" s="2">
        <v>36</v>
      </c>
      <c r="Q114" s="2">
        <v>68</v>
      </c>
      <c r="R114" s="13">
        <f>IF(Q114&gt;0,(+Q114*2.54)/100,"")</f>
        <v>1.7272000000000001</v>
      </c>
      <c r="S114" s="2">
        <v>137</v>
      </c>
      <c r="T114" s="12">
        <f>IF(S114&gt;0,S114*0.453592,"")</f>
        <v>62.142103999999996</v>
      </c>
      <c r="U114" s="13">
        <f>IF((Q114&gt;0)*(S114&gt;0),T114/R114^2,"")</f>
        <v>20.830547975974842</v>
      </c>
      <c r="V114" s="18" t="str">
        <f t="shared" si="3"/>
        <v>Y</v>
      </c>
      <c r="W114" s="2" t="s">
        <v>1031</v>
      </c>
    </row>
    <row r="115" spans="1:23" x14ac:dyDescent="0.15">
      <c r="A115" s="11">
        <f t="shared" si="2"/>
        <v>1960</v>
      </c>
      <c r="B115" s="11">
        <f>YEAR(C115)</f>
        <v>1963</v>
      </c>
      <c r="C115" s="10">
        <v>21670</v>
      </c>
      <c r="D115" s="2" t="s">
        <v>1062</v>
      </c>
      <c r="H115" s="2" t="s">
        <v>26</v>
      </c>
      <c r="I115" s="3">
        <v>14991</v>
      </c>
      <c r="J115" s="12">
        <f>IF(H115&gt;0,B115-YEAR(I115),"")</f>
        <v>18</v>
      </c>
      <c r="K115" s="11" t="str">
        <f>N115 &amp; M115</f>
        <v>36C</v>
      </c>
      <c r="L115" s="11">
        <f>IF(ISBLANK(M115),"",VLOOKUP(M115,Tables!$A$3:$B$11,2))</f>
        <v>2</v>
      </c>
      <c r="M115" s="2" t="s">
        <v>32</v>
      </c>
      <c r="N115" s="2">
        <v>36</v>
      </c>
      <c r="O115" s="2">
        <v>23</v>
      </c>
      <c r="P115" s="2">
        <v>36</v>
      </c>
      <c r="Q115" s="2">
        <v>64</v>
      </c>
      <c r="R115" s="13">
        <f>IF(Q115&gt;0,(+Q115*2.54)/100,"")</f>
        <v>1.6255999999999999</v>
      </c>
      <c r="S115" s="2">
        <v>110</v>
      </c>
      <c r="T115" s="12">
        <f>IF(S115&gt;0,S115*0.453592,"")</f>
        <v>49.895119999999999</v>
      </c>
      <c r="U115" s="13">
        <f>IF((Q115&gt;0)*(S115&gt;0),T115/R115^2,"")</f>
        <v>18.881247723432946</v>
      </c>
      <c r="V115" s="18" t="str">
        <f t="shared" si="3"/>
        <v>Y</v>
      </c>
      <c r="W115" s="2" t="s">
        <v>1063</v>
      </c>
    </row>
    <row r="116" spans="1:23" x14ac:dyDescent="0.15">
      <c r="A116" s="11">
        <f t="shared" si="2"/>
        <v>1960</v>
      </c>
      <c r="B116" s="11">
        <f>YEAR(C116)</f>
        <v>1963</v>
      </c>
      <c r="C116" s="10">
        <v>21701</v>
      </c>
      <c r="D116" s="2" t="s">
        <v>291</v>
      </c>
      <c r="H116" s="2" t="s">
        <v>26</v>
      </c>
      <c r="I116" s="3">
        <v>12289</v>
      </c>
      <c r="J116" s="12">
        <f>IF(H116&gt;0,B116-YEAR(I116),"")</f>
        <v>26</v>
      </c>
      <c r="K116" s="11" t="str">
        <f>N116 &amp; M116</f>
        <v>34C</v>
      </c>
      <c r="L116" s="11">
        <f>IF(ISBLANK(M116),"",VLOOKUP(M116,Tables!$A$3:$B$11,2))</f>
        <v>2</v>
      </c>
      <c r="M116" s="2" t="s">
        <v>32</v>
      </c>
      <c r="N116" s="2">
        <v>34</v>
      </c>
      <c r="O116" s="2">
        <v>23</v>
      </c>
      <c r="P116" s="2">
        <v>34</v>
      </c>
      <c r="Q116" s="2">
        <v>66</v>
      </c>
      <c r="R116" s="13">
        <f>IF(Q116&gt;0,(+Q116*2.54)/100,"")</f>
        <v>1.6764000000000001</v>
      </c>
      <c r="S116" s="2">
        <v>115</v>
      </c>
      <c r="T116" s="12">
        <f>IF(S116&gt;0,S116*0.453592,"")</f>
        <v>52.163080000000001</v>
      </c>
      <c r="U116" s="13">
        <f>IF((Q116&gt;0)*(S116&gt;0),T116/R116^2,"")</f>
        <v>18.561280005939256</v>
      </c>
      <c r="V116" s="18" t="str">
        <f t="shared" si="3"/>
        <v>Y</v>
      </c>
      <c r="W116" s="2" t="s">
        <v>292</v>
      </c>
    </row>
    <row r="117" spans="1:23" x14ac:dyDescent="0.15">
      <c r="A117" s="11">
        <f t="shared" si="2"/>
        <v>1960</v>
      </c>
      <c r="B117" s="11">
        <f>YEAR(C117)</f>
        <v>1963</v>
      </c>
      <c r="C117" s="10">
        <v>21731</v>
      </c>
      <c r="D117" s="2" t="s">
        <v>216</v>
      </c>
      <c r="H117" s="2" t="s">
        <v>35</v>
      </c>
      <c r="I117" s="3">
        <v>14481</v>
      </c>
      <c r="J117" s="12">
        <f>IF(H117&gt;0,B117-YEAR(I117),"")</f>
        <v>20</v>
      </c>
      <c r="K117" s="11" t="str">
        <f>N117 &amp; M117</f>
        <v>39D</v>
      </c>
      <c r="L117" s="11">
        <f>IF(ISBLANK(M117),"",VLOOKUP(M117,Tables!$A$3:$B$11,2))</f>
        <v>3</v>
      </c>
      <c r="M117" s="2" t="s">
        <v>27</v>
      </c>
      <c r="N117" s="2">
        <v>39</v>
      </c>
      <c r="O117" s="2">
        <v>24</v>
      </c>
      <c r="P117" s="2">
        <v>36</v>
      </c>
      <c r="Q117" s="2">
        <v>65</v>
      </c>
      <c r="R117" s="13">
        <f>IF(Q117&gt;0,(+Q117*2.54)/100,"")</f>
        <v>1.651</v>
      </c>
      <c r="S117" s="2">
        <v>123</v>
      </c>
      <c r="T117" s="12">
        <f>IF(S117&gt;0,S117*0.453592,"")</f>
        <v>55.791815999999997</v>
      </c>
      <c r="U117" s="13">
        <f>IF((Q117&gt;0)*(S117&gt;0),T117/R117^2,"")</f>
        <v>20.468044439047457</v>
      </c>
      <c r="V117" s="18" t="str">
        <f t="shared" si="3"/>
        <v>Y</v>
      </c>
      <c r="W117" s="2" t="s">
        <v>217</v>
      </c>
    </row>
    <row r="118" spans="1:23" x14ac:dyDescent="0.15">
      <c r="A118" s="11">
        <f t="shared" si="2"/>
        <v>1960</v>
      </c>
      <c r="B118" s="11">
        <f>YEAR(C118)</f>
        <v>1963</v>
      </c>
      <c r="C118" s="10">
        <v>21762</v>
      </c>
      <c r="D118" s="2" t="s">
        <v>973</v>
      </c>
      <c r="H118" s="2" t="s">
        <v>26</v>
      </c>
      <c r="I118" s="3">
        <v>12326</v>
      </c>
      <c r="J118" s="12">
        <f>IF(H118&gt;0,B118-YEAR(I118),"")</f>
        <v>26</v>
      </c>
      <c r="K118" s="11" t="str">
        <f>N118 &amp; M118</f>
        <v>34B</v>
      </c>
      <c r="L118" s="11">
        <f>IF(ISBLANK(M118),"",VLOOKUP(M118,Tables!$A$3:$B$11,2))</f>
        <v>1</v>
      </c>
      <c r="M118" s="2" t="s">
        <v>49</v>
      </c>
      <c r="N118" s="2">
        <v>34</v>
      </c>
      <c r="O118" s="2">
        <v>22</v>
      </c>
      <c r="P118" s="2">
        <v>35</v>
      </c>
      <c r="Q118" s="2">
        <v>61</v>
      </c>
      <c r="R118" s="13">
        <f>IF(Q118&gt;0,(+Q118*2.54)/100,"")</f>
        <v>1.5493999999999999</v>
      </c>
      <c r="S118" s="2">
        <v>115</v>
      </c>
      <c r="T118" s="12">
        <f>IF(S118&gt;0,S118*0.453592,"")</f>
        <v>52.163080000000001</v>
      </c>
      <c r="U118" s="13">
        <f>IF((Q118&gt;0)*(S118&gt;0),T118/R118^2,"")</f>
        <v>21.728819055595654</v>
      </c>
      <c r="V118" s="18" t="str">
        <f t="shared" si="3"/>
        <v>Y</v>
      </c>
      <c r="W118" s="2" t="s">
        <v>974</v>
      </c>
    </row>
    <row r="119" spans="1:23" x14ac:dyDescent="0.15">
      <c r="A119" s="11">
        <f t="shared" si="2"/>
        <v>1960</v>
      </c>
      <c r="B119" s="11">
        <f>YEAR(C119)</f>
        <v>1963</v>
      </c>
      <c r="C119" s="10">
        <v>21793</v>
      </c>
      <c r="D119" s="2" t="s">
        <v>1193</v>
      </c>
      <c r="H119" s="2" t="s">
        <v>35</v>
      </c>
      <c r="I119" s="3">
        <v>14226</v>
      </c>
      <c r="J119" s="12">
        <f>IF(H119&gt;0,B119-YEAR(I119),"")</f>
        <v>21</v>
      </c>
      <c r="K119" s="11" t="str">
        <f>N119 &amp; M119</f>
        <v>35D</v>
      </c>
      <c r="L119" s="11">
        <f>IF(ISBLANK(M119),"",VLOOKUP(M119,Tables!$A$3:$B$11,2))</f>
        <v>3</v>
      </c>
      <c r="M119" s="2" t="s">
        <v>27</v>
      </c>
      <c r="N119" s="2">
        <v>35</v>
      </c>
      <c r="O119" s="2">
        <v>22</v>
      </c>
      <c r="P119" s="2">
        <v>35</v>
      </c>
      <c r="Q119" s="2">
        <v>63</v>
      </c>
      <c r="R119" s="13">
        <f>IF(Q119&gt;0,(+Q119*2.54)/100,"")</f>
        <v>1.6002000000000001</v>
      </c>
      <c r="S119" s="2">
        <v>110</v>
      </c>
      <c r="T119" s="12">
        <f>IF(S119&gt;0,S119*0.453592,"")</f>
        <v>49.895119999999999</v>
      </c>
      <c r="U119" s="13">
        <f>IF((Q119&gt;0)*(S119&gt;0),T119/R119^2,"")</f>
        <v>19.48540959314219</v>
      </c>
      <c r="V119" s="18" t="str">
        <f t="shared" si="3"/>
        <v>Y</v>
      </c>
      <c r="W119" s="2" t="s">
        <v>105</v>
      </c>
    </row>
    <row r="120" spans="1:23" x14ac:dyDescent="0.15">
      <c r="A120" s="11">
        <f t="shared" si="2"/>
        <v>1960</v>
      </c>
      <c r="B120" s="11">
        <f>YEAR(C120)</f>
        <v>1963</v>
      </c>
      <c r="C120" s="10">
        <v>21823</v>
      </c>
      <c r="D120" s="2" t="s">
        <v>267</v>
      </c>
      <c r="H120" s="2" t="s">
        <v>26</v>
      </c>
      <c r="I120" s="3">
        <v>14982</v>
      </c>
      <c r="J120" s="12">
        <f>IF(H120&gt;0,B120-YEAR(I120),"")</f>
        <v>18</v>
      </c>
      <c r="K120" s="11" t="str">
        <f>N120 &amp; M120</f>
        <v>37C</v>
      </c>
      <c r="L120" s="11">
        <f>IF(ISBLANK(M120),"",VLOOKUP(M120,Tables!$A$3:$B$11,2))</f>
        <v>2</v>
      </c>
      <c r="M120" s="2" t="s">
        <v>32</v>
      </c>
      <c r="N120" s="2">
        <v>37</v>
      </c>
      <c r="O120" s="2">
        <v>26</v>
      </c>
      <c r="P120" s="2">
        <v>37</v>
      </c>
      <c r="Q120" s="2">
        <v>72</v>
      </c>
      <c r="R120" s="13">
        <f>IF(Q120&gt;0,(+Q120*2.54)/100,"")</f>
        <v>1.8288</v>
      </c>
      <c r="S120" s="2">
        <v>150</v>
      </c>
      <c r="T120" s="12">
        <f>IF(S120&gt;0,S120*0.453592,"")</f>
        <v>68.038799999999995</v>
      </c>
      <c r="U120" s="13">
        <f>IF((Q120&gt;0)*(S120&gt;0),T120/R120^2,"")</f>
        <v>20.343431890567484</v>
      </c>
      <c r="V120" s="18" t="str">
        <f t="shared" si="3"/>
        <v>N</v>
      </c>
      <c r="W120" s="2" t="s">
        <v>268</v>
      </c>
    </row>
    <row r="121" spans="1:23" x14ac:dyDescent="0.15">
      <c r="A121" s="11">
        <f t="shared" si="2"/>
        <v>1960</v>
      </c>
      <c r="B121" s="11">
        <f>YEAR(C121)</f>
        <v>1963</v>
      </c>
      <c r="C121" s="10">
        <v>21854</v>
      </c>
      <c r="D121" s="2" t="s">
        <v>1139</v>
      </c>
      <c r="H121" s="2" t="s">
        <v>35</v>
      </c>
      <c r="I121" s="3">
        <v>14892</v>
      </c>
      <c r="J121" s="12">
        <f>IF(H121&gt;0,B121-YEAR(I121),"")</f>
        <v>19</v>
      </c>
      <c r="K121" s="11" t="str">
        <f>N121 &amp; M121</f>
        <v>36C</v>
      </c>
      <c r="L121" s="11">
        <f>IF(ISBLANK(M121),"",VLOOKUP(M121,Tables!$A$3:$B$11,2))</f>
        <v>2</v>
      </c>
      <c r="M121" s="2" t="s">
        <v>32</v>
      </c>
      <c r="N121" s="2">
        <v>36</v>
      </c>
      <c r="O121" s="2">
        <v>21</v>
      </c>
      <c r="P121" s="2">
        <v>35</v>
      </c>
      <c r="Q121" s="2">
        <v>66</v>
      </c>
      <c r="R121" s="13">
        <f>IF(Q121&gt;0,(+Q121*2.54)/100,"")</f>
        <v>1.6764000000000001</v>
      </c>
      <c r="S121" s="2">
        <v>120</v>
      </c>
      <c r="T121" s="12">
        <f>IF(S121&gt;0,S121*0.453592,"")</f>
        <v>54.431039999999996</v>
      </c>
      <c r="U121" s="13">
        <f>IF((Q121&gt;0)*(S121&gt;0),T121/R121^2,"")</f>
        <v>19.368292180110529</v>
      </c>
      <c r="V121" s="18" t="str">
        <f t="shared" si="3"/>
        <v>Y</v>
      </c>
      <c r="W121" s="2" t="s">
        <v>1140</v>
      </c>
    </row>
    <row r="122" spans="1:23" x14ac:dyDescent="0.15">
      <c r="A122" s="11">
        <f t="shared" si="2"/>
        <v>1960</v>
      </c>
      <c r="B122" s="11">
        <f>YEAR(C122)</f>
        <v>1963</v>
      </c>
      <c r="C122" s="10">
        <v>21884</v>
      </c>
      <c r="D122" s="2" t="s">
        <v>380</v>
      </c>
      <c r="H122" s="2" t="s">
        <v>35</v>
      </c>
      <c r="I122" s="3">
        <v>15317</v>
      </c>
      <c r="J122" s="12">
        <f>IF(H122&gt;0,B122-YEAR(I122),"")</f>
        <v>18</v>
      </c>
      <c r="K122" s="11" t="str">
        <f>N122 &amp; M122</f>
        <v>38D</v>
      </c>
      <c r="L122" s="11">
        <f>IF(ISBLANK(M122),"",VLOOKUP(M122,Tables!$A$3:$B$11,2))</f>
        <v>3</v>
      </c>
      <c r="M122" s="2" t="s">
        <v>27</v>
      </c>
      <c r="N122" s="2">
        <v>38</v>
      </c>
      <c r="O122" s="2">
        <v>22</v>
      </c>
      <c r="P122" s="2">
        <v>37</v>
      </c>
      <c r="Q122" s="2">
        <v>64</v>
      </c>
      <c r="R122" s="13">
        <f>IF(Q122&gt;0,(+Q122*2.54)/100,"")</f>
        <v>1.6255999999999999</v>
      </c>
      <c r="S122" s="2">
        <v>118</v>
      </c>
      <c r="T122" s="12">
        <f>IF(S122&gt;0,S122*0.453592,"")</f>
        <v>53.523856000000002</v>
      </c>
      <c r="U122" s="13">
        <f>IF((Q122&gt;0)*(S122&gt;0),T122/R122^2,"")</f>
        <v>20.254429376046254</v>
      </c>
      <c r="V122" s="18" t="str">
        <f t="shared" si="3"/>
        <v>Y</v>
      </c>
      <c r="W122" s="2" t="s">
        <v>105</v>
      </c>
    </row>
    <row r="123" spans="1:23" x14ac:dyDescent="0.15">
      <c r="A123" s="11">
        <f t="shared" si="2"/>
        <v>1960</v>
      </c>
      <c r="B123" s="11">
        <f>YEAR(C123)</f>
        <v>1964</v>
      </c>
      <c r="C123" s="10">
        <v>21915</v>
      </c>
      <c r="D123" s="2" t="s">
        <v>1067</v>
      </c>
      <c r="H123" s="2" t="s">
        <v>35</v>
      </c>
      <c r="I123" s="3">
        <v>14202</v>
      </c>
      <c r="J123" s="12">
        <f>IF(H123&gt;0,B123-YEAR(I123),"")</f>
        <v>22</v>
      </c>
      <c r="K123" s="11" t="str">
        <f>N123 &amp; M123</f>
        <v>35C</v>
      </c>
      <c r="L123" s="11">
        <f>IF(ISBLANK(M123),"",VLOOKUP(M123,Tables!$A$3:$B$11,2))</f>
        <v>2</v>
      </c>
      <c r="M123" s="2" t="s">
        <v>32</v>
      </c>
      <c r="N123" s="2">
        <v>35</v>
      </c>
      <c r="O123" s="2">
        <v>22</v>
      </c>
      <c r="P123" s="2">
        <v>35</v>
      </c>
      <c r="Q123" s="2">
        <v>62</v>
      </c>
      <c r="R123" s="13">
        <f>IF(Q123&gt;0,(+Q123*2.54)/100,"")</f>
        <v>1.5748</v>
      </c>
      <c r="S123" s="2">
        <v>109</v>
      </c>
      <c r="T123" s="12">
        <f>IF(S123&gt;0,S123*0.453592,"")</f>
        <v>49.441527999999998</v>
      </c>
      <c r="U123" s="13">
        <f>IF((Q123&gt;0)*(S123&gt;0),T123/R123^2,"")</f>
        <v>19.936139872279746</v>
      </c>
      <c r="V123" s="18" t="str">
        <f t="shared" si="3"/>
        <v>Y</v>
      </c>
      <c r="W123" s="2" t="s">
        <v>93</v>
      </c>
    </row>
    <row r="124" spans="1:23" x14ac:dyDescent="0.15">
      <c r="A124" s="11">
        <f t="shared" si="2"/>
        <v>1960</v>
      </c>
      <c r="B124" s="11">
        <f>YEAR(C124)</f>
        <v>1964</v>
      </c>
      <c r="C124" s="10">
        <v>21946</v>
      </c>
      <c r="D124" s="2" t="s">
        <v>911</v>
      </c>
      <c r="H124" s="2" t="s">
        <v>35</v>
      </c>
      <c r="I124" s="3">
        <v>14442</v>
      </c>
      <c r="J124" s="12">
        <f>IF(H124&gt;0,B124-YEAR(I124),"")</f>
        <v>21</v>
      </c>
      <c r="K124" s="11" t="str">
        <f>N124 &amp; M124</f>
        <v>36C</v>
      </c>
      <c r="L124" s="11">
        <f>IF(ISBLANK(M124),"",VLOOKUP(M124,Tables!$A$3:$B$11,2))</f>
        <v>2</v>
      </c>
      <c r="M124" s="2" t="s">
        <v>32</v>
      </c>
      <c r="N124" s="2">
        <v>36</v>
      </c>
      <c r="O124" s="2">
        <v>21</v>
      </c>
      <c r="P124" s="2">
        <v>36</v>
      </c>
      <c r="Q124" s="2">
        <v>66</v>
      </c>
      <c r="R124" s="13">
        <f>IF(Q124&gt;0,(+Q124*2.54)/100,"")</f>
        <v>1.6764000000000001</v>
      </c>
      <c r="S124" s="2">
        <v>105</v>
      </c>
      <c r="T124" s="12">
        <f>IF(S124&gt;0,S124*0.453592,"")</f>
        <v>47.627159999999996</v>
      </c>
      <c r="U124" s="13">
        <f>IF((Q124&gt;0)*(S124&gt;0),T124/R124^2,"")</f>
        <v>16.947255657596713</v>
      </c>
      <c r="V124" s="18" t="str">
        <f t="shared" si="3"/>
        <v>Y</v>
      </c>
      <c r="W124" s="2" t="s">
        <v>912</v>
      </c>
    </row>
    <row r="125" spans="1:23" x14ac:dyDescent="0.15">
      <c r="A125" s="11">
        <f t="shared" si="2"/>
        <v>1960</v>
      </c>
      <c r="B125" s="11">
        <f>YEAR(C125)</f>
        <v>1964</v>
      </c>
      <c r="C125" s="10">
        <v>21975</v>
      </c>
      <c r="D125" s="2" t="s">
        <v>915</v>
      </c>
      <c r="H125" s="2" t="s">
        <v>26</v>
      </c>
      <c r="I125" s="3">
        <v>13789</v>
      </c>
      <c r="J125" s="12">
        <f>IF(H125&gt;0,B125-YEAR(I125),"")</f>
        <v>23</v>
      </c>
      <c r="K125" s="11" t="str">
        <f>N125 &amp; M125</f>
        <v>34C</v>
      </c>
      <c r="L125" s="11">
        <f>IF(ISBLANK(M125),"",VLOOKUP(M125,Tables!$A$3:$B$11,2))</f>
        <v>2</v>
      </c>
      <c r="M125" s="2" t="s">
        <v>32</v>
      </c>
      <c r="N125" s="2">
        <v>34</v>
      </c>
      <c r="O125" s="2">
        <v>25</v>
      </c>
      <c r="P125" s="2">
        <v>34</v>
      </c>
      <c r="Q125" s="2">
        <v>66</v>
      </c>
      <c r="R125" s="13">
        <f>IF(Q125&gt;0,(+Q125*2.54)/100,"")</f>
        <v>1.6764000000000001</v>
      </c>
      <c r="S125" s="2">
        <v>120</v>
      </c>
      <c r="T125" s="12">
        <f>IF(S125&gt;0,S125*0.453592,"")</f>
        <v>54.431039999999996</v>
      </c>
      <c r="U125" s="13">
        <f>IF((Q125&gt;0)*(S125&gt;0),T125/R125^2,"")</f>
        <v>19.368292180110529</v>
      </c>
      <c r="V125" s="18" t="str">
        <f t="shared" si="3"/>
        <v>Y</v>
      </c>
      <c r="W125" s="2" t="s">
        <v>207</v>
      </c>
    </row>
    <row r="126" spans="1:23" x14ac:dyDescent="0.15">
      <c r="A126" s="11">
        <f t="shared" si="2"/>
        <v>1960</v>
      </c>
      <c r="B126" s="11">
        <f>YEAR(C126)</f>
        <v>1964</v>
      </c>
      <c r="C126" s="10">
        <v>22006</v>
      </c>
      <c r="D126" s="2" t="s">
        <v>118</v>
      </c>
      <c r="G126" s="2" t="s">
        <v>25</v>
      </c>
      <c r="H126" s="2" t="s">
        <v>35</v>
      </c>
      <c r="I126" s="3">
        <v>15419</v>
      </c>
      <c r="J126" s="12">
        <f>IF(H126&gt;0,B126-YEAR(I126),"")</f>
        <v>18</v>
      </c>
      <c r="K126" s="11" t="str">
        <f>N126 &amp; M126</f>
        <v>37C</v>
      </c>
      <c r="L126" s="11">
        <f>IF(ISBLANK(M126),"",VLOOKUP(M126,Tables!$A$3:$B$11,2))</f>
        <v>2</v>
      </c>
      <c r="M126" s="2" t="s">
        <v>32</v>
      </c>
      <c r="N126" s="2">
        <v>37</v>
      </c>
      <c r="O126" s="2">
        <v>24</v>
      </c>
      <c r="P126" s="2">
        <v>36</v>
      </c>
      <c r="Q126" s="2">
        <v>65</v>
      </c>
      <c r="R126" s="13">
        <f>IF(Q126&gt;0,(+Q126*2.54)/100,"")</f>
        <v>1.651</v>
      </c>
      <c r="S126" s="2">
        <v>118</v>
      </c>
      <c r="T126" s="12">
        <f>IF(S126&gt;0,S126*0.453592,"")</f>
        <v>53.523856000000002</v>
      </c>
      <c r="U126" s="13">
        <f>IF((Q126&gt;0)*(S126&gt;0),T126/R126^2,"")</f>
        <v>19.636010112256912</v>
      </c>
      <c r="V126" s="18" t="str">
        <f t="shared" si="3"/>
        <v>N</v>
      </c>
      <c r="W126" s="2" t="s">
        <v>51</v>
      </c>
    </row>
    <row r="127" spans="1:23" x14ac:dyDescent="0.15">
      <c r="A127" s="11">
        <f t="shared" si="2"/>
        <v>1960</v>
      </c>
      <c r="B127" s="11">
        <f>YEAR(C127)</f>
        <v>1964</v>
      </c>
      <c r="C127" s="10">
        <v>22036</v>
      </c>
      <c r="D127" s="2" t="s">
        <v>1141</v>
      </c>
      <c r="H127" s="2" t="s">
        <v>35</v>
      </c>
      <c r="I127" s="3">
        <v>14888</v>
      </c>
      <c r="J127" s="12">
        <f>IF(H127&gt;0,B127-YEAR(I127),"")</f>
        <v>20</v>
      </c>
      <c r="K127" s="11" t="str">
        <f>N127 &amp; M127</f>
        <v>36C</v>
      </c>
      <c r="L127" s="11">
        <f>IF(ISBLANK(M127),"",VLOOKUP(M127,Tables!$A$3:$B$11,2))</f>
        <v>2</v>
      </c>
      <c r="M127" s="2" t="s">
        <v>32</v>
      </c>
      <c r="N127" s="2">
        <v>36</v>
      </c>
      <c r="O127" s="2">
        <v>23</v>
      </c>
      <c r="P127" s="2">
        <v>36</v>
      </c>
      <c r="Q127" s="2">
        <v>65</v>
      </c>
      <c r="R127" s="13">
        <f>IF(Q127&gt;0,(+Q127*2.54)/100,"")</f>
        <v>1.651</v>
      </c>
      <c r="S127" s="2">
        <v>117</v>
      </c>
      <c r="T127" s="12">
        <f>IF(S127&gt;0,S127*0.453592,"")</f>
        <v>53.070264000000002</v>
      </c>
      <c r="U127" s="13">
        <f>IF((Q127&gt;0)*(S127&gt;0),T127/R127^2,"")</f>
        <v>19.469603246898799</v>
      </c>
      <c r="V127" s="18" t="str">
        <f t="shared" si="3"/>
        <v>Y</v>
      </c>
      <c r="W127" s="2" t="s">
        <v>401</v>
      </c>
    </row>
    <row r="128" spans="1:23" x14ac:dyDescent="0.15">
      <c r="A128" s="11">
        <f t="shared" si="2"/>
        <v>1960</v>
      </c>
      <c r="B128" s="11">
        <f>YEAR(C128)</f>
        <v>1964</v>
      </c>
      <c r="C128" s="10">
        <v>22067</v>
      </c>
      <c r="D128" s="2" t="s">
        <v>793</v>
      </c>
      <c r="H128" s="2" t="s">
        <v>31</v>
      </c>
      <c r="I128" s="3">
        <v>14846</v>
      </c>
      <c r="J128" s="12">
        <f>IF(H128&gt;0,B128-YEAR(I128),"")</f>
        <v>20</v>
      </c>
      <c r="K128" s="11" t="str">
        <f>N128 &amp; M128</f>
        <v>34C</v>
      </c>
      <c r="L128" s="11">
        <f>IF(ISBLANK(M128),"",VLOOKUP(M128,Tables!$A$3:$B$11,2))</f>
        <v>2</v>
      </c>
      <c r="M128" s="2" t="s">
        <v>32</v>
      </c>
      <c r="N128" s="2">
        <v>34</v>
      </c>
      <c r="O128" s="2">
        <v>23</v>
      </c>
      <c r="P128" s="2">
        <v>34</v>
      </c>
      <c r="Q128" s="2">
        <v>62</v>
      </c>
      <c r="R128" s="13">
        <f>IF(Q128&gt;0,(+Q128*2.54)/100,"")</f>
        <v>1.5748</v>
      </c>
      <c r="S128" s="2">
        <v>110</v>
      </c>
      <c r="T128" s="12">
        <f>IF(S128&gt;0,S128*0.453592,"")</f>
        <v>49.895119999999999</v>
      </c>
      <c r="U128" s="13">
        <f>IF((Q128&gt;0)*(S128&gt;0),T128/R128^2,"")</f>
        <v>20.119040238080476</v>
      </c>
      <c r="V128" s="18" t="str">
        <f t="shared" si="3"/>
        <v>Y</v>
      </c>
      <c r="W128" s="2" t="s">
        <v>639</v>
      </c>
    </row>
    <row r="129" spans="1:23" x14ac:dyDescent="0.15">
      <c r="A129" s="11">
        <f t="shared" si="2"/>
        <v>1960</v>
      </c>
      <c r="B129" s="11">
        <f>YEAR(C129)</f>
        <v>1964</v>
      </c>
      <c r="C129" s="10">
        <v>22097</v>
      </c>
      <c r="D129" s="2" t="s">
        <v>863</v>
      </c>
      <c r="H129" s="2" t="s">
        <v>26</v>
      </c>
      <c r="I129" s="3">
        <v>14196</v>
      </c>
      <c r="J129" s="12">
        <f>IF(H129&gt;0,B129-YEAR(I129),"")</f>
        <v>22</v>
      </c>
      <c r="K129" s="11" t="str">
        <f>N129 &amp; M129</f>
        <v>39D</v>
      </c>
      <c r="L129" s="11">
        <f>IF(ISBLANK(M129),"",VLOOKUP(M129,Tables!$A$3:$B$11,2))</f>
        <v>3</v>
      </c>
      <c r="M129" s="2" t="s">
        <v>27</v>
      </c>
      <c r="N129" s="2">
        <v>39</v>
      </c>
      <c r="O129" s="2">
        <v>22</v>
      </c>
      <c r="P129" s="2">
        <v>35</v>
      </c>
      <c r="Q129" s="2">
        <v>62</v>
      </c>
      <c r="R129" s="13">
        <f>IF(Q129&gt;0,(+Q129*2.54)/100,"")</f>
        <v>1.5748</v>
      </c>
      <c r="S129" s="2">
        <v>110</v>
      </c>
      <c r="T129" s="12">
        <f>IF(S129&gt;0,S129*0.453592,"")</f>
        <v>49.895119999999999</v>
      </c>
      <c r="U129" s="13">
        <f>IF((Q129&gt;0)*(S129&gt;0),T129/R129^2,"")</f>
        <v>20.119040238080476</v>
      </c>
      <c r="V129" s="18" t="str">
        <f t="shared" si="3"/>
        <v>Y</v>
      </c>
      <c r="W129" s="2" t="s">
        <v>864</v>
      </c>
    </row>
    <row r="130" spans="1:23" x14ac:dyDescent="0.15">
      <c r="A130" s="11">
        <f t="shared" si="2"/>
        <v>1960</v>
      </c>
      <c r="B130" s="11">
        <f>YEAR(C130)</f>
        <v>1964</v>
      </c>
      <c r="C130" s="10">
        <v>22128</v>
      </c>
      <c r="D130" s="2" t="s">
        <v>245</v>
      </c>
      <c r="F130" s="2" t="s">
        <v>1213</v>
      </c>
      <c r="G130" s="2" t="s">
        <v>25</v>
      </c>
      <c r="H130" s="2" t="s">
        <v>35</v>
      </c>
      <c r="I130" s="3">
        <v>14124</v>
      </c>
      <c r="J130" s="12">
        <f>IF(H130&gt;0,B130-YEAR(I130),"")</f>
        <v>22</v>
      </c>
      <c r="K130" s="11" t="str">
        <f>N130 &amp; M130</f>
        <v>35C</v>
      </c>
      <c r="L130" s="11">
        <f>IF(ISBLANK(M130),"",VLOOKUP(M130,Tables!$A$3:$B$11,2))</f>
        <v>2</v>
      </c>
      <c r="M130" s="2" t="s">
        <v>32</v>
      </c>
      <c r="N130" s="2">
        <v>35</v>
      </c>
      <c r="O130" s="2">
        <v>22</v>
      </c>
      <c r="P130" s="2">
        <v>35</v>
      </c>
      <c r="Q130" s="2">
        <v>64</v>
      </c>
      <c r="R130" s="13">
        <f>IF(Q130&gt;0,(+Q130*2.54)/100,"")</f>
        <v>1.6255999999999999</v>
      </c>
      <c r="S130" s="2">
        <v>112</v>
      </c>
      <c r="T130" s="12">
        <f>IF(S130&gt;0,S130*0.453592,"")</f>
        <v>50.802303999999999</v>
      </c>
      <c r="U130" s="13">
        <f>IF((Q130&gt;0)*(S130&gt;0),T130/R130^2,"")</f>
        <v>19.224543136586274</v>
      </c>
      <c r="V130" s="18" t="str">
        <f t="shared" si="3"/>
        <v>Y</v>
      </c>
      <c r="W130" s="2" t="s">
        <v>246</v>
      </c>
    </row>
    <row r="131" spans="1:23" x14ac:dyDescent="0.15">
      <c r="A131" s="11">
        <f t="shared" ref="A131:A194" si="4">_xlfn.FLOOR.MATH(B131/10)*10</f>
        <v>1960</v>
      </c>
      <c r="B131" s="11">
        <f>YEAR(C131)</f>
        <v>1964</v>
      </c>
      <c r="C131" s="10">
        <v>22159</v>
      </c>
      <c r="D131" s="2" t="s">
        <v>119</v>
      </c>
      <c r="G131" s="2" t="s">
        <v>25</v>
      </c>
      <c r="H131" s="2" t="s">
        <v>35</v>
      </c>
      <c r="I131" s="3">
        <v>13038</v>
      </c>
      <c r="J131" s="12">
        <f>IF(H131&gt;0,B131-YEAR(I131),"")</f>
        <v>25</v>
      </c>
      <c r="K131" s="11" t="str">
        <f>N131 &amp; M131</f>
        <v>36C</v>
      </c>
      <c r="L131" s="11">
        <f>IF(ISBLANK(M131),"",VLOOKUP(M131,Tables!$A$3:$B$11,2))</f>
        <v>2</v>
      </c>
      <c r="M131" s="2" t="s">
        <v>32</v>
      </c>
      <c r="N131" s="2">
        <v>36</v>
      </c>
      <c r="O131" s="2">
        <v>23</v>
      </c>
      <c r="P131" s="2">
        <v>36</v>
      </c>
      <c r="Q131" s="2">
        <v>67</v>
      </c>
      <c r="R131" s="13">
        <f>IF(Q131&gt;0,(+Q131*2.54)/100,"")</f>
        <v>1.7018</v>
      </c>
      <c r="S131" s="2">
        <v>120</v>
      </c>
      <c r="T131" s="12">
        <f>IF(S131&gt;0,S131*0.453592,"")</f>
        <v>54.431039999999996</v>
      </c>
      <c r="U131" s="13">
        <f>IF((Q131&gt;0)*(S131&gt;0),T131/R131^2,"")</f>
        <v>18.794448816342495</v>
      </c>
      <c r="V131" s="18" t="str">
        <f t="shared" ref="V131:V194" si="5">IF(ISERROR(SEARCH("United States",W131)),"N","Y")</f>
        <v>N</v>
      </c>
      <c r="W131" s="2" t="s">
        <v>120</v>
      </c>
    </row>
    <row r="132" spans="1:23" x14ac:dyDescent="0.15">
      <c r="A132" s="11">
        <f t="shared" si="4"/>
        <v>1960</v>
      </c>
      <c r="B132" s="11">
        <f>YEAR(C132)</f>
        <v>1964</v>
      </c>
      <c r="C132" s="10">
        <v>22189</v>
      </c>
      <c r="D132" s="2" t="s">
        <v>1008</v>
      </c>
      <c r="H132" s="2" t="s">
        <v>26</v>
      </c>
      <c r="I132" s="3">
        <v>14249</v>
      </c>
      <c r="J132" s="12">
        <f>IF(H132&gt;0,B132-YEAR(I132),"")</f>
        <v>21</v>
      </c>
      <c r="K132" s="11" t="str">
        <f>N132 &amp; M132</f>
        <v>41F</v>
      </c>
      <c r="L132" s="11">
        <f>IF(ISBLANK(M132),"",VLOOKUP(M132,Tables!$A$3:$B$11,2))</f>
        <v>6</v>
      </c>
      <c r="M132" s="2" t="s">
        <v>529</v>
      </c>
      <c r="N132" s="2">
        <v>41</v>
      </c>
      <c r="O132" s="2">
        <v>25</v>
      </c>
      <c r="P132" s="2">
        <v>38</v>
      </c>
      <c r="Q132" s="2">
        <v>66</v>
      </c>
      <c r="R132" s="13">
        <f>IF(Q132&gt;0,(+Q132*2.54)/100,"")</f>
        <v>1.6764000000000001</v>
      </c>
      <c r="S132" s="2">
        <v>145</v>
      </c>
      <c r="T132" s="12">
        <f>IF(S132&gt;0,S132*0.453592,"")</f>
        <v>65.770839999999993</v>
      </c>
      <c r="U132" s="13">
        <f>IF((Q132&gt;0)*(S132&gt;0),T132/R132^2,"")</f>
        <v>23.403353050966889</v>
      </c>
      <c r="V132" s="18" t="str">
        <f t="shared" si="5"/>
        <v>N</v>
      </c>
      <c r="W132" s="2" t="s">
        <v>1009</v>
      </c>
    </row>
    <row r="133" spans="1:23" x14ac:dyDescent="0.15">
      <c r="A133" s="11">
        <f t="shared" si="4"/>
        <v>1960</v>
      </c>
      <c r="B133" s="11">
        <f>YEAR(C133)</f>
        <v>1964</v>
      </c>
      <c r="C133" s="10">
        <v>22220</v>
      </c>
      <c r="D133" s="2" t="s">
        <v>624</v>
      </c>
      <c r="H133" s="2" t="s">
        <v>35</v>
      </c>
      <c r="I133" s="3">
        <v>14495</v>
      </c>
      <c r="J133" s="12">
        <f>IF(H133&gt;0,B133-YEAR(I133),"")</f>
        <v>21</v>
      </c>
      <c r="K133" s="11" t="str">
        <f>N133 &amp; M133</f>
        <v>35C</v>
      </c>
      <c r="L133" s="11">
        <f>IF(ISBLANK(M133),"",VLOOKUP(M133,Tables!$A$3:$B$11,2))</f>
        <v>2</v>
      </c>
      <c r="M133" s="2" t="s">
        <v>32</v>
      </c>
      <c r="N133" s="2">
        <v>35</v>
      </c>
      <c r="O133" s="2">
        <v>23</v>
      </c>
      <c r="P133" s="2">
        <v>35</v>
      </c>
      <c r="Q133" s="2">
        <v>63</v>
      </c>
      <c r="R133" s="13">
        <f>IF(Q133&gt;0,(+Q133*2.54)/100,"")</f>
        <v>1.6002000000000001</v>
      </c>
      <c r="S133" s="2">
        <v>117</v>
      </c>
      <c r="T133" s="12">
        <f>IF(S133&gt;0,S133*0.453592,"")</f>
        <v>53.070264000000002</v>
      </c>
      <c r="U133" s="13">
        <f>IF((Q133&gt;0)*(S133&gt;0),T133/R133^2,"")</f>
        <v>20.725390203614875</v>
      </c>
      <c r="V133" s="18" t="str">
        <f t="shared" si="5"/>
        <v>Y</v>
      </c>
      <c r="W133" s="2" t="s">
        <v>590</v>
      </c>
    </row>
    <row r="134" spans="1:23" x14ac:dyDescent="0.15">
      <c r="A134" s="11">
        <f t="shared" si="4"/>
        <v>1960</v>
      </c>
      <c r="B134" s="11">
        <f>YEAR(C134)</f>
        <v>1964</v>
      </c>
      <c r="C134" s="10">
        <v>22250</v>
      </c>
      <c r="D134" s="2" t="s">
        <v>586</v>
      </c>
      <c r="G134" s="2" t="s">
        <v>25</v>
      </c>
      <c r="H134" s="2" t="s">
        <v>35</v>
      </c>
      <c r="I134" s="3">
        <v>15192</v>
      </c>
      <c r="J134" s="12">
        <f>IF(H134&gt;0,B134-YEAR(I134),"")</f>
        <v>19</v>
      </c>
      <c r="K134" s="11" t="str">
        <f>N134 &amp; M134</f>
        <v>36C</v>
      </c>
      <c r="L134" s="11">
        <f>IF(ISBLANK(M134),"",VLOOKUP(M134,Tables!$A$3:$B$11,2))</f>
        <v>2</v>
      </c>
      <c r="M134" s="2" t="s">
        <v>32</v>
      </c>
      <c r="N134" s="2">
        <v>36</v>
      </c>
      <c r="O134" s="2">
        <v>24</v>
      </c>
      <c r="P134" s="2">
        <v>36</v>
      </c>
      <c r="Q134" s="2">
        <v>64</v>
      </c>
      <c r="R134" s="13">
        <f>IF(Q134&gt;0,(+Q134*2.54)/100,"")</f>
        <v>1.6255999999999999</v>
      </c>
      <c r="S134" s="2">
        <v>112</v>
      </c>
      <c r="T134" s="12">
        <f>IF(S134&gt;0,S134*0.453592,"")</f>
        <v>50.802303999999999</v>
      </c>
      <c r="U134" s="13">
        <f>IF((Q134&gt;0)*(S134&gt;0),T134/R134^2,"")</f>
        <v>19.224543136586274</v>
      </c>
      <c r="V134" s="18" t="str">
        <f t="shared" si="5"/>
        <v>Y</v>
      </c>
      <c r="W134" s="2" t="s">
        <v>587</v>
      </c>
    </row>
    <row r="135" spans="1:23" x14ac:dyDescent="0.15">
      <c r="A135" s="11">
        <f t="shared" si="4"/>
        <v>1960</v>
      </c>
      <c r="B135" s="11">
        <f>YEAR(C135)</f>
        <v>1965</v>
      </c>
      <c r="C135" s="10">
        <v>22281</v>
      </c>
      <c r="D135" s="2" t="s">
        <v>1017</v>
      </c>
      <c r="H135" s="2" t="s">
        <v>35</v>
      </c>
      <c r="I135" s="3">
        <v>14175</v>
      </c>
      <c r="J135" s="12">
        <f>IF(H135&gt;0,B135-YEAR(I135),"")</f>
        <v>23</v>
      </c>
      <c r="K135" s="11" t="str">
        <f>N135 &amp; M135</f>
        <v>35C</v>
      </c>
      <c r="L135" s="11">
        <f>IF(ISBLANK(M135),"",VLOOKUP(M135,Tables!$A$3:$B$11,2))</f>
        <v>2</v>
      </c>
      <c r="M135" s="2" t="s">
        <v>32</v>
      </c>
      <c r="N135" s="2">
        <v>35</v>
      </c>
      <c r="O135" s="2">
        <v>22</v>
      </c>
      <c r="P135" s="2">
        <v>34</v>
      </c>
      <c r="Q135" s="2">
        <v>65</v>
      </c>
      <c r="R135" s="13">
        <f>IF(Q135&gt;0,(+Q135*2.54)/100,"")</f>
        <v>1.651</v>
      </c>
      <c r="S135" s="2">
        <v>110</v>
      </c>
      <c r="T135" s="12">
        <f>IF(S135&gt;0,S135*0.453592,"")</f>
        <v>49.895119999999999</v>
      </c>
      <c r="U135" s="13">
        <f>IF((Q135&gt;0)*(S135&gt;0),T135/R135^2,"")</f>
        <v>18.304755189392033</v>
      </c>
      <c r="V135" s="18" t="str">
        <f t="shared" si="5"/>
        <v>Y</v>
      </c>
      <c r="W135" s="2" t="s">
        <v>136</v>
      </c>
    </row>
    <row r="136" spans="1:23" x14ac:dyDescent="0.15">
      <c r="A136" s="11">
        <f t="shared" si="4"/>
        <v>1960</v>
      </c>
      <c r="B136" s="11">
        <f>YEAR(C136)</f>
        <v>1965</v>
      </c>
      <c r="C136" s="10">
        <v>22312</v>
      </c>
      <c r="D136" s="2" t="s">
        <v>579</v>
      </c>
      <c r="H136" s="2" t="s">
        <v>35</v>
      </c>
      <c r="I136" s="3">
        <v>15626</v>
      </c>
      <c r="J136" s="12">
        <f>IF(H136&gt;0,B136-YEAR(I136),"")</f>
        <v>19</v>
      </c>
      <c r="K136" s="11" t="str">
        <f>N136 &amp; M136</f>
        <v>36D</v>
      </c>
      <c r="L136" s="11">
        <f>IF(ISBLANK(M136),"",VLOOKUP(M136,Tables!$A$3:$B$11,2))</f>
        <v>3</v>
      </c>
      <c r="M136" s="2" t="s">
        <v>27</v>
      </c>
      <c r="N136" s="2">
        <v>36</v>
      </c>
      <c r="O136" s="2">
        <v>23</v>
      </c>
      <c r="P136" s="2">
        <v>36</v>
      </c>
      <c r="Q136" s="2">
        <v>65</v>
      </c>
      <c r="R136" s="13">
        <f>IF(Q136&gt;0,(+Q136*2.54)/100,"")</f>
        <v>1.651</v>
      </c>
      <c r="S136" s="2">
        <v>115</v>
      </c>
      <c r="T136" s="12">
        <f>IF(S136&gt;0,S136*0.453592,"")</f>
        <v>52.163080000000001</v>
      </c>
      <c r="U136" s="13">
        <f>IF((Q136&gt;0)*(S136&gt;0),T136/R136^2,"")</f>
        <v>19.136789516182581</v>
      </c>
      <c r="V136" s="18" t="str">
        <f t="shared" si="5"/>
        <v>Y</v>
      </c>
      <c r="W136" s="2" t="s">
        <v>105</v>
      </c>
    </row>
    <row r="137" spans="1:23" x14ac:dyDescent="0.15">
      <c r="A137" s="11">
        <f t="shared" si="4"/>
        <v>1960</v>
      </c>
      <c r="B137" s="11">
        <f>YEAR(C137)</f>
        <v>1965</v>
      </c>
      <c r="C137" s="10">
        <v>22340</v>
      </c>
      <c r="D137" s="2" t="s">
        <v>559</v>
      </c>
      <c r="H137" s="2" t="s">
        <v>35</v>
      </c>
      <c r="I137" s="3">
        <v>15012</v>
      </c>
      <c r="J137" s="12">
        <f>IF(H137&gt;0,B137-YEAR(I137),"")</f>
        <v>20</v>
      </c>
      <c r="K137" s="11" t="str">
        <f>N137 &amp; M137</f>
        <v>38C</v>
      </c>
      <c r="L137" s="11">
        <f>IF(ISBLANK(M137),"",VLOOKUP(M137,Tables!$A$3:$B$11,2))</f>
        <v>2</v>
      </c>
      <c r="M137" s="2" t="s">
        <v>32</v>
      </c>
      <c r="N137" s="2">
        <v>38</v>
      </c>
      <c r="O137" s="2">
        <v>24</v>
      </c>
      <c r="P137" s="2">
        <v>34</v>
      </c>
      <c r="Q137" s="2">
        <v>67</v>
      </c>
      <c r="R137" s="13">
        <f>IF(Q137&gt;0,(+Q137*2.54)/100,"")</f>
        <v>1.7018</v>
      </c>
      <c r="S137" s="2">
        <v>117</v>
      </c>
      <c r="T137" s="12">
        <f>IF(S137&gt;0,S137*0.453592,"")</f>
        <v>53.070264000000002</v>
      </c>
      <c r="U137" s="13">
        <f>IF((Q137&gt;0)*(S137&gt;0),T137/R137^2,"")</f>
        <v>18.324587595933934</v>
      </c>
      <c r="V137" s="18" t="str">
        <f t="shared" si="5"/>
        <v>Y</v>
      </c>
      <c r="W137" s="2" t="s">
        <v>157</v>
      </c>
    </row>
    <row r="138" spans="1:23" x14ac:dyDescent="0.15">
      <c r="A138" s="11">
        <f t="shared" si="4"/>
        <v>1960</v>
      </c>
      <c r="B138" s="11">
        <f>YEAR(C138)</f>
        <v>1965</v>
      </c>
      <c r="C138" s="10">
        <v>22371</v>
      </c>
      <c r="D138" s="2" t="s">
        <v>1102</v>
      </c>
      <c r="H138" s="2" t="s">
        <v>26</v>
      </c>
      <c r="I138" s="3">
        <v>15293</v>
      </c>
      <c r="J138" s="12">
        <f>IF(H138&gt;0,B138-YEAR(I138),"")</f>
        <v>20</v>
      </c>
      <c r="K138" s="11" t="str">
        <f>N138 &amp; M138</f>
        <v>34D</v>
      </c>
      <c r="L138" s="11">
        <f>IF(ISBLANK(M138),"",VLOOKUP(M138,Tables!$A$3:$B$11,2))</f>
        <v>3</v>
      </c>
      <c r="M138" s="2" t="s">
        <v>27</v>
      </c>
      <c r="N138" s="2">
        <v>34</v>
      </c>
      <c r="O138" s="2">
        <v>20</v>
      </c>
      <c r="P138" s="2">
        <v>34</v>
      </c>
      <c r="Q138" s="2">
        <v>59</v>
      </c>
      <c r="R138" s="13">
        <f>IF(Q138&gt;0,(+Q138*2.54)/100,"")</f>
        <v>1.4986000000000002</v>
      </c>
      <c r="S138" s="2">
        <v>98</v>
      </c>
      <c r="T138" s="12">
        <f>IF(S138&gt;0,S138*0.453592,"")</f>
        <v>44.452016</v>
      </c>
      <c r="U138" s="13">
        <f>IF((Q138&gt;0)*(S138&gt;0),T138/R138^2,"")</f>
        <v>19.79338195964527</v>
      </c>
      <c r="V138" s="18" t="str">
        <f t="shared" si="5"/>
        <v>Y</v>
      </c>
      <c r="W138" s="2" t="s">
        <v>58</v>
      </c>
    </row>
    <row r="139" spans="1:23" x14ac:dyDescent="0.15">
      <c r="A139" s="11">
        <f t="shared" si="4"/>
        <v>1960</v>
      </c>
      <c r="B139" s="11">
        <f>YEAR(C139)</f>
        <v>1965</v>
      </c>
      <c r="C139" s="10">
        <v>22401</v>
      </c>
      <c r="D139" s="2" t="s">
        <v>832</v>
      </c>
      <c r="H139" s="2" t="s">
        <v>35</v>
      </c>
      <c r="I139" s="3">
        <v>15379</v>
      </c>
      <c r="J139" s="12">
        <f>IF(H139&gt;0,B139-YEAR(I139),"")</f>
        <v>19</v>
      </c>
      <c r="K139" s="11" t="str">
        <f>N139 &amp; M139</f>
        <v>36C</v>
      </c>
      <c r="L139" s="11">
        <f>IF(ISBLANK(M139),"",VLOOKUP(M139,Tables!$A$3:$B$11,2))</f>
        <v>2</v>
      </c>
      <c r="M139" s="2" t="s">
        <v>32</v>
      </c>
      <c r="N139" s="2">
        <v>36</v>
      </c>
      <c r="O139" s="2">
        <v>22</v>
      </c>
      <c r="P139" s="2">
        <v>36</v>
      </c>
      <c r="Q139" s="2">
        <v>63</v>
      </c>
      <c r="R139" s="13">
        <f>IF(Q139&gt;0,(+Q139*2.54)/100,"")</f>
        <v>1.6002000000000001</v>
      </c>
      <c r="S139" s="2">
        <v>105</v>
      </c>
      <c r="T139" s="12">
        <f>IF(S139&gt;0,S139*0.453592,"")</f>
        <v>47.627159999999996</v>
      </c>
      <c r="U139" s="13">
        <f>IF((Q139&gt;0)*(S139&gt;0),T139/R139^2,"")</f>
        <v>18.59970915709027</v>
      </c>
      <c r="V139" s="18" t="str">
        <f t="shared" si="5"/>
        <v>N</v>
      </c>
      <c r="W139" s="2" t="s">
        <v>833</v>
      </c>
    </row>
    <row r="140" spans="1:23" x14ac:dyDescent="0.15">
      <c r="A140" s="11">
        <f t="shared" si="4"/>
        <v>1960</v>
      </c>
      <c r="B140" s="11">
        <f>YEAR(C140)</f>
        <v>1965</v>
      </c>
      <c r="C140" s="10">
        <v>22432</v>
      </c>
      <c r="D140" s="2" t="s">
        <v>476</v>
      </c>
      <c r="H140" s="2" t="s">
        <v>35</v>
      </c>
      <c r="I140" s="3">
        <v>15364</v>
      </c>
      <c r="J140" s="12">
        <f>IF(H140&gt;0,B140-YEAR(I140),"")</f>
        <v>19</v>
      </c>
      <c r="K140" s="11" t="str">
        <f>N140 &amp; M140</f>
        <v>34B</v>
      </c>
      <c r="L140" s="11">
        <f>IF(ISBLANK(M140),"",VLOOKUP(M140,Tables!$A$3:$B$11,2))</f>
        <v>1</v>
      </c>
      <c r="M140" s="2" t="s">
        <v>49</v>
      </c>
      <c r="N140" s="2">
        <v>34</v>
      </c>
      <c r="O140" s="2">
        <v>22</v>
      </c>
      <c r="P140" s="2">
        <v>35</v>
      </c>
      <c r="Q140" s="2">
        <v>65</v>
      </c>
      <c r="R140" s="13">
        <f>IF(Q140&gt;0,(+Q140*2.54)/100,"")</f>
        <v>1.651</v>
      </c>
      <c r="S140" s="2">
        <v>120</v>
      </c>
      <c r="T140" s="12">
        <f>IF(S140&gt;0,S140*0.453592,"")</f>
        <v>54.431039999999996</v>
      </c>
      <c r="U140" s="13">
        <f>IF((Q140&gt;0)*(S140&gt;0),T140/R140^2,"")</f>
        <v>19.968823842973126</v>
      </c>
      <c r="V140" s="18" t="str">
        <f t="shared" si="5"/>
        <v>N</v>
      </c>
      <c r="W140" s="2" t="s">
        <v>477</v>
      </c>
    </row>
    <row r="141" spans="1:23" x14ac:dyDescent="0.15">
      <c r="A141" s="11">
        <f t="shared" si="4"/>
        <v>1960</v>
      </c>
      <c r="B141" s="11">
        <f>YEAR(C141)</f>
        <v>1965</v>
      </c>
      <c r="C141" s="10">
        <v>22462</v>
      </c>
      <c r="D141" s="2" t="s">
        <v>437</v>
      </c>
      <c r="H141" s="2" t="s">
        <v>31</v>
      </c>
      <c r="I141" s="3">
        <v>14161</v>
      </c>
      <c r="J141" s="12">
        <f>IF(H141&gt;0,B141-YEAR(I141),"")</f>
        <v>23</v>
      </c>
      <c r="K141" s="11" t="str">
        <f>N141 &amp; M141</f>
        <v>36D</v>
      </c>
      <c r="L141" s="11">
        <f>IF(ISBLANK(M141),"",VLOOKUP(M141,Tables!$A$3:$B$11,2))</f>
        <v>3</v>
      </c>
      <c r="M141" s="2" t="s">
        <v>27</v>
      </c>
      <c r="N141" s="2">
        <v>36</v>
      </c>
      <c r="O141" s="2">
        <v>23</v>
      </c>
      <c r="P141" s="2">
        <v>35</v>
      </c>
      <c r="Q141" s="2">
        <v>65</v>
      </c>
      <c r="R141" s="13">
        <f>IF(Q141&gt;0,(+Q141*2.54)/100,"")</f>
        <v>1.651</v>
      </c>
      <c r="S141" s="2">
        <v>120</v>
      </c>
      <c r="T141" s="12">
        <f>IF(S141&gt;0,S141*0.453592,"")</f>
        <v>54.431039999999996</v>
      </c>
      <c r="U141" s="13">
        <f>IF((Q141&gt;0)*(S141&gt;0),T141/R141^2,"")</f>
        <v>19.968823842973126</v>
      </c>
      <c r="V141" s="18" t="str">
        <f t="shared" si="5"/>
        <v>Y</v>
      </c>
      <c r="W141" s="2" t="s">
        <v>246</v>
      </c>
    </row>
    <row r="142" spans="1:23" x14ac:dyDescent="0.15">
      <c r="A142" s="11">
        <f t="shared" si="4"/>
        <v>1960</v>
      </c>
      <c r="B142" s="11">
        <f>YEAR(C142)</f>
        <v>1965</v>
      </c>
      <c r="C142" s="10">
        <v>22493</v>
      </c>
      <c r="D142" s="2" t="s">
        <v>721</v>
      </c>
      <c r="H142" s="2" t="s">
        <v>26</v>
      </c>
      <c r="I142" s="3">
        <v>13587</v>
      </c>
      <c r="J142" s="12">
        <f>IF(H142&gt;0,B142-YEAR(I142),"")</f>
        <v>24</v>
      </c>
      <c r="K142" s="11" t="str">
        <f>N142 &amp; M142</f>
        <v>34B</v>
      </c>
      <c r="L142" s="11">
        <f>IF(ISBLANK(M142),"",VLOOKUP(M142,Tables!$A$3:$B$11,2))</f>
        <v>1</v>
      </c>
      <c r="M142" s="2" t="s">
        <v>49</v>
      </c>
      <c r="N142" s="2">
        <v>34</v>
      </c>
      <c r="O142" s="2">
        <v>22</v>
      </c>
      <c r="P142" s="2">
        <v>36</v>
      </c>
      <c r="Q142" s="2">
        <v>66</v>
      </c>
      <c r="R142" s="13">
        <f>IF(Q142&gt;0,(+Q142*2.54)/100,"")</f>
        <v>1.6764000000000001</v>
      </c>
      <c r="S142" s="2">
        <v>115</v>
      </c>
      <c r="T142" s="12">
        <f>IF(S142&gt;0,S142*0.453592,"")</f>
        <v>52.163080000000001</v>
      </c>
      <c r="U142" s="13">
        <f>IF((Q142&gt;0)*(S142&gt;0),T142/R142^2,"")</f>
        <v>18.561280005939256</v>
      </c>
      <c r="V142" s="18" t="str">
        <f t="shared" si="5"/>
        <v>Y</v>
      </c>
      <c r="W142" s="2" t="s">
        <v>722</v>
      </c>
    </row>
    <row r="143" spans="1:23" x14ac:dyDescent="0.15">
      <c r="A143" s="11">
        <f t="shared" si="4"/>
        <v>1960</v>
      </c>
      <c r="B143" s="11">
        <f>YEAR(C143)</f>
        <v>1965</v>
      </c>
      <c r="C143" s="10">
        <v>22524</v>
      </c>
      <c r="D143" s="2" t="s">
        <v>964</v>
      </c>
      <c r="H143" s="2" t="s">
        <v>35</v>
      </c>
      <c r="I143" s="3">
        <v>16219</v>
      </c>
      <c r="J143" s="12">
        <f>IF(H143&gt;0,B143-YEAR(I143),"")</f>
        <v>17</v>
      </c>
      <c r="K143" s="11" t="str">
        <f>N143 &amp; M143</f>
        <v>34C</v>
      </c>
      <c r="L143" s="11">
        <f>IF(ISBLANK(M143),"",VLOOKUP(M143,Tables!$A$3:$B$11,2))</f>
        <v>2</v>
      </c>
      <c r="M143" s="2" t="s">
        <v>32</v>
      </c>
      <c r="N143" s="2">
        <v>34</v>
      </c>
      <c r="O143" s="2">
        <v>19</v>
      </c>
      <c r="P143" s="2">
        <v>34</v>
      </c>
      <c r="Q143" s="2">
        <v>65</v>
      </c>
      <c r="R143" s="13">
        <f>IF(Q143&gt;0,(+Q143*2.54)/100,"")</f>
        <v>1.651</v>
      </c>
      <c r="S143" s="2">
        <v>113</v>
      </c>
      <c r="T143" s="12">
        <f>IF(S143&gt;0,S143*0.453592,"")</f>
        <v>51.255896</v>
      </c>
      <c r="U143" s="13">
        <f>IF((Q143&gt;0)*(S143&gt;0),T143/R143^2,"")</f>
        <v>18.803975785466363</v>
      </c>
      <c r="V143" s="18" t="str">
        <f t="shared" si="5"/>
        <v>Y</v>
      </c>
      <c r="W143" s="2" t="s">
        <v>132</v>
      </c>
    </row>
    <row r="144" spans="1:23" x14ac:dyDescent="0.15">
      <c r="A144" s="11">
        <f t="shared" si="4"/>
        <v>1960</v>
      </c>
      <c r="B144" s="11">
        <f>YEAR(C144)</f>
        <v>1965</v>
      </c>
      <c r="C144" s="10">
        <v>22554</v>
      </c>
      <c r="D144" s="2" t="s">
        <v>57</v>
      </c>
      <c r="G144" s="2" t="s">
        <v>30</v>
      </c>
      <c r="H144" s="2" t="s">
        <v>26</v>
      </c>
      <c r="I144" s="3">
        <v>13805</v>
      </c>
      <c r="J144" s="12">
        <f>IF(H144&gt;0,B144-YEAR(I144),"")</f>
        <v>24</v>
      </c>
      <c r="K144" s="11" t="str">
        <f>N144 &amp; M144</f>
        <v>36C</v>
      </c>
      <c r="L144" s="11">
        <f>IF(ISBLANK(M144),"",VLOOKUP(M144,Tables!$A$3:$B$11,2))</f>
        <v>2</v>
      </c>
      <c r="M144" s="2" t="s">
        <v>32</v>
      </c>
      <c r="N144" s="2">
        <v>36</v>
      </c>
      <c r="O144" s="2">
        <v>24</v>
      </c>
      <c r="P144" s="2">
        <v>36</v>
      </c>
      <c r="Q144" s="2">
        <v>66</v>
      </c>
      <c r="R144" s="13">
        <f>IF(Q144&gt;0,(+Q144*2.54)/100,"")</f>
        <v>1.6764000000000001</v>
      </c>
      <c r="S144" s="2">
        <v>117</v>
      </c>
      <c r="T144" s="12">
        <f>IF(S144&gt;0,S144*0.453592,"")</f>
        <v>53.070264000000002</v>
      </c>
      <c r="U144" s="13">
        <f>IF((Q144&gt;0)*(S144&gt;0),T144/R144^2,"")</f>
        <v>18.884084875607765</v>
      </c>
      <c r="V144" s="18" t="str">
        <f t="shared" si="5"/>
        <v>Y</v>
      </c>
      <c r="W144" s="2" t="s">
        <v>58</v>
      </c>
    </row>
    <row r="145" spans="1:23" x14ac:dyDescent="0.15">
      <c r="A145" s="11">
        <f t="shared" si="4"/>
        <v>1960</v>
      </c>
      <c r="B145" s="11">
        <f>YEAR(C145)</f>
        <v>1965</v>
      </c>
      <c r="C145" s="10">
        <v>22585</v>
      </c>
      <c r="D145" s="2" t="s">
        <v>957</v>
      </c>
      <c r="H145" s="2" t="s">
        <v>35</v>
      </c>
      <c r="I145" s="3">
        <v>13792</v>
      </c>
      <c r="J145" s="12">
        <f>IF(H145&gt;0,B145-YEAR(I145),"")</f>
        <v>24</v>
      </c>
      <c r="K145" s="11" t="str">
        <f>N145 &amp; M145</f>
        <v>35B</v>
      </c>
      <c r="L145" s="11">
        <f>IF(ISBLANK(M145),"",VLOOKUP(M145,Tables!$A$3:$B$11,2))</f>
        <v>1</v>
      </c>
      <c r="M145" s="2" t="s">
        <v>49</v>
      </c>
      <c r="N145" s="2">
        <v>35</v>
      </c>
      <c r="O145" s="2">
        <v>22</v>
      </c>
      <c r="P145" s="2">
        <v>35</v>
      </c>
      <c r="Q145" s="2">
        <v>67</v>
      </c>
      <c r="R145" s="13">
        <f>IF(Q145&gt;0,(+Q145*2.54)/100,"")</f>
        <v>1.7018</v>
      </c>
      <c r="S145" s="2">
        <v>118</v>
      </c>
      <c r="T145" s="12">
        <f>IF(S145&gt;0,S145*0.453592,"")</f>
        <v>53.523856000000002</v>
      </c>
      <c r="U145" s="13">
        <f>IF((Q145&gt;0)*(S145&gt;0),T145/R145^2,"")</f>
        <v>18.481208002736789</v>
      </c>
      <c r="V145" s="18" t="str">
        <f t="shared" si="5"/>
        <v>Y</v>
      </c>
      <c r="W145" s="2" t="s">
        <v>484</v>
      </c>
    </row>
    <row r="146" spans="1:23" x14ac:dyDescent="0.15">
      <c r="A146" s="11">
        <f t="shared" si="4"/>
        <v>1960</v>
      </c>
      <c r="B146" s="11">
        <f>YEAR(C146)</f>
        <v>1965</v>
      </c>
      <c r="C146" s="10">
        <v>22615</v>
      </c>
      <c r="D146" s="2" t="s">
        <v>364</v>
      </c>
      <c r="H146" s="2" t="s">
        <v>26</v>
      </c>
      <c r="I146" s="3">
        <v>15192</v>
      </c>
      <c r="J146" s="12">
        <f>IF(H146&gt;0,B146-YEAR(I146),"")</f>
        <v>20</v>
      </c>
      <c r="K146" s="11" t="str">
        <f>N146 &amp; M146</f>
        <v>37B</v>
      </c>
      <c r="L146" s="11">
        <f>IF(ISBLANK(M146),"",VLOOKUP(M146,Tables!$A$3:$B$11,2))</f>
        <v>1</v>
      </c>
      <c r="M146" s="2" t="s">
        <v>49</v>
      </c>
      <c r="N146" s="2">
        <v>37</v>
      </c>
      <c r="O146" s="2">
        <v>23</v>
      </c>
      <c r="P146" s="2">
        <v>36</v>
      </c>
      <c r="Q146" s="2">
        <v>68</v>
      </c>
      <c r="R146" s="13">
        <f>IF(Q146&gt;0,(+Q146*2.54)/100,"")</f>
        <v>1.7272000000000001</v>
      </c>
      <c r="S146" s="2">
        <v>115</v>
      </c>
      <c r="T146" s="12">
        <f>IF(S146&gt;0,S146*0.453592,"")</f>
        <v>52.163080000000001</v>
      </c>
      <c r="U146" s="13">
        <f>IF((Q146&gt;0)*(S146&gt;0),T146/R146^2,"")</f>
        <v>17.485496476183261</v>
      </c>
      <c r="V146" s="18" t="str">
        <f t="shared" si="5"/>
        <v>Y</v>
      </c>
      <c r="W146" s="2" t="s">
        <v>365</v>
      </c>
    </row>
    <row r="147" spans="1:23" x14ac:dyDescent="0.15">
      <c r="A147" s="11">
        <f t="shared" si="4"/>
        <v>1960</v>
      </c>
      <c r="B147" s="11">
        <f>YEAR(C147)</f>
        <v>1966</v>
      </c>
      <c r="C147" s="10">
        <v>22646</v>
      </c>
      <c r="D147" s="2" t="s">
        <v>605</v>
      </c>
      <c r="H147" s="2" t="s">
        <v>35</v>
      </c>
      <c r="I147" s="3">
        <v>16063</v>
      </c>
      <c r="J147" s="12">
        <f>IF(H147&gt;0,B147-YEAR(I147),"")</f>
        <v>19</v>
      </c>
      <c r="K147" s="11" t="str">
        <f>N147 &amp; M147</f>
        <v>36C</v>
      </c>
      <c r="L147" s="11">
        <f>IF(ISBLANK(M147),"",VLOOKUP(M147,Tables!$A$3:$B$11,2))</f>
        <v>2</v>
      </c>
      <c r="M147" s="2" t="s">
        <v>32</v>
      </c>
      <c r="N147" s="2">
        <v>36</v>
      </c>
      <c r="O147" s="2">
        <v>22</v>
      </c>
      <c r="P147" s="2">
        <v>34</v>
      </c>
      <c r="Q147" s="2">
        <v>63</v>
      </c>
      <c r="R147" s="13">
        <f>IF(Q147&gt;0,(+Q147*2.54)/100,"")</f>
        <v>1.6002000000000001</v>
      </c>
      <c r="S147" s="2">
        <v>100</v>
      </c>
      <c r="T147" s="12">
        <f>IF(S147&gt;0,S147*0.453592,"")</f>
        <v>45.359200000000001</v>
      </c>
      <c r="U147" s="13">
        <f>IF((Q147&gt;0)*(S147&gt;0),T147/R147^2,"")</f>
        <v>17.714008721038354</v>
      </c>
      <c r="V147" s="18" t="str">
        <f t="shared" si="5"/>
        <v>Y</v>
      </c>
      <c r="W147" s="2" t="s">
        <v>105</v>
      </c>
    </row>
    <row r="148" spans="1:23" x14ac:dyDescent="0.15">
      <c r="A148" s="11">
        <f t="shared" si="4"/>
        <v>1960</v>
      </c>
      <c r="B148" s="11">
        <f>YEAR(C148)</f>
        <v>1966</v>
      </c>
      <c r="C148" s="10">
        <v>22677</v>
      </c>
      <c r="D148" s="2" t="s">
        <v>867</v>
      </c>
      <c r="H148" s="2" t="s">
        <v>35</v>
      </c>
      <c r="I148" s="3">
        <v>14786</v>
      </c>
      <c r="J148" s="12">
        <f>IF(H148&gt;0,B148-YEAR(I148),"")</f>
        <v>22</v>
      </c>
      <c r="K148" s="11" t="str">
        <f>N148 &amp; M148</f>
        <v>38E</v>
      </c>
      <c r="L148" s="11">
        <f>IF(ISBLANK(M148),"",VLOOKUP(M148,Tables!$A$3:$B$11,2))</f>
        <v>5</v>
      </c>
      <c r="M148" s="2" t="s">
        <v>55</v>
      </c>
      <c r="N148" s="2">
        <v>38</v>
      </c>
      <c r="O148" s="2">
        <v>23</v>
      </c>
      <c r="P148" s="2">
        <v>36</v>
      </c>
      <c r="Q148" s="2">
        <v>64</v>
      </c>
      <c r="R148" s="13">
        <f>IF(Q148&gt;0,(+Q148*2.54)/100,"")</f>
        <v>1.6255999999999999</v>
      </c>
      <c r="S148" s="2">
        <v>119</v>
      </c>
      <c r="T148" s="12">
        <f>IF(S148&gt;0,S148*0.453592,"")</f>
        <v>53.977448000000003</v>
      </c>
      <c r="U148" s="13">
        <f>IF((Q148&gt;0)*(S148&gt;0),T148/R148^2,"")</f>
        <v>20.426077082622918</v>
      </c>
      <c r="V148" s="18" t="str">
        <f t="shared" si="5"/>
        <v>Y</v>
      </c>
      <c r="W148" s="2" t="s">
        <v>467</v>
      </c>
    </row>
    <row r="149" spans="1:23" x14ac:dyDescent="0.15">
      <c r="A149" s="11">
        <f t="shared" si="4"/>
        <v>1960</v>
      </c>
      <c r="B149" s="11">
        <f>YEAR(C149)</f>
        <v>1966</v>
      </c>
      <c r="C149" s="10">
        <v>22705</v>
      </c>
      <c r="D149" s="2" t="s">
        <v>979</v>
      </c>
      <c r="H149" s="2" t="s">
        <v>26</v>
      </c>
      <c r="I149" s="3">
        <v>14568</v>
      </c>
      <c r="J149" s="12">
        <f>IF(H149&gt;0,B149-YEAR(I149),"")</f>
        <v>23</v>
      </c>
      <c r="K149" s="11" t="str">
        <f>N149 &amp; M149</f>
        <v>34B</v>
      </c>
      <c r="L149" s="11">
        <f>IF(ISBLANK(M149),"",VLOOKUP(M149,Tables!$A$3:$B$11,2))</f>
        <v>1</v>
      </c>
      <c r="M149" s="2" t="s">
        <v>49</v>
      </c>
      <c r="N149" s="2">
        <v>34</v>
      </c>
      <c r="O149" s="2">
        <v>19</v>
      </c>
      <c r="P149" s="2">
        <v>35</v>
      </c>
      <c r="Q149" s="2">
        <v>62</v>
      </c>
      <c r="R149" s="13">
        <f>IF(Q149&gt;0,(+Q149*2.54)/100,"")</f>
        <v>1.5748</v>
      </c>
      <c r="S149" s="2">
        <v>105</v>
      </c>
      <c r="T149" s="12">
        <f>IF(S149&gt;0,S149*0.453592,"")</f>
        <v>47.627159999999996</v>
      </c>
      <c r="U149" s="13">
        <f>IF((Q149&gt;0)*(S149&gt;0),T149/R149^2,"")</f>
        <v>19.204538409076818</v>
      </c>
      <c r="V149" s="18" t="str">
        <f t="shared" si="5"/>
        <v>Y</v>
      </c>
      <c r="W149" s="2" t="s">
        <v>275</v>
      </c>
    </row>
    <row r="150" spans="1:23" x14ac:dyDescent="0.15">
      <c r="A150" s="11">
        <f t="shared" si="4"/>
        <v>1960</v>
      </c>
      <c r="B150" s="11">
        <f>YEAR(C150)</f>
        <v>1966</v>
      </c>
      <c r="C150" s="10">
        <v>22736</v>
      </c>
      <c r="D150" s="2" t="s">
        <v>656</v>
      </c>
      <c r="E150" s="2" t="s">
        <v>1252</v>
      </c>
      <c r="H150" s="2" t="s">
        <v>35</v>
      </c>
      <c r="I150" s="3">
        <v>15526</v>
      </c>
      <c r="J150" s="12">
        <f>IF(H150&gt;0,B150-YEAR(I150),"")</f>
        <v>20</v>
      </c>
      <c r="K150" s="11" t="str">
        <f>N150 &amp; M150</f>
        <v>35D</v>
      </c>
      <c r="L150" s="11">
        <f>IF(ISBLANK(M150),"",VLOOKUP(M150,Tables!$A$3:$B$11,2))</f>
        <v>3</v>
      </c>
      <c r="M150" s="2" t="s">
        <v>27</v>
      </c>
      <c r="N150" s="2">
        <v>35</v>
      </c>
      <c r="O150" s="2">
        <v>22</v>
      </c>
      <c r="P150" s="2">
        <v>36</v>
      </c>
      <c r="Q150" s="2">
        <v>59</v>
      </c>
      <c r="R150" s="13">
        <f>IF(Q150&gt;0,(+Q150*2.54)/100,"")</f>
        <v>1.4986000000000002</v>
      </c>
      <c r="S150" s="2">
        <v>98</v>
      </c>
      <c r="T150" s="12">
        <f>IF(S150&gt;0,S150*0.453592,"")</f>
        <v>44.452016</v>
      </c>
      <c r="U150" s="13">
        <f>IF((Q150&gt;0)*(S150&gt;0),T150/R150^2,"")</f>
        <v>19.79338195964527</v>
      </c>
      <c r="V150" s="18" t="str">
        <f t="shared" si="5"/>
        <v>Y</v>
      </c>
      <c r="W150" s="2" t="s">
        <v>639</v>
      </c>
    </row>
    <row r="151" spans="1:23" x14ac:dyDescent="0.15">
      <c r="A151" s="11">
        <f t="shared" si="4"/>
        <v>1960</v>
      </c>
      <c r="B151" s="11">
        <f>YEAR(C151)</f>
        <v>1966</v>
      </c>
      <c r="C151" s="10">
        <v>22766</v>
      </c>
      <c r="D151" s="2" t="s">
        <v>368</v>
      </c>
      <c r="F151" s="2" t="s">
        <v>1206</v>
      </c>
      <c r="H151" s="2" t="s">
        <v>35</v>
      </c>
      <c r="I151" s="3">
        <v>14866</v>
      </c>
      <c r="J151" s="12">
        <f>IF(H151&gt;0,B151-YEAR(I151),"")</f>
        <v>22</v>
      </c>
      <c r="K151" s="11" t="str">
        <f>N151 &amp; M151</f>
        <v>37D</v>
      </c>
      <c r="L151" s="11">
        <f>IF(ISBLANK(M151),"",VLOOKUP(M151,Tables!$A$3:$B$11,2))</f>
        <v>3</v>
      </c>
      <c r="M151" s="2" t="s">
        <v>27</v>
      </c>
      <c r="N151" s="2">
        <v>37</v>
      </c>
      <c r="O151" s="2">
        <v>24</v>
      </c>
      <c r="P151" s="2">
        <v>37</v>
      </c>
      <c r="Q151" s="2">
        <v>64</v>
      </c>
      <c r="R151" s="13">
        <f>IF(Q151&gt;0,(+Q151*2.54)/100,"")</f>
        <v>1.6255999999999999</v>
      </c>
      <c r="S151" s="2">
        <v>120</v>
      </c>
      <c r="T151" s="12">
        <f>IF(S151&gt;0,S151*0.453592,"")</f>
        <v>54.431039999999996</v>
      </c>
      <c r="U151" s="13">
        <f>IF((Q151&gt;0)*(S151&gt;0),T151/R151^2,"")</f>
        <v>20.597724789199578</v>
      </c>
      <c r="V151" s="18" t="str">
        <f t="shared" si="5"/>
        <v>N</v>
      </c>
      <c r="W151" s="2" t="s">
        <v>369</v>
      </c>
    </row>
    <row r="152" spans="1:23" x14ac:dyDescent="0.15">
      <c r="A152" s="11">
        <f t="shared" si="4"/>
        <v>1960</v>
      </c>
      <c r="B152" s="11">
        <f>YEAR(C152)</f>
        <v>1966</v>
      </c>
      <c r="C152" s="10">
        <v>22797</v>
      </c>
      <c r="D152" s="2" t="s">
        <v>676</v>
      </c>
      <c r="F152" s="2" t="s">
        <v>1206</v>
      </c>
      <c r="H152" s="2" t="s">
        <v>35</v>
      </c>
      <c r="I152" s="3">
        <v>14975</v>
      </c>
      <c r="J152" s="12">
        <f>IF(H152&gt;0,B152-YEAR(I152),"")</f>
        <v>22</v>
      </c>
      <c r="K152" s="11" t="str">
        <f>N152 &amp; M152</f>
        <v>34B</v>
      </c>
      <c r="L152" s="11">
        <f>IF(ISBLANK(M152),"",VLOOKUP(M152,Tables!$A$3:$B$11,2))</f>
        <v>1</v>
      </c>
      <c r="M152" s="2" t="s">
        <v>49</v>
      </c>
      <c r="N152" s="2">
        <v>34</v>
      </c>
      <c r="O152" s="2">
        <v>22</v>
      </c>
      <c r="P152" s="2">
        <v>33</v>
      </c>
      <c r="Q152" s="2">
        <v>61</v>
      </c>
      <c r="R152" s="13">
        <f>IF(Q152&gt;0,(+Q152*2.54)/100,"")</f>
        <v>1.5493999999999999</v>
      </c>
      <c r="S152" s="2">
        <v>100</v>
      </c>
      <c r="T152" s="12">
        <f>IF(S152&gt;0,S152*0.453592,"")</f>
        <v>45.359200000000001</v>
      </c>
      <c r="U152" s="13">
        <f>IF((Q152&gt;0)*(S152&gt;0),T152/R152^2,"")</f>
        <v>18.89462526573535</v>
      </c>
      <c r="V152" s="18" t="str">
        <f t="shared" si="5"/>
        <v>Y</v>
      </c>
      <c r="W152" s="2" t="s">
        <v>105</v>
      </c>
    </row>
    <row r="153" spans="1:23" x14ac:dyDescent="0.15">
      <c r="A153" s="11">
        <f t="shared" si="4"/>
        <v>1960</v>
      </c>
      <c r="B153" s="11">
        <f>YEAR(C153)</f>
        <v>1966</v>
      </c>
      <c r="C153" s="10">
        <v>22827</v>
      </c>
      <c r="D153" s="2" t="s">
        <v>1154</v>
      </c>
      <c r="H153" s="2" t="s">
        <v>35</v>
      </c>
      <c r="I153" s="3">
        <v>15525</v>
      </c>
      <c r="J153" s="12">
        <f>IF(H153&gt;0,B153-YEAR(I153),"")</f>
        <v>20</v>
      </c>
      <c r="K153" s="11" t="str">
        <f>N153 &amp; M153</f>
        <v>34A</v>
      </c>
      <c r="L153" s="11">
        <f>IF(ISBLANK(M153),"",VLOOKUP(M153,Tables!$A$3:$B$11,2))</f>
        <v>0.5</v>
      </c>
      <c r="M153" s="2" t="s">
        <v>80</v>
      </c>
      <c r="N153" s="2">
        <v>34</v>
      </c>
      <c r="O153" s="2">
        <v>23</v>
      </c>
      <c r="P153" s="2">
        <v>34</v>
      </c>
      <c r="Q153" s="2">
        <v>65</v>
      </c>
      <c r="R153" s="13">
        <f>IF(Q153&gt;0,(+Q153*2.54)/100,"")</f>
        <v>1.651</v>
      </c>
      <c r="S153" s="2">
        <v>108</v>
      </c>
      <c r="T153" s="12">
        <f>IF(S153&gt;0,S153*0.453592,"")</f>
        <v>48.987935999999998</v>
      </c>
      <c r="U153" s="13">
        <f>IF((Q153&gt;0)*(S153&gt;0),T153/R153^2,"")</f>
        <v>17.971941458675815</v>
      </c>
      <c r="V153" s="18" t="str">
        <f t="shared" si="5"/>
        <v>Y</v>
      </c>
      <c r="W153" s="2" t="s">
        <v>136</v>
      </c>
    </row>
    <row r="154" spans="1:23" x14ac:dyDescent="0.15">
      <c r="A154" s="11">
        <f t="shared" si="4"/>
        <v>1960</v>
      </c>
      <c r="B154" s="11">
        <f>YEAR(C154)</f>
        <v>1966</v>
      </c>
      <c r="C154" s="10">
        <v>22858</v>
      </c>
      <c r="D154" s="2" t="s">
        <v>1107</v>
      </c>
      <c r="F154" s="2" t="s">
        <v>1206</v>
      </c>
      <c r="G154" s="2" t="s">
        <v>30</v>
      </c>
      <c r="H154" s="2" t="s">
        <v>26</v>
      </c>
      <c r="I154" s="3">
        <v>14824</v>
      </c>
      <c r="J154" s="12">
        <f>IF(H154&gt;0,B154-YEAR(I154),"")</f>
        <v>22</v>
      </c>
      <c r="K154" s="11" t="str">
        <f>N154 &amp; M154</f>
        <v>34C</v>
      </c>
      <c r="L154" s="11">
        <f>IF(ISBLANK(M154),"",VLOOKUP(M154,Tables!$A$3:$B$11,2))</f>
        <v>2</v>
      </c>
      <c r="M154" s="2" t="s">
        <v>32</v>
      </c>
      <c r="N154" s="2">
        <v>34</v>
      </c>
      <c r="O154" s="2">
        <v>25</v>
      </c>
      <c r="P154" s="2">
        <v>34</v>
      </c>
      <c r="Q154" s="2">
        <v>67</v>
      </c>
      <c r="R154" s="13">
        <f>IF(Q154&gt;0,(+Q154*2.54)/100,"")</f>
        <v>1.7018</v>
      </c>
      <c r="S154" s="2">
        <v>123</v>
      </c>
      <c r="T154" s="12">
        <f>IF(S154&gt;0,S154*0.453592,"")</f>
        <v>55.791815999999997</v>
      </c>
      <c r="U154" s="13">
        <f>IF((Q154&gt;0)*(S154&gt;0),T154/R154^2,"")</f>
        <v>19.264310036751059</v>
      </c>
      <c r="V154" s="18" t="str">
        <f t="shared" si="5"/>
        <v>N</v>
      </c>
      <c r="W154" s="2" t="s">
        <v>479</v>
      </c>
    </row>
    <row r="155" spans="1:23" x14ac:dyDescent="0.15">
      <c r="A155" s="11">
        <f t="shared" si="4"/>
        <v>1960</v>
      </c>
      <c r="B155" s="11">
        <f>YEAR(C155)</f>
        <v>1966</v>
      </c>
      <c r="C155" s="10">
        <v>22889</v>
      </c>
      <c r="D155" s="2" t="s">
        <v>361</v>
      </c>
      <c r="G155" s="2" t="s">
        <v>25</v>
      </c>
      <c r="H155" s="2" t="s">
        <v>35</v>
      </c>
      <c r="I155" s="3">
        <v>15705</v>
      </c>
      <c r="J155" s="12">
        <f>IF(H155&gt;0,B155-YEAR(I155),"")</f>
        <v>20</v>
      </c>
      <c r="K155" s="11" t="str">
        <f>N155 &amp; M155</f>
        <v>37C</v>
      </c>
      <c r="L155" s="11">
        <f>IF(ISBLANK(M155),"",VLOOKUP(M155,Tables!$A$3:$B$11,2))</f>
        <v>2</v>
      </c>
      <c r="M155" s="2" t="s">
        <v>32</v>
      </c>
      <c r="N155" s="2">
        <v>37</v>
      </c>
      <c r="O155" s="2">
        <v>24</v>
      </c>
      <c r="P155" s="2">
        <v>37</v>
      </c>
      <c r="Q155" s="2">
        <v>67</v>
      </c>
      <c r="R155" s="13">
        <f>IF(Q155&gt;0,(+Q155*2.54)/100,"")</f>
        <v>1.7018</v>
      </c>
      <c r="S155" s="2">
        <v>130</v>
      </c>
      <c r="T155" s="12">
        <f>IF(S155&gt;0,S155*0.453592,"")</f>
        <v>58.96696</v>
      </c>
      <c r="U155" s="13">
        <f>IF((Q155&gt;0)*(S155&gt;0),T155/R155^2,"")</f>
        <v>20.360652884371039</v>
      </c>
      <c r="V155" s="18" t="str">
        <f t="shared" si="5"/>
        <v>Y</v>
      </c>
      <c r="W155" s="2" t="s">
        <v>362</v>
      </c>
    </row>
    <row r="156" spans="1:23" x14ac:dyDescent="0.15">
      <c r="A156" s="11">
        <f t="shared" si="4"/>
        <v>1960</v>
      </c>
      <c r="B156" s="11">
        <f>YEAR(C156)</f>
        <v>1966</v>
      </c>
      <c r="C156" s="10">
        <v>22919</v>
      </c>
      <c r="D156" s="2" t="s">
        <v>761</v>
      </c>
      <c r="F156" s="2" t="s">
        <v>1253</v>
      </c>
      <c r="H156" s="2" t="s">
        <v>26</v>
      </c>
      <c r="I156" s="3">
        <v>16338</v>
      </c>
      <c r="J156" s="12">
        <f>IF(H156&gt;0,B156-YEAR(I156),"")</f>
        <v>18</v>
      </c>
      <c r="K156" s="11" t="str">
        <f>N156 &amp; M156</f>
        <v>39E</v>
      </c>
      <c r="L156" s="11">
        <f>IF(ISBLANK(M156),"",VLOOKUP(M156,Tables!$A$3:$B$11,2))</f>
        <v>5</v>
      </c>
      <c r="M156" s="2" t="s">
        <v>55</v>
      </c>
      <c r="N156" s="2">
        <v>39</v>
      </c>
      <c r="O156" s="2">
        <v>24</v>
      </c>
      <c r="P156" s="2">
        <v>36</v>
      </c>
      <c r="Q156" s="2">
        <v>65</v>
      </c>
      <c r="R156" s="13">
        <f>IF(Q156&gt;0,(+Q156*2.54)/100,"")</f>
        <v>1.651</v>
      </c>
      <c r="S156" s="2">
        <v>125</v>
      </c>
      <c r="T156" s="12">
        <f>IF(S156&gt;0,S156*0.453592,"")</f>
        <v>56.698999999999998</v>
      </c>
      <c r="U156" s="13">
        <f>IF((Q156&gt;0)*(S156&gt;0),T156/R156^2,"")</f>
        <v>20.800858169763675</v>
      </c>
      <c r="V156" s="18" t="str">
        <f t="shared" si="5"/>
        <v>Y</v>
      </c>
      <c r="W156" s="2" t="s">
        <v>762</v>
      </c>
    </row>
    <row r="157" spans="1:23" x14ac:dyDescent="0.15">
      <c r="A157" s="11">
        <f t="shared" si="4"/>
        <v>1960</v>
      </c>
      <c r="B157" s="11">
        <f>YEAR(C157)</f>
        <v>1966</v>
      </c>
      <c r="C157" s="10">
        <v>22950</v>
      </c>
      <c r="D157" s="2" t="s">
        <v>772</v>
      </c>
      <c r="F157" s="2" t="s">
        <v>1206</v>
      </c>
      <c r="H157" s="2" t="s">
        <v>35</v>
      </c>
      <c r="I157" s="3">
        <v>14688</v>
      </c>
      <c r="J157" s="12">
        <f>IF(H157&gt;0,B157-YEAR(I157),"")</f>
        <v>22</v>
      </c>
      <c r="K157" s="11" t="str">
        <f>N157 &amp; M157</f>
        <v>35E</v>
      </c>
      <c r="L157" s="11">
        <f>IF(ISBLANK(M157),"",VLOOKUP(M157,Tables!$A$3:$B$11,2))</f>
        <v>5</v>
      </c>
      <c r="M157" s="2" t="s">
        <v>55</v>
      </c>
      <c r="N157" s="2">
        <v>35</v>
      </c>
      <c r="O157" s="2">
        <v>23</v>
      </c>
      <c r="P157" s="2">
        <v>35</v>
      </c>
      <c r="Q157" s="2">
        <v>68</v>
      </c>
      <c r="R157" s="13">
        <f>IF(Q157&gt;0,(+Q157*2.54)/100,"")</f>
        <v>1.7272000000000001</v>
      </c>
      <c r="S157" s="2">
        <v>132</v>
      </c>
      <c r="T157" s="12">
        <f>IF(S157&gt;0,S157*0.453592,"")</f>
        <v>59.874144000000001</v>
      </c>
      <c r="U157" s="13">
        <f>IF((Q157&gt;0)*(S157&gt;0),T157/R157^2,"")</f>
        <v>20.070308998749486</v>
      </c>
      <c r="V157" s="18" t="str">
        <f t="shared" si="5"/>
        <v>Y</v>
      </c>
      <c r="W157" s="2" t="s">
        <v>773</v>
      </c>
    </row>
    <row r="158" spans="1:23" x14ac:dyDescent="0.15">
      <c r="A158" s="11">
        <f t="shared" si="4"/>
        <v>1960</v>
      </c>
      <c r="B158" s="11">
        <f>YEAR(C158)</f>
        <v>1966</v>
      </c>
      <c r="C158" s="10">
        <v>22980</v>
      </c>
      <c r="D158" s="2" t="s">
        <v>1106</v>
      </c>
      <c r="F158" s="2" t="s">
        <v>1206</v>
      </c>
      <c r="H158" s="2" t="s">
        <v>35</v>
      </c>
      <c r="I158" s="3">
        <v>16112</v>
      </c>
      <c r="J158" s="12">
        <f>IF(H158&gt;0,B158-YEAR(I158),"")</f>
        <v>18</v>
      </c>
      <c r="K158" s="11" t="str">
        <f>N158 &amp; M158</f>
        <v>35C</v>
      </c>
      <c r="L158" s="11">
        <f>IF(ISBLANK(M158),"",VLOOKUP(M158,Tables!$A$3:$B$11,2))</f>
        <v>2</v>
      </c>
      <c r="M158" s="2" t="s">
        <v>32</v>
      </c>
      <c r="N158" s="2">
        <v>35</v>
      </c>
      <c r="O158" s="2">
        <v>22</v>
      </c>
      <c r="P158" s="2">
        <v>35</v>
      </c>
      <c r="Q158" s="2">
        <v>63</v>
      </c>
      <c r="R158" s="13">
        <f>IF(Q158&gt;0,(+Q158*2.54)/100,"")</f>
        <v>1.6002000000000001</v>
      </c>
      <c r="S158" s="2">
        <v>105</v>
      </c>
      <c r="T158" s="12">
        <f>IF(S158&gt;0,S158*0.453592,"")</f>
        <v>47.627159999999996</v>
      </c>
      <c r="U158" s="13">
        <f>IF((Q158&gt;0)*(S158&gt;0),T158/R158^2,"")</f>
        <v>18.59970915709027</v>
      </c>
      <c r="V158" s="18" t="str">
        <f t="shared" si="5"/>
        <v>Y</v>
      </c>
      <c r="W158" s="2" t="s">
        <v>105</v>
      </c>
    </row>
    <row r="159" spans="1:23" x14ac:dyDescent="0.15">
      <c r="A159" s="11">
        <f t="shared" si="4"/>
        <v>1960</v>
      </c>
      <c r="B159" s="11">
        <f>YEAR(C159)</f>
        <v>1967</v>
      </c>
      <c r="C159" s="10">
        <v>23011</v>
      </c>
      <c r="D159" s="2" t="s">
        <v>1104</v>
      </c>
      <c r="F159" s="2" t="s">
        <v>1206</v>
      </c>
      <c r="G159" s="2" t="s">
        <v>30</v>
      </c>
      <c r="H159" s="2" t="s">
        <v>26</v>
      </c>
      <c r="I159" s="3">
        <v>16020</v>
      </c>
      <c r="J159" s="12">
        <f>IF(H159&gt;0,B159-YEAR(I159),"")</f>
        <v>20</v>
      </c>
      <c r="K159" s="11" t="str">
        <f>N159 &amp; M159</f>
        <v>35C</v>
      </c>
      <c r="L159" s="11">
        <f>IF(ISBLANK(M159),"",VLOOKUP(M159,Tables!$A$3:$B$11,2))</f>
        <v>2</v>
      </c>
      <c r="M159" s="2" t="s">
        <v>32</v>
      </c>
      <c r="N159" s="2">
        <v>35</v>
      </c>
      <c r="O159" s="2">
        <v>22</v>
      </c>
      <c r="P159" s="2">
        <v>34</v>
      </c>
      <c r="Q159" s="2">
        <v>62</v>
      </c>
      <c r="R159" s="13">
        <f>IF(Q159&gt;0,(+Q159*2.54)/100,"")</f>
        <v>1.5748</v>
      </c>
      <c r="S159" s="2">
        <v>100</v>
      </c>
      <c r="T159" s="12">
        <f>IF(S159&gt;0,S159*0.453592,"")</f>
        <v>45.359200000000001</v>
      </c>
      <c r="U159" s="13">
        <f>IF((Q159&gt;0)*(S159&gt;0),T159/R159^2,"")</f>
        <v>18.29003658007316</v>
      </c>
      <c r="V159" s="18" t="str">
        <f t="shared" si="5"/>
        <v>N</v>
      </c>
      <c r="W159" s="2" t="s">
        <v>1105</v>
      </c>
    </row>
    <row r="160" spans="1:23" x14ac:dyDescent="0.15">
      <c r="A160" s="11">
        <f t="shared" si="4"/>
        <v>1960</v>
      </c>
      <c r="B160" s="11">
        <f>YEAR(C160)</f>
        <v>1967</v>
      </c>
      <c r="C160" s="10">
        <v>23042</v>
      </c>
      <c r="D160" s="2" t="s">
        <v>688</v>
      </c>
      <c r="F160" s="2" t="s">
        <v>1206</v>
      </c>
      <c r="G160" s="2" t="s">
        <v>25</v>
      </c>
      <c r="H160" s="2" t="s">
        <v>35</v>
      </c>
      <c r="I160" s="3">
        <v>15681</v>
      </c>
      <c r="J160" s="12">
        <f>IF(H160&gt;0,B160-YEAR(I160),"")</f>
        <v>21</v>
      </c>
      <c r="K160" s="11" t="str">
        <f>N160 &amp; M160</f>
        <v>35C</v>
      </c>
      <c r="L160" s="11">
        <f>IF(ISBLANK(M160),"",VLOOKUP(M160,Tables!$A$3:$B$11,2))</f>
        <v>2</v>
      </c>
      <c r="M160" s="2" t="s">
        <v>32</v>
      </c>
      <c r="N160" s="2">
        <v>35</v>
      </c>
      <c r="O160" s="2">
        <v>20</v>
      </c>
      <c r="P160" s="2">
        <v>34</v>
      </c>
      <c r="Q160" s="2">
        <v>64</v>
      </c>
      <c r="R160" s="13">
        <f>IF(Q160&gt;0,(+Q160*2.54)/100,"")</f>
        <v>1.6255999999999999</v>
      </c>
      <c r="S160" s="2">
        <v>108</v>
      </c>
      <c r="T160" s="12">
        <f>IF(S160&gt;0,S160*0.453592,"")</f>
        <v>48.987935999999998</v>
      </c>
      <c r="U160" s="13">
        <f>IF((Q160&gt;0)*(S160&gt;0),T160/R160^2,"")</f>
        <v>18.537952310279621</v>
      </c>
      <c r="V160" s="18" t="str">
        <f t="shared" si="5"/>
        <v>Y</v>
      </c>
      <c r="W160" s="2" t="s">
        <v>132</v>
      </c>
    </row>
    <row r="161" spans="1:23" x14ac:dyDescent="0.15">
      <c r="A161" s="11">
        <f t="shared" si="4"/>
        <v>1960</v>
      </c>
      <c r="B161" s="11">
        <f>YEAR(C161)</f>
        <v>1967</v>
      </c>
      <c r="C161" s="10">
        <v>23070</v>
      </c>
      <c r="D161" s="2" t="s">
        <v>427</v>
      </c>
      <c r="F161" s="2" t="s">
        <v>1206</v>
      </c>
      <c r="G161" s="2" t="s">
        <v>25</v>
      </c>
      <c r="H161" s="2" t="s">
        <v>35</v>
      </c>
      <c r="I161" s="3">
        <v>16153</v>
      </c>
      <c r="J161" s="12">
        <f>IF(H161&gt;0,B161-YEAR(I161),"")</f>
        <v>19</v>
      </c>
      <c r="K161" s="11" t="str">
        <f>N161 &amp; M161</f>
        <v>39F</v>
      </c>
      <c r="L161" s="11">
        <f>IF(ISBLANK(M161),"",VLOOKUP(M161,Tables!$A$3:$B$11,2))</f>
        <v>6</v>
      </c>
      <c r="M161" s="2" t="s">
        <v>529</v>
      </c>
      <c r="N161" s="2">
        <v>39</v>
      </c>
      <c r="O161" s="2">
        <v>24</v>
      </c>
      <c r="P161" s="2">
        <v>36</v>
      </c>
      <c r="Q161" s="2">
        <v>62</v>
      </c>
      <c r="R161" s="13">
        <f>IF(Q161&gt;0,(+Q161*2.54)/100,"")</f>
        <v>1.5748</v>
      </c>
      <c r="S161" s="2">
        <v>110</v>
      </c>
      <c r="T161" s="12">
        <f>IF(S161&gt;0,S161*0.453592,"")</f>
        <v>49.895119999999999</v>
      </c>
      <c r="U161" s="13">
        <f>IF((Q161&gt;0)*(S161&gt;0),T161/R161^2,"")</f>
        <v>20.119040238080476</v>
      </c>
      <c r="V161" s="18" t="str">
        <f t="shared" si="5"/>
        <v>Y</v>
      </c>
      <c r="W161" s="2" t="s">
        <v>428</v>
      </c>
    </row>
    <row r="162" spans="1:23" x14ac:dyDescent="0.15">
      <c r="A162" s="11">
        <f t="shared" si="4"/>
        <v>1960</v>
      </c>
      <c r="B162" s="11">
        <f>YEAR(C162)</f>
        <v>1967</v>
      </c>
      <c r="C162" s="10">
        <v>23101</v>
      </c>
      <c r="D162" s="2" t="s">
        <v>461</v>
      </c>
      <c r="F162" s="2" t="s">
        <v>1213</v>
      </c>
      <c r="G162" s="2" t="s">
        <v>25</v>
      </c>
      <c r="H162" s="2" t="s">
        <v>35</v>
      </c>
      <c r="I162" s="3">
        <v>14103</v>
      </c>
      <c r="J162" s="12">
        <f>IF(H162&gt;0,B162-YEAR(I162),"")</f>
        <v>25</v>
      </c>
      <c r="K162" s="11" t="str">
        <f>N162 &amp; M162</f>
        <v>35B</v>
      </c>
      <c r="L162" s="11">
        <f>IF(ISBLANK(M162),"",VLOOKUP(M162,Tables!$A$3:$B$11,2))</f>
        <v>1</v>
      </c>
      <c r="M162" s="2" t="s">
        <v>49</v>
      </c>
      <c r="N162" s="2">
        <v>35</v>
      </c>
      <c r="O162" s="2">
        <v>23</v>
      </c>
      <c r="P162" s="2">
        <v>34</v>
      </c>
      <c r="Q162" s="2">
        <v>60</v>
      </c>
      <c r="R162" s="13">
        <f>IF(Q162&gt;0,(+Q162*2.54)/100,"")</f>
        <v>1.524</v>
      </c>
      <c r="S162" s="2">
        <v>100</v>
      </c>
      <c r="T162" s="12">
        <f>IF(S162&gt;0,S162*0.453592,"")</f>
        <v>45.359200000000001</v>
      </c>
      <c r="U162" s="13">
        <f>IF((Q162&gt;0)*(S162&gt;0),T162/R162^2,"")</f>
        <v>19.529694614944784</v>
      </c>
      <c r="V162" s="18" t="str">
        <f t="shared" si="5"/>
        <v>N</v>
      </c>
      <c r="W162" s="2" t="s">
        <v>462</v>
      </c>
    </row>
    <row r="163" spans="1:23" x14ac:dyDescent="0.15">
      <c r="A163" s="11">
        <f t="shared" si="4"/>
        <v>1960</v>
      </c>
      <c r="B163" s="11">
        <f>YEAR(C163)</f>
        <v>1967</v>
      </c>
      <c r="C163" s="10">
        <v>23131</v>
      </c>
      <c r="D163" s="2" t="s">
        <v>102</v>
      </c>
      <c r="F163" s="2" t="s">
        <v>1206</v>
      </c>
      <c r="G163" s="2" t="s">
        <v>30</v>
      </c>
      <c r="H163" s="2" t="s">
        <v>26</v>
      </c>
      <c r="I163" s="3">
        <v>14876</v>
      </c>
      <c r="J163" s="12">
        <f>IF(H163&gt;0,B163-YEAR(I163),"")</f>
        <v>23</v>
      </c>
      <c r="K163" s="11" t="str">
        <f>N163 &amp; M163</f>
        <v>35C</v>
      </c>
      <c r="L163" s="11">
        <f>IF(ISBLANK(M163),"",VLOOKUP(M163,Tables!$A$3:$B$11,2))</f>
        <v>2</v>
      </c>
      <c r="M163" s="2" t="s">
        <v>32</v>
      </c>
      <c r="N163" s="2">
        <v>35</v>
      </c>
      <c r="O163" s="2">
        <v>23</v>
      </c>
      <c r="P163" s="2">
        <v>35</v>
      </c>
      <c r="Q163" s="2">
        <v>64</v>
      </c>
      <c r="R163" s="13">
        <f>IF(Q163&gt;0,(+Q163*2.54)/100,"")</f>
        <v>1.6255999999999999</v>
      </c>
      <c r="S163" s="2">
        <v>108</v>
      </c>
      <c r="T163" s="12">
        <f>IF(S163&gt;0,S163*0.453592,"")</f>
        <v>48.987935999999998</v>
      </c>
      <c r="U163" s="13">
        <f>IF((Q163&gt;0)*(S163&gt;0),T163/R163^2,"")</f>
        <v>18.537952310279621</v>
      </c>
      <c r="V163" s="18" t="str">
        <f t="shared" si="5"/>
        <v>Y</v>
      </c>
      <c r="W163" s="2" t="s">
        <v>103</v>
      </c>
    </row>
    <row r="164" spans="1:23" x14ac:dyDescent="0.15">
      <c r="A164" s="11">
        <f t="shared" si="4"/>
        <v>1960</v>
      </c>
      <c r="B164" s="11">
        <f>YEAR(C164)</f>
        <v>1967</v>
      </c>
      <c r="C164" s="10">
        <v>23162</v>
      </c>
      <c r="D164" s="2" t="s">
        <v>593</v>
      </c>
      <c r="H164" s="2" t="s">
        <v>26</v>
      </c>
      <c r="I164" s="3">
        <v>15198</v>
      </c>
      <c r="J164" s="12">
        <f>IF(H164&gt;0,B164-YEAR(I164),"")</f>
        <v>22</v>
      </c>
      <c r="K164" s="11" t="str">
        <f>N164 &amp; M164</f>
        <v>39D</v>
      </c>
      <c r="L164" s="11">
        <f>IF(ISBLANK(M164),"",VLOOKUP(M164,Tables!$A$3:$B$11,2))</f>
        <v>3</v>
      </c>
      <c r="M164" s="2" t="s">
        <v>27</v>
      </c>
      <c r="N164" s="2">
        <v>39</v>
      </c>
      <c r="O164" s="2">
        <v>25</v>
      </c>
      <c r="P164" s="2">
        <v>36</v>
      </c>
      <c r="Q164" s="2">
        <v>66</v>
      </c>
      <c r="R164" s="13">
        <f>IF(Q164&gt;0,(+Q164*2.54)/100,"")</f>
        <v>1.6764000000000001</v>
      </c>
      <c r="S164" s="2">
        <v>128</v>
      </c>
      <c r="T164" s="12">
        <f>IF(S164&gt;0,S164*0.453592,"")</f>
        <v>58.059775999999999</v>
      </c>
      <c r="U164" s="13">
        <f>IF((Q164&gt;0)*(S164&gt;0),T164/R164^2,"")</f>
        <v>20.659511658784563</v>
      </c>
      <c r="V164" s="18" t="str">
        <f t="shared" si="5"/>
        <v>Y</v>
      </c>
      <c r="W164" s="2" t="s">
        <v>217</v>
      </c>
    </row>
    <row r="165" spans="1:23" x14ac:dyDescent="0.15">
      <c r="A165" s="11">
        <f t="shared" si="4"/>
        <v>1960</v>
      </c>
      <c r="B165" s="11">
        <f>YEAR(C165)</f>
        <v>1967</v>
      </c>
      <c r="C165" s="10">
        <v>23192</v>
      </c>
      <c r="D165" s="2" t="s">
        <v>471</v>
      </c>
      <c r="H165" s="2" t="s">
        <v>26</v>
      </c>
      <c r="I165" s="3">
        <v>15782</v>
      </c>
      <c r="J165" s="12">
        <f>IF(H165&gt;0,B165-YEAR(I165),"")</f>
        <v>20</v>
      </c>
      <c r="K165" s="11" t="str">
        <f>N165 &amp; M165</f>
        <v>37B</v>
      </c>
      <c r="L165" s="11">
        <f>IF(ISBLANK(M165),"",VLOOKUP(M165,Tables!$A$3:$B$11,2))</f>
        <v>1</v>
      </c>
      <c r="M165" s="2" t="s">
        <v>49</v>
      </c>
      <c r="N165" s="2">
        <v>37</v>
      </c>
      <c r="O165" s="2">
        <v>20</v>
      </c>
      <c r="P165" s="2">
        <v>35</v>
      </c>
      <c r="Q165" s="2">
        <v>66</v>
      </c>
      <c r="R165" s="13">
        <f>IF(Q165&gt;0,(+Q165*2.54)/100,"")</f>
        <v>1.6764000000000001</v>
      </c>
      <c r="S165" s="2">
        <v>116</v>
      </c>
      <c r="T165" s="12">
        <f>IF(S165&gt;0,S165*0.453592,"")</f>
        <v>52.616672000000001</v>
      </c>
      <c r="U165" s="13">
        <f>IF((Q165&gt;0)*(S165&gt;0),T165/R165^2,"")</f>
        <v>18.722682440773511</v>
      </c>
      <c r="V165" s="18" t="str">
        <f t="shared" si="5"/>
        <v>Y</v>
      </c>
      <c r="W165" s="2" t="s">
        <v>472</v>
      </c>
    </row>
    <row r="166" spans="1:23" x14ac:dyDescent="0.15">
      <c r="A166" s="11">
        <f t="shared" si="4"/>
        <v>1960</v>
      </c>
      <c r="B166" s="11">
        <f>YEAR(C166)</f>
        <v>1967</v>
      </c>
      <c r="C166" s="10">
        <v>23223</v>
      </c>
      <c r="D166" s="2" t="s">
        <v>346</v>
      </c>
      <c r="H166" s="2" t="s">
        <v>26</v>
      </c>
      <c r="I166" s="3">
        <v>15810</v>
      </c>
      <c r="J166" s="12">
        <f>IF(H166&gt;0,B166-YEAR(I166),"")</f>
        <v>20</v>
      </c>
      <c r="K166" s="11" t="str">
        <f>N166 &amp; M166</f>
        <v>34D</v>
      </c>
      <c r="L166" s="11">
        <f>IF(ISBLANK(M166),"",VLOOKUP(M166,Tables!$A$3:$B$11,2))</f>
        <v>3</v>
      </c>
      <c r="M166" s="2" t="s">
        <v>27</v>
      </c>
      <c r="N166" s="2">
        <v>34</v>
      </c>
      <c r="O166" s="2">
        <v>21</v>
      </c>
      <c r="P166" s="2">
        <v>33</v>
      </c>
      <c r="Q166" s="2">
        <v>62</v>
      </c>
      <c r="R166" s="13">
        <f>IF(Q166&gt;0,(+Q166*2.54)/100,"")</f>
        <v>1.5748</v>
      </c>
      <c r="S166" s="2">
        <v>98</v>
      </c>
      <c r="T166" s="12">
        <f>IF(S166&gt;0,S166*0.453592,"")</f>
        <v>44.452016</v>
      </c>
      <c r="U166" s="13">
        <f>IF((Q166&gt;0)*(S166&gt;0),T166/R166^2,"")</f>
        <v>17.924235848471696</v>
      </c>
      <c r="V166" s="18" t="str">
        <f t="shared" si="5"/>
        <v>Y</v>
      </c>
      <c r="W166" s="2" t="s">
        <v>105</v>
      </c>
    </row>
    <row r="167" spans="1:23" x14ac:dyDescent="0.15">
      <c r="A167" s="11">
        <f t="shared" si="4"/>
        <v>1960</v>
      </c>
      <c r="B167" s="11">
        <f>YEAR(C167)</f>
        <v>1967</v>
      </c>
      <c r="C167" s="10">
        <v>23254</v>
      </c>
      <c r="D167" s="2" t="s">
        <v>82</v>
      </c>
      <c r="G167" s="2" t="s">
        <v>25</v>
      </c>
      <c r="H167" s="2" t="s">
        <v>35</v>
      </c>
      <c r="I167" s="3">
        <v>14879</v>
      </c>
      <c r="J167" s="12">
        <f>IF(H167&gt;0,B167-YEAR(I167),"")</f>
        <v>23</v>
      </c>
      <c r="K167" s="11" t="str">
        <f>N167 &amp; M167</f>
        <v>36D</v>
      </c>
      <c r="L167" s="11">
        <f>IF(ISBLANK(M167),"",VLOOKUP(M167,Tables!$A$3:$B$11,2))</f>
        <v>3</v>
      </c>
      <c r="M167" s="2" t="s">
        <v>27</v>
      </c>
      <c r="N167" s="2">
        <v>36</v>
      </c>
      <c r="O167" s="2">
        <v>21</v>
      </c>
      <c r="P167" s="2">
        <v>35</v>
      </c>
      <c r="Q167" s="2">
        <v>65</v>
      </c>
      <c r="R167" s="13">
        <f>IF(Q167&gt;0,(+Q167*2.54)/100,"")</f>
        <v>1.651</v>
      </c>
      <c r="S167" s="2">
        <v>109</v>
      </c>
      <c r="T167" s="12">
        <f>IF(S167&gt;0,S167*0.453592,"")</f>
        <v>49.441527999999998</v>
      </c>
      <c r="U167" s="13">
        <f>IF((Q167&gt;0)*(S167&gt;0),T167/R167^2,"")</f>
        <v>18.138348324033924</v>
      </c>
      <c r="V167" s="18" t="str">
        <f t="shared" si="5"/>
        <v>Y</v>
      </c>
      <c r="W167" s="2" t="s">
        <v>83</v>
      </c>
    </row>
    <row r="168" spans="1:23" x14ac:dyDescent="0.15">
      <c r="A168" s="11">
        <f t="shared" si="4"/>
        <v>1960</v>
      </c>
      <c r="B168" s="11">
        <f>YEAR(C168)</f>
        <v>1967</v>
      </c>
      <c r="C168" s="10">
        <v>23284</v>
      </c>
      <c r="D168" s="2" t="s">
        <v>987</v>
      </c>
      <c r="H168" s="2" t="s">
        <v>26</v>
      </c>
      <c r="I168" s="3">
        <v>15770</v>
      </c>
      <c r="J168" s="12">
        <f>IF(H168&gt;0,B168-YEAR(I168),"")</f>
        <v>20</v>
      </c>
      <c r="K168" s="11" t="str">
        <f>N168 &amp; M168</f>
        <v>40D</v>
      </c>
      <c r="L168" s="11">
        <f>IF(ISBLANK(M168),"",VLOOKUP(M168,Tables!$A$3:$B$11,2))</f>
        <v>3</v>
      </c>
      <c r="M168" s="2" t="s">
        <v>27</v>
      </c>
      <c r="N168" s="2">
        <v>40</v>
      </c>
      <c r="O168" s="2">
        <v>25</v>
      </c>
      <c r="P168" s="2">
        <v>35</v>
      </c>
      <c r="Q168" s="2">
        <v>70</v>
      </c>
      <c r="R168" s="13">
        <f>IF(Q168&gt;0,(+Q168*2.54)/100,"")</f>
        <v>1.778</v>
      </c>
      <c r="S168" s="2">
        <v>135</v>
      </c>
      <c r="T168" s="12">
        <f>IF(S168&gt;0,S168*0.453592,"")</f>
        <v>61.234920000000002</v>
      </c>
      <c r="U168" s="13">
        <f>IF((Q168&gt;0)*(S168&gt;0),T168/R168^2,"")</f>
        <v>19.370268536455441</v>
      </c>
      <c r="V168" s="18" t="str">
        <f t="shared" si="5"/>
        <v>Y</v>
      </c>
      <c r="W168" s="2" t="s">
        <v>229</v>
      </c>
    </row>
    <row r="169" spans="1:23" x14ac:dyDescent="0.15">
      <c r="A169" s="11">
        <f t="shared" si="4"/>
        <v>1960</v>
      </c>
      <c r="B169" s="11">
        <f>YEAR(C169)</f>
        <v>1967</v>
      </c>
      <c r="C169" s="10">
        <v>23315</v>
      </c>
      <c r="D169" s="2" t="s">
        <v>670</v>
      </c>
      <c r="H169" s="2" t="s">
        <v>26</v>
      </c>
      <c r="I169" s="3">
        <v>15617</v>
      </c>
      <c r="J169" s="12">
        <f>IF(H169&gt;0,B169-YEAR(I169),"")</f>
        <v>21</v>
      </c>
      <c r="K169" s="11" t="str">
        <f>N169 &amp; M169</f>
        <v>36C</v>
      </c>
      <c r="L169" s="11">
        <f>IF(ISBLANK(M169),"",VLOOKUP(M169,Tables!$A$3:$B$11,2))</f>
        <v>2</v>
      </c>
      <c r="M169" s="2" t="s">
        <v>32</v>
      </c>
      <c r="N169" s="2">
        <v>36</v>
      </c>
      <c r="O169" s="2">
        <v>23</v>
      </c>
      <c r="P169" s="2">
        <v>34</v>
      </c>
      <c r="Q169" s="2">
        <v>66</v>
      </c>
      <c r="R169" s="13">
        <f>IF(Q169&gt;0,(+Q169*2.54)/100,"")</f>
        <v>1.6764000000000001</v>
      </c>
      <c r="S169" s="2">
        <v>115</v>
      </c>
      <c r="T169" s="12">
        <f>IF(S169&gt;0,S169*0.453592,"")</f>
        <v>52.163080000000001</v>
      </c>
      <c r="U169" s="13">
        <f>IF((Q169&gt;0)*(S169&gt;0),T169/R169^2,"")</f>
        <v>18.561280005939256</v>
      </c>
      <c r="V169" s="18" t="str">
        <f t="shared" si="5"/>
        <v>Y</v>
      </c>
      <c r="W169" s="2" t="s">
        <v>217</v>
      </c>
    </row>
    <row r="170" spans="1:23" x14ac:dyDescent="0.15">
      <c r="A170" s="11">
        <f t="shared" si="4"/>
        <v>1960</v>
      </c>
      <c r="B170" s="11">
        <f>YEAR(C170)</f>
        <v>1967</v>
      </c>
      <c r="C170" s="10">
        <v>23345</v>
      </c>
      <c r="D170" s="2" t="s">
        <v>811</v>
      </c>
      <c r="H170" s="2" t="s">
        <v>35</v>
      </c>
      <c r="I170" s="3">
        <v>15829</v>
      </c>
      <c r="J170" s="12">
        <f>IF(H170&gt;0,B170-YEAR(I170),"")</f>
        <v>20</v>
      </c>
      <c r="K170" s="11" t="str">
        <f>N170 &amp; M170</f>
        <v>34B</v>
      </c>
      <c r="L170" s="11">
        <f>IF(ISBLANK(M170),"",VLOOKUP(M170,Tables!$A$3:$B$11,2))</f>
        <v>1</v>
      </c>
      <c r="M170" s="2" t="s">
        <v>49</v>
      </c>
      <c r="N170" s="2">
        <v>34</v>
      </c>
      <c r="O170" s="2">
        <v>23</v>
      </c>
      <c r="P170" s="2">
        <v>34</v>
      </c>
      <c r="Q170" s="2">
        <v>60</v>
      </c>
      <c r="R170" s="13">
        <f>IF(Q170&gt;0,(+Q170*2.54)/100,"")</f>
        <v>1.524</v>
      </c>
      <c r="S170" s="2">
        <v>100</v>
      </c>
      <c r="T170" s="12">
        <f>IF(S170&gt;0,S170*0.453592,"")</f>
        <v>45.359200000000001</v>
      </c>
      <c r="U170" s="13">
        <f>IF((Q170&gt;0)*(S170&gt;0),T170/R170^2,"")</f>
        <v>19.529694614944784</v>
      </c>
      <c r="V170" s="18" t="str">
        <f t="shared" si="5"/>
        <v>Y</v>
      </c>
      <c r="W170" s="2" t="s">
        <v>136</v>
      </c>
    </row>
    <row r="171" spans="1:23" x14ac:dyDescent="0.15">
      <c r="A171" s="11">
        <f t="shared" si="4"/>
        <v>1960</v>
      </c>
      <c r="B171" s="11">
        <f>YEAR(C171)</f>
        <v>1968</v>
      </c>
      <c r="C171" s="10">
        <v>23376</v>
      </c>
      <c r="D171" s="2" t="s">
        <v>289</v>
      </c>
      <c r="H171" s="2" t="s">
        <v>26</v>
      </c>
      <c r="I171" s="3">
        <v>15602</v>
      </c>
      <c r="J171" s="12">
        <f>IF(H171&gt;0,B171-YEAR(I171),"")</f>
        <v>22</v>
      </c>
      <c r="K171" s="11" t="str">
        <f>N171 &amp; M171</f>
        <v>35C</v>
      </c>
      <c r="L171" s="11">
        <f>IF(ISBLANK(M171),"",VLOOKUP(M171,Tables!$A$3:$B$11,2))</f>
        <v>2</v>
      </c>
      <c r="M171" s="2" t="s">
        <v>32</v>
      </c>
      <c r="N171" s="2">
        <v>35</v>
      </c>
      <c r="O171" s="2">
        <v>23</v>
      </c>
      <c r="P171" s="2">
        <v>36</v>
      </c>
      <c r="Q171" s="2">
        <v>65</v>
      </c>
      <c r="R171" s="13">
        <f>IF(Q171&gt;0,(+Q171*2.54)/100,"")</f>
        <v>1.651</v>
      </c>
      <c r="S171" s="2">
        <v>118</v>
      </c>
      <c r="T171" s="12">
        <f>IF(S171&gt;0,S171*0.453592,"")</f>
        <v>53.523856000000002</v>
      </c>
      <c r="U171" s="13">
        <f>IF((Q171&gt;0)*(S171&gt;0),T171/R171^2,"")</f>
        <v>19.636010112256912</v>
      </c>
      <c r="V171" s="18" t="str">
        <f t="shared" si="5"/>
        <v>Y</v>
      </c>
      <c r="W171" s="2" t="s">
        <v>290</v>
      </c>
    </row>
    <row r="172" spans="1:23" x14ac:dyDescent="0.15">
      <c r="A172" s="11">
        <f t="shared" si="4"/>
        <v>1960</v>
      </c>
      <c r="B172" s="11">
        <f>YEAR(C172)</f>
        <v>1968</v>
      </c>
      <c r="C172" s="10">
        <v>23407</v>
      </c>
      <c r="D172" s="2" t="s">
        <v>909</v>
      </c>
      <c r="H172" s="2" t="s">
        <v>35</v>
      </c>
      <c r="I172" s="3">
        <v>16422</v>
      </c>
      <c r="J172" s="12">
        <f>IF(H172&gt;0,B172-YEAR(I172),"")</f>
        <v>20</v>
      </c>
      <c r="K172" s="11" t="str">
        <f>N172 &amp; M172</f>
        <v>36B</v>
      </c>
      <c r="L172" s="11">
        <f>IF(ISBLANK(M172),"",VLOOKUP(M172,Tables!$A$3:$B$11,2))</f>
        <v>1</v>
      </c>
      <c r="M172" s="2" t="s">
        <v>49</v>
      </c>
      <c r="N172" s="2">
        <v>36</v>
      </c>
      <c r="O172" s="2">
        <v>22</v>
      </c>
      <c r="P172" s="2">
        <v>35</v>
      </c>
      <c r="Q172" s="2">
        <v>67</v>
      </c>
      <c r="R172" s="13">
        <f>IF(Q172&gt;0,(+Q172*2.54)/100,"")</f>
        <v>1.7018</v>
      </c>
      <c r="S172" s="2">
        <v>115</v>
      </c>
      <c r="T172" s="12">
        <f>IF(S172&gt;0,S172*0.453592,"")</f>
        <v>52.163080000000001</v>
      </c>
      <c r="U172" s="13">
        <f>IF((Q172&gt;0)*(S172&gt;0),T172/R172^2,"")</f>
        <v>18.011346782328228</v>
      </c>
      <c r="V172" s="18" t="str">
        <f t="shared" si="5"/>
        <v>Y</v>
      </c>
      <c r="W172" s="2" t="s">
        <v>910</v>
      </c>
    </row>
    <row r="173" spans="1:23" x14ac:dyDescent="0.15">
      <c r="A173" s="11">
        <f t="shared" si="4"/>
        <v>1960</v>
      </c>
      <c r="B173" s="11">
        <f>YEAR(C173)</f>
        <v>1968</v>
      </c>
      <c r="C173" s="10">
        <v>23436</v>
      </c>
      <c r="D173" s="2" t="s">
        <v>881</v>
      </c>
      <c r="H173" s="2" t="s">
        <v>35</v>
      </c>
      <c r="I173" s="3">
        <v>16425</v>
      </c>
      <c r="J173" s="12">
        <f>IF(H173&gt;0,B173-YEAR(I173),"")</f>
        <v>20</v>
      </c>
      <c r="K173" s="11" t="str">
        <f>N173 &amp; M173</f>
        <v>38D</v>
      </c>
      <c r="L173" s="11">
        <f>IF(ISBLANK(M173),"",VLOOKUP(M173,Tables!$A$3:$B$11,2))</f>
        <v>3</v>
      </c>
      <c r="M173" s="2" t="s">
        <v>27</v>
      </c>
      <c r="N173" s="2">
        <v>38</v>
      </c>
      <c r="O173" s="2">
        <v>23</v>
      </c>
      <c r="P173" s="2">
        <v>35</v>
      </c>
      <c r="Q173" s="2">
        <v>64</v>
      </c>
      <c r="R173" s="13">
        <f>IF(Q173&gt;0,(+Q173*2.54)/100,"")</f>
        <v>1.6255999999999999</v>
      </c>
      <c r="S173" s="2">
        <v>110</v>
      </c>
      <c r="T173" s="12">
        <f>IF(S173&gt;0,S173*0.453592,"")</f>
        <v>49.895119999999999</v>
      </c>
      <c r="U173" s="13">
        <f>IF((Q173&gt;0)*(S173&gt;0),T173/R173^2,"")</f>
        <v>18.881247723432946</v>
      </c>
      <c r="V173" s="18" t="str">
        <f t="shared" si="5"/>
        <v>Y</v>
      </c>
      <c r="W173" s="2" t="s">
        <v>882</v>
      </c>
    </row>
    <row r="174" spans="1:23" x14ac:dyDescent="0.15">
      <c r="A174" s="11">
        <f t="shared" si="4"/>
        <v>1960</v>
      </c>
      <c r="B174" s="11">
        <f>YEAR(C174)</f>
        <v>1968</v>
      </c>
      <c r="C174" s="10">
        <v>23467</v>
      </c>
      <c r="D174" s="2" t="s">
        <v>438</v>
      </c>
      <c r="H174" s="2" t="s">
        <v>26</v>
      </c>
      <c r="I174" s="3">
        <v>16700</v>
      </c>
      <c r="J174" s="12">
        <f>IF(H174&gt;0,B174-YEAR(I174),"")</f>
        <v>19</v>
      </c>
      <c r="K174" s="11" t="str">
        <f>N174 &amp; M174</f>
        <v>35C</v>
      </c>
      <c r="L174" s="11">
        <f>IF(ISBLANK(M174),"",VLOOKUP(M174,Tables!$A$3:$B$11,2))</f>
        <v>2</v>
      </c>
      <c r="M174" s="2" t="s">
        <v>32</v>
      </c>
      <c r="N174" s="2">
        <v>35</v>
      </c>
      <c r="O174" s="2">
        <v>24</v>
      </c>
      <c r="P174" s="2">
        <v>35</v>
      </c>
      <c r="Q174" s="2">
        <v>66</v>
      </c>
      <c r="R174" s="13">
        <f>IF(Q174&gt;0,(+Q174*2.54)/100,"")</f>
        <v>1.6764000000000001</v>
      </c>
      <c r="S174" s="2">
        <v>118</v>
      </c>
      <c r="T174" s="12">
        <f>IF(S174&gt;0,S174*0.453592,"")</f>
        <v>53.523856000000002</v>
      </c>
      <c r="U174" s="13">
        <f>IF((Q174&gt;0)*(S174&gt;0),T174/R174^2,"")</f>
        <v>19.04548731044202</v>
      </c>
      <c r="V174" s="18" t="str">
        <f t="shared" si="5"/>
        <v>Y</v>
      </c>
      <c r="W174" s="2" t="s">
        <v>105</v>
      </c>
    </row>
    <row r="175" spans="1:23" x14ac:dyDescent="0.15">
      <c r="A175" s="11">
        <f t="shared" si="4"/>
        <v>1960</v>
      </c>
      <c r="B175" s="11">
        <f>YEAR(C175)</f>
        <v>1968</v>
      </c>
      <c r="C175" s="10">
        <v>23497</v>
      </c>
      <c r="D175" s="2" t="s">
        <v>400</v>
      </c>
      <c r="H175" s="2" t="s">
        <v>35</v>
      </c>
      <c r="I175" s="3">
        <v>14986</v>
      </c>
      <c r="J175" s="12">
        <f>IF(H175&gt;0,B175-YEAR(I175),"")</f>
        <v>23</v>
      </c>
      <c r="K175" s="11" t="str">
        <f>N175 &amp; M175</f>
        <v>33B</v>
      </c>
      <c r="L175" s="11">
        <f>IF(ISBLANK(M175),"",VLOOKUP(M175,Tables!$A$3:$B$11,2))</f>
        <v>1</v>
      </c>
      <c r="M175" s="2" t="s">
        <v>49</v>
      </c>
      <c r="N175" s="2">
        <v>33</v>
      </c>
      <c r="O175" s="2">
        <v>21</v>
      </c>
      <c r="P175" s="2">
        <v>33</v>
      </c>
      <c r="Q175" s="2">
        <v>62</v>
      </c>
      <c r="R175" s="13">
        <f>IF(Q175&gt;0,(+Q175*2.54)/100,"")</f>
        <v>1.5748</v>
      </c>
      <c r="S175" s="2">
        <v>93</v>
      </c>
      <c r="T175" s="12">
        <f>IF(S175&gt;0,S175*0.453592,"")</f>
        <v>42.184055999999998</v>
      </c>
      <c r="U175" s="13">
        <f>IF((Q175&gt;0)*(S175&gt;0),T175/R175^2,"")</f>
        <v>17.009734019468038</v>
      </c>
      <c r="V175" s="18" t="str">
        <f t="shared" si="5"/>
        <v>Y</v>
      </c>
      <c r="W175" s="2" t="s">
        <v>401</v>
      </c>
    </row>
    <row r="176" spans="1:23" x14ac:dyDescent="0.15">
      <c r="A176" s="11">
        <f t="shared" si="4"/>
        <v>1960</v>
      </c>
      <c r="B176" s="11">
        <f>YEAR(C176)</f>
        <v>1968</v>
      </c>
      <c r="C176" s="10">
        <v>23528</v>
      </c>
      <c r="D176" s="2" t="s">
        <v>166</v>
      </c>
      <c r="H176" s="2" t="s">
        <v>31</v>
      </c>
      <c r="I176" s="3">
        <v>15249</v>
      </c>
      <c r="J176" s="12">
        <f>IF(H176&gt;0,B176-YEAR(I176),"")</f>
        <v>23</v>
      </c>
      <c r="K176" s="11" t="str">
        <f>N176 &amp; M176</f>
        <v>34B</v>
      </c>
      <c r="L176" s="11">
        <f>IF(ISBLANK(M176),"",VLOOKUP(M176,Tables!$A$3:$B$11,2))</f>
        <v>1</v>
      </c>
      <c r="M176" s="2" t="s">
        <v>49</v>
      </c>
      <c r="N176" s="2">
        <v>34</v>
      </c>
      <c r="O176" s="2">
        <v>22</v>
      </c>
      <c r="P176" s="2">
        <v>34</v>
      </c>
      <c r="Q176" s="2">
        <v>64</v>
      </c>
      <c r="R176" s="13">
        <f>IF(Q176&gt;0,(+Q176*2.54)/100,"")</f>
        <v>1.6255999999999999</v>
      </c>
      <c r="S176" s="2">
        <v>108</v>
      </c>
      <c r="T176" s="12">
        <f>IF(S176&gt;0,S176*0.453592,"")</f>
        <v>48.987935999999998</v>
      </c>
      <c r="U176" s="13">
        <f>IF((Q176&gt;0)*(S176&gt;0),T176/R176^2,"")</f>
        <v>18.537952310279621</v>
      </c>
      <c r="V176" s="18" t="str">
        <f t="shared" si="5"/>
        <v>N</v>
      </c>
      <c r="W176" s="2" t="s">
        <v>167</v>
      </c>
    </row>
    <row r="177" spans="1:23" x14ac:dyDescent="0.15">
      <c r="A177" s="11">
        <f t="shared" si="4"/>
        <v>1960</v>
      </c>
      <c r="B177" s="11">
        <f>YEAR(C177)</f>
        <v>1968</v>
      </c>
      <c r="C177" s="10">
        <v>23558</v>
      </c>
      <c r="D177" s="2" t="s">
        <v>872</v>
      </c>
      <c r="H177" s="2" t="s">
        <v>26</v>
      </c>
      <c r="I177" s="3">
        <v>14958</v>
      </c>
      <c r="J177" s="12">
        <f>IF(H177&gt;0,B177-YEAR(I177),"")</f>
        <v>24</v>
      </c>
      <c r="K177" s="11" t="str">
        <f>N177 &amp; M177</f>
        <v>34C</v>
      </c>
      <c r="L177" s="11">
        <f>IF(ISBLANK(M177),"",VLOOKUP(M177,Tables!$A$3:$B$11,2))</f>
        <v>2</v>
      </c>
      <c r="M177" s="2" t="s">
        <v>32</v>
      </c>
      <c r="N177" s="2">
        <v>34</v>
      </c>
      <c r="O177" s="2">
        <v>23</v>
      </c>
      <c r="P177" s="2">
        <v>34</v>
      </c>
      <c r="Q177" s="2">
        <v>65</v>
      </c>
      <c r="R177" s="13">
        <f>IF(Q177&gt;0,(+Q177*2.54)/100,"")</f>
        <v>1.651</v>
      </c>
      <c r="S177" s="2">
        <v>100</v>
      </c>
      <c r="T177" s="12">
        <f>IF(S177&gt;0,S177*0.453592,"")</f>
        <v>45.359200000000001</v>
      </c>
      <c r="U177" s="13">
        <f>IF((Q177&gt;0)*(S177&gt;0),T177/R177^2,"")</f>
        <v>16.640686535810943</v>
      </c>
      <c r="V177" s="18" t="str">
        <f t="shared" si="5"/>
        <v>Y</v>
      </c>
      <c r="W177" s="2" t="s">
        <v>132</v>
      </c>
    </row>
    <row r="178" spans="1:23" x14ac:dyDescent="0.15">
      <c r="A178" s="11">
        <f t="shared" si="4"/>
        <v>1960</v>
      </c>
      <c r="B178" s="11">
        <f>YEAR(C178)</f>
        <v>1968</v>
      </c>
      <c r="C178" s="10">
        <v>23589</v>
      </c>
      <c r="D178" s="2" t="s">
        <v>435</v>
      </c>
      <c r="H178" s="2" t="s">
        <v>35</v>
      </c>
      <c r="I178" s="3">
        <v>16005</v>
      </c>
      <c r="J178" s="12">
        <f>IF(H178&gt;0,B178-YEAR(I178),"")</f>
        <v>21</v>
      </c>
      <c r="K178" s="11" t="str">
        <f>N178 &amp; M178</f>
        <v>36C</v>
      </c>
      <c r="L178" s="11">
        <f>IF(ISBLANK(M178),"",VLOOKUP(M178,Tables!$A$3:$B$11,2))</f>
        <v>2</v>
      </c>
      <c r="M178" s="2" t="s">
        <v>32</v>
      </c>
      <c r="N178" s="2">
        <v>36</v>
      </c>
      <c r="O178" s="2">
        <v>23</v>
      </c>
      <c r="P178" s="2">
        <v>35</v>
      </c>
      <c r="Q178" s="2">
        <v>64</v>
      </c>
      <c r="R178" s="13">
        <f>IF(Q178&gt;0,(+Q178*2.54)/100,"")</f>
        <v>1.6255999999999999</v>
      </c>
      <c r="S178" s="2">
        <v>110</v>
      </c>
      <c r="T178" s="12">
        <f>IF(S178&gt;0,S178*0.453592,"")</f>
        <v>49.895119999999999</v>
      </c>
      <c r="U178" s="13">
        <f>IF((Q178&gt;0)*(S178&gt;0),T178/R178^2,"")</f>
        <v>18.881247723432946</v>
      </c>
      <c r="V178" s="18" t="str">
        <f t="shared" si="5"/>
        <v>Y</v>
      </c>
      <c r="W178" s="2" t="s">
        <v>436</v>
      </c>
    </row>
    <row r="179" spans="1:23" x14ac:dyDescent="0.15">
      <c r="A179" s="11">
        <f t="shared" si="4"/>
        <v>1960</v>
      </c>
      <c r="B179" s="11">
        <f>YEAR(C179)</f>
        <v>1968</v>
      </c>
      <c r="C179" s="10">
        <v>23620</v>
      </c>
      <c r="D179" s="2" t="s">
        <v>387</v>
      </c>
      <c r="H179" s="2" t="s">
        <v>35</v>
      </c>
      <c r="I179" s="3">
        <v>16400</v>
      </c>
      <c r="J179" s="12">
        <f>IF(H179&gt;0,B179-YEAR(I179),"")</f>
        <v>20</v>
      </c>
      <c r="K179" s="11" t="str">
        <f>N179 &amp; M179</f>
        <v>36C</v>
      </c>
      <c r="L179" s="11">
        <f>IF(ISBLANK(M179),"",VLOOKUP(M179,Tables!$A$3:$B$11,2))</f>
        <v>2</v>
      </c>
      <c r="M179" s="2" t="s">
        <v>32</v>
      </c>
      <c r="N179" s="2">
        <v>36</v>
      </c>
      <c r="O179" s="2">
        <v>24</v>
      </c>
      <c r="P179" s="2">
        <v>35</v>
      </c>
      <c r="Q179" s="2">
        <v>64</v>
      </c>
      <c r="R179" s="13">
        <f>IF(Q179&gt;0,(+Q179*2.54)/100,"")</f>
        <v>1.6255999999999999</v>
      </c>
      <c r="S179" s="2">
        <v>122</v>
      </c>
      <c r="T179" s="12">
        <f>IF(S179&gt;0,S179*0.453592,"")</f>
        <v>55.338223999999997</v>
      </c>
      <c r="U179" s="13">
        <f>IF((Q179&gt;0)*(S179&gt;0),T179/R179^2,"")</f>
        <v>20.941020202352902</v>
      </c>
      <c r="V179" s="18" t="str">
        <f t="shared" si="5"/>
        <v>Y</v>
      </c>
      <c r="W179" s="2" t="s">
        <v>388</v>
      </c>
    </row>
    <row r="180" spans="1:23" x14ac:dyDescent="0.15">
      <c r="A180" s="11">
        <f t="shared" si="4"/>
        <v>1960</v>
      </c>
      <c r="B180" s="11">
        <f>YEAR(C180)</f>
        <v>1968</v>
      </c>
      <c r="C180" s="10">
        <v>23650</v>
      </c>
      <c r="D180" s="2" t="s">
        <v>821</v>
      </c>
      <c r="H180" s="2" t="s">
        <v>26</v>
      </c>
      <c r="I180" s="3">
        <v>15790</v>
      </c>
      <c r="J180" s="12">
        <f>IF(H180&gt;0,B180-YEAR(I180),"")</f>
        <v>21</v>
      </c>
      <c r="K180" s="11" t="str">
        <f>N180 &amp; M180</f>
        <v>34B</v>
      </c>
      <c r="L180" s="11">
        <f>IF(ISBLANK(M180),"",VLOOKUP(M180,Tables!$A$3:$B$11,2))</f>
        <v>1</v>
      </c>
      <c r="M180" s="2" t="s">
        <v>49</v>
      </c>
      <c r="N180" s="2">
        <v>34</v>
      </c>
      <c r="O180" s="2">
        <v>22</v>
      </c>
      <c r="P180" s="2">
        <v>34</v>
      </c>
      <c r="Q180" s="2">
        <v>65</v>
      </c>
      <c r="R180" s="13">
        <f>IF(Q180&gt;0,(+Q180*2.54)/100,"")</f>
        <v>1.651</v>
      </c>
      <c r="S180" s="2">
        <v>108</v>
      </c>
      <c r="T180" s="12">
        <f>IF(S180&gt;0,S180*0.453592,"")</f>
        <v>48.987935999999998</v>
      </c>
      <c r="U180" s="13">
        <f>IF((Q180&gt;0)*(S180&gt;0),T180/R180^2,"")</f>
        <v>17.971941458675815</v>
      </c>
      <c r="V180" s="18" t="str">
        <f t="shared" si="5"/>
        <v>N</v>
      </c>
      <c r="W180" s="2" t="s">
        <v>413</v>
      </c>
    </row>
    <row r="181" spans="1:23" x14ac:dyDescent="0.15">
      <c r="A181" s="11">
        <f t="shared" si="4"/>
        <v>1960</v>
      </c>
      <c r="B181" s="11">
        <f>YEAR(C181)</f>
        <v>1968</v>
      </c>
      <c r="C181" s="10">
        <v>23681</v>
      </c>
      <c r="D181" s="2" t="s">
        <v>943</v>
      </c>
      <c r="H181" s="2" t="s">
        <v>35</v>
      </c>
      <c r="I181" s="3">
        <v>14685</v>
      </c>
      <c r="J181" s="12">
        <f>IF(H181&gt;0,B181-YEAR(I181),"")</f>
        <v>24</v>
      </c>
      <c r="K181" s="11" t="str">
        <f>N181 &amp; M181</f>
        <v>36C</v>
      </c>
      <c r="L181" s="11">
        <f>IF(ISBLANK(M181),"",VLOOKUP(M181,Tables!$A$3:$B$11,2))</f>
        <v>2</v>
      </c>
      <c r="M181" s="2" t="s">
        <v>32</v>
      </c>
      <c r="N181" s="2">
        <v>36</v>
      </c>
      <c r="O181" s="2">
        <v>24</v>
      </c>
      <c r="P181" s="2">
        <v>36</v>
      </c>
      <c r="Q181" s="2">
        <v>65</v>
      </c>
      <c r="R181" s="13">
        <f>IF(Q181&gt;0,(+Q181*2.54)/100,"")</f>
        <v>1.651</v>
      </c>
      <c r="S181" s="2">
        <v>118</v>
      </c>
      <c r="T181" s="12">
        <f>IF(S181&gt;0,S181*0.453592,"")</f>
        <v>53.523856000000002</v>
      </c>
      <c r="U181" s="13">
        <f>IF((Q181&gt;0)*(S181&gt;0),T181/R181^2,"")</f>
        <v>19.636010112256912</v>
      </c>
      <c r="V181" s="18" t="str">
        <f t="shared" si="5"/>
        <v>Y</v>
      </c>
      <c r="W181" s="2" t="s">
        <v>105</v>
      </c>
    </row>
    <row r="182" spans="1:23" x14ac:dyDescent="0.15">
      <c r="A182" s="11">
        <f t="shared" si="4"/>
        <v>1960</v>
      </c>
      <c r="B182" s="11">
        <f>YEAR(C182)</f>
        <v>1968</v>
      </c>
      <c r="C182" s="10">
        <v>23711</v>
      </c>
      <c r="D182" s="2" t="s">
        <v>314</v>
      </c>
      <c r="G182" s="2" t="s">
        <v>25</v>
      </c>
      <c r="H182" s="2" t="s">
        <v>35</v>
      </c>
      <c r="I182" s="3">
        <v>17056</v>
      </c>
      <c r="J182" s="12">
        <f>IF(H182&gt;0,B182-YEAR(I182),"")</f>
        <v>18</v>
      </c>
      <c r="K182" s="11" t="str">
        <f>N182 &amp; M182</f>
        <v>39DD</v>
      </c>
      <c r="L182" s="11">
        <f>IF(ISBLANK(M182),"",VLOOKUP(M182,Tables!$A$3:$B$11,2))</f>
        <v>4</v>
      </c>
      <c r="M182" s="2" t="s">
        <v>38</v>
      </c>
      <c r="N182" s="2">
        <v>39</v>
      </c>
      <c r="O182" s="2">
        <v>24</v>
      </c>
      <c r="P182" s="2">
        <v>36</v>
      </c>
      <c r="Q182" s="2">
        <v>63</v>
      </c>
      <c r="R182" s="13">
        <f>IF(Q182&gt;0,(+Q182*2.54)/100,"")</f>
        <v>1.6002000000000001</v>
      </c>
      <c r="S182" s="2">
        <v>119</v>
      </c>
      <c r="T182" s="12">
        <f>IF(S182&gt;0,S182*0.453592,"")</f>
        <v>53.977448000000003</v>
      </c>
      <c r="U182" s="13">
        <f>IF((Q182&gt;0)*(S182&gt;0),T182/R182^2,"")</f>
        <v>21.079670378035644</v>
      </c>
      <c r="V182" s="18" t="str">
        <f t="shared" si="5"/>
        <v>Y</v>
      </c>
      <c r="W182" s="2" t="s">
        <v>315</v>
      </c>
    </row>
    <row r="183" spans="1:23" x14ac:dyDescent="0.15">
      <c r="A183" s="11">
        <f t="shared" si="4"/>
        <v>1960</v>
      </c>
      <c r="B183" s="11">
        <f>YEAR(C183)</f>
        <v>1969</v>
      </c>
      <c r="C183" s="10">
        <v>23742</v>
      </c>
      <c r="D183" s="2" t="s">
        <v>752</v>
      </c>
      <c r="H183" s="2" t="s">
        <v>35</v>
      </c>
      <c r="I183" s="3">
        <v>15748</v>
      </c>
      <c r="J183" s="12">
        <f>IF(H183&gt;0,B183-YEAR(I183),"")</f>
        <v>22</v>
      </c>
      <c r="K183" s="11" t="str">
        <f>N183 &amp; M183</f>
        <v>36B</v>
      </c>
      <c r="L183" s="11">
        <f>IF(ISBLANK(M183),"",VLOOKUP(M183,Tables!$A$3:$B$11,2))</f>
        <v>1</v>
      </c>
      <c r="M183" s="2" t="s">
        <v>49</v>
      </c>
      <c r="N183" s="2">
        <v>36</v>
      </c>
      <c r="O183" s="2">
        <v>24</v>
      </c>
      <c r="P183" s="2">
        <v>37</v>
      </c>
      <c r="Q183" s="2">
        <v>67</v>
      </c>
      <c r="R183" s="13">
        <f>IF(Q183&gt;0,(+Q183*2.54)/100,"")</f>
        <v>1.7018</v>
      </c>
      <c r="S183" s="2">
        <v>130</v>
      </c>
      <c r="T183" s="12">
        <f>IF(S183&gt;0,S183*0.453592,"")</f>
        <v>58.96696</v>
      </c>
      <c r="U183" s="13">
        <f>IF((Q183&gt;0)*(S183&gt;0),T183/R183^2,"")</f>
        <v>20.360652884371039</v>
      </c>
      <c r="V183" s="18" t="str">
        <f t="shared" si="5"/>
        <v>Y</v>
      </c>
      <c r="W183" s="2" t="s">
        <v>132</v>
      </c>
    </row>
    <row r="184" spans="1:23" x14ac:dyDescent="0.15">
      <c r="A184" s="11">
        <f t="shared" si="4"/>
        <v>1960</v>
      </c>
      <c r="B184" s="11">
        <f>YEAR(C184)</f>
        <v>1969</v>
      </c>
      <c r="C184" s="10">
        <v>23773</v>
      </c>
      <c r="D184" s="2" t="s">
        <v>799</v>
      </c>
      <c r="H184" s="2" t="s">
        <v>35</v>
      </c>
      <c r="I184" s="3">
        <v>16125</v>
      </c>
      <c r="J184" s="12">
        <f>IF(H184&gt;0,B184-YEAR(I184),"")</f>
        <v>21</v>
      </c>
      <c r="K184" s="11" t="str">
        <f>N184 &amp; M184</f>
        <v>37D</v>
      </c>
      <c r="L184" s="11">
        <f>IF(ISBLANK(M184),"",VLOOKUP(M184,Tables!$A$3:$B$11,2))</f>
        <v>3</v>
      </c>
      <c r="M184" s="2" t="s">
        <v>27</v>
      </c>
      <c r="N184" s="2">
        <v>37</v>
      </c>
      <c r="O184" s="2">
        <v>21</v>
      </c>
      <c r="P184" s="2">
        <v>36</v>
      </c>
      <c r="Q184" s="2">
        <v>66</v>
      </c>
      <c r="R184" s="13">
        <f>IF(Q184&gt;0,(+Q184*2.54)/100,"")</f>
        <v>1.6764000000000001</v>
      </c>
      <c r="S184" s="2">
        <v>118</v>
      </c>
      <c r="T184" s="12">
        <f>IF(S184&gt;0,S184*0.453592,"")</f>
        <v>53.523856000000002</v>
      </c>
      <c r="U184" s="13">
        <f>IF((Q184&gt;0)*(S184&gt;0),T184/R184^2,"")</f>
        <v>19.04548731044202</v>
      </c>
      <c r="V184" s="18" t="str">
        <f t="shared" si="5"/>
        <v>Y</v>
      </c>
      <c r="W184" s="2" t="s">
        <v>221</v>
      </c>
    </row>
    <row r="185" spans="1:23" x14ac:dyDescent="0.15">
      <c r="A185" s="11">
        <f t="shared" si="4"/>
        <v>1960</v>
      </c>
      <c r="B185" s="11">
        <f>YEAR(C185)</f>
        <v>1969</v>
      </c>
      <c r="C185" s="10">
        <v>23801</v>
      </c>
      <c r="D185" s="2" t="s">
        <v>663</v>
      </c>
      <c r="H185" s="2" t="s">
        <v>26</v>
      </c>
      <c r="I185" s="3">
        <v>15681</v>
      </c>
      <c r="J185" s="12">
        <f>IF(H185&gt;0,B185-YEAR(I185),"")</f>
        <v>23</v>
      </c>
      <c r="K185" s="11" t="str">
        <f>N185 &amp; M185</f>
        <v>36D</v>
      </c>
      <c r="L185" s="11">
        <f>IF(ISBLANK(M185),"",VLOOKUP(M185,Tables!$A$3:$B$11,2))</f>
        <v>3</v>
      </c>
      <c r="M185" s="2" t="s">
        <v>27</v>
      </c>
      <c r="N185" s="2">
        <v>36</v>
      </c>
      <c r="O185" s="2">
        <v>24</v>
      </c>
      <c r="P185" s="2">
        <v>34</v>
      </c>
      <c r="Q185" s="2">
        <v>64</v>
      </c>
      <c r="R185" s="13">
        <f>IF(Q185&gt;0,(+Q185*2.54)/100,"")</f>
        <v>1.6255999999999999</v>
      </c>
      <c r="S185" s="2">
        <v>120</v>
      </c>
      <c r="T185" s="12">
        <f>IF(S185&gt;0,S185*0.453592,"")</f>
        <v>54.431039999999996</v>
      </c>
      <c r="U185" s="13">
        <f>IF((Q185&gt;0)*(S185&gt;0),T185/R185^2,"")</f>
        <v>20.597724789199578</v>
      </c>
      <c r="V185" s="18" t="str">
        <f t="shared" si="5"/>
        <v>Y</v>
      </c>
      <c r="W185" s="2" t="s">
        <v>664</v>
      </c>
    </row>
    <row r="186" spans="1:23" x14ac:dyDescent="0.15">
      <c r="A186" s="11">
        <f t="shared" si="4"/>
        <v>1960</v>
      </c>
      <c r="B186" s="11">
        <f>YEAR(C186)</f>
        <v>1969</v>
      </c>
      <c r="C186" s="10">
        <v>23832</v>
      </c>
      <c r="D186" s="2" t="s">
        <v>794</v>
      </c>
      <c r="H186" s="2" t="s">
        <v>26</v>
      </c>
      <c r="I186" s="3">
        <v>17044</v>
      </c>
      <c r="J186" s="12">
        <f>IF(H186&gt;0,B186-YEAR(I186),"")</f>
        <v>19</v>
      </c>
      <c r="K186" s="11" t="str">
        <f>N186 &amp; M186</f>
        <v>35B</v>
      </c>
      <c r="L186" s="11">
        <f>IF(ISBLANK(M186),"",VLOOKUP(M186,Tables!$A$3:$B$11,2))</f>
        <v>1</v>
      </c>
      <c r="M186" s="2" t="s">
        <v>49</v>
      </c>
      <c r="N186" s="2">
        <v>35</v>
      </c>
      <c r="O186" s="2">
        <v>23</v>
      </c>
      <c r="P186" s="2">
        <v>34</v>
      </c>
      <c r="Q186" s="2">
        <v>64</v>
      </c>
      <c r="R186" s="13">
        <f>IF(Q186&gt;0,(+Q186*2.54)/100,"")</f>
        <v>1.6255999999999999</v>
      </c>
      <c r="S186" s="2">
        <v>105</v>
      </c>
      <c r="T186" s="12">
        <f>IF(S186&gt;0,S186*0.453592,"")</f>
        <v>47.627159999999996</v>
      </c>
      <c r="U186" s="13">
        <f>IF((Q186&gt;0)*(S186&gt;0),T186/R186^2,"")</f>
        <v>18.023009190549629</v>
      </c>
      <c r="V186" s="18" t="str">
        <f t="shared" si="5"/>
        <v>Y</v>
      </c>
      <c r="W186" s="2" t="s">
        <v>411</v>
      </c>
    </row>
    <row r="187" spans="1:23" x14ac:dyDescent="0.15">
      <c r="A187" s="11">
        <f t="shared" si="4"/>
        <v>1960</v>
      </c>
      <c r="B187" s="11">
        <f>YEAR(C187)</f>
        <v>1969</v>
      </c>
      <c r="C187" s="10">
        <v>23862</v>
      </c>
      <c r="D187" s="2" t="s">
        <v>1020</v>
      </c>
      <c r="H187" s="2" t="s">
        <v>35</v>
      </c>
      <c r="I187" s="3">
        <v>13682</v>
      </c>
      <c r="J187" s="12">
        <f>IF(H187&gt;0,B187-YEAR(I187),"")</f>
        <v>28</v>
      </c>
      <c r="K187" s="11" t="str">
        <f>N187 &amp; M187</f>
        <v>36D</v>
      </c>
      <c r="L187" s="11">
        <f>IF(ISBLANK(M187),"",VLOOKUP(M187,Tables!$A$3:$B$11,2))</f>
        <v>3</v>
      </c>
      <c r="M187" s="2" t="s">
        <v>27</v>
      </c>
      <c r="N187" s="2">
        <v>36</v>
      </c>
      <c r="O187" s="2">
        <v>24</v>
      </c>
      <c r="P187" s="2">
        <v>35</v>
      </c>
      <c r="Q187" s="2">
        <v>64</v>
      </c>
      <c r="R187" s="13">
        <f>IF(Q187&gt;0,(+Q187*2.54)/100,"")</f>
        <v>1.6255999999999999</v>
      </c>
      <c r="S187" s="2">
        <v>110</v>
      </c>
      <c r="T187" s="12">
        <f>IF(S187&gt;0,S187*0.453592,"")</f>
        <v>49.895119999999999</v>
      </c>
      <c r="U187" s="13">
        <f>IF((Q187&gt;0)*(S187&gt;0),T187/R187^2,"")</f>
        <v>18.881247723432946</v>
      </c>
      <c r="V187" s="18" t="str">
        <f t="shared" si="5"/>
        <v>Y</v>
      </c>
      <c r="W187" s="2" t="s">
        <v>527</v>
      </c>
    </row>
    <row r="188" spans="1:23" x14ac:dyDescent="0.15">
      <c r="A188" s="11">
        <f t="shared" si="4"/>
        <v>1960</v>
      </c>
      <c r="B188" s="11">
        <f>YEAR(C188)</f>
        <v>1969</v>
      </c>
      <c r="C188" s="10">
        <v>23893</v>
      </c>
      <c r="D188" s="2" t="s">
        <v>483</v>
      </c>
      <c r="H188" s="2" t="s">
        <v>26</v>
      </c>
      <c r="I188" s="3">
        <v>16516</v>
      </c>
      <c r="J188" s="12">
        <f>IF(H188&gt;0,B188-YEAR(I188),"")</f>
        <v>20</v>
      </c>
      <c r="K188" s="11" t="str">
        <f>N188 &amp; M188</f>
        <v>36B</v>
      </c>
      <c r="L188" s="11">
        <f>IF(ISBLANK(M188),"",VLOOKUP(M188,Tables!$A$3:$B$11,2))</f>
        <v>1</v>
      </c>
      <c r="M188" s="2" t="s">
        <v>49</v>
      </c>
      <c r="N188" s="2">
        <v>36</v>
      </c>
      <c r="O188" s="2">
        <v>24</v>
      </c>
      <c r="P188" s="2">
        <v>34</v>
      </c>
      <c r="Q188" s="2">
        <v>63</v>
      </c>
      <c r="R188" s="13">
        <f>IF(Q188&gt;0,(+Q188*2.54)/100,"")</f>
        <v>1.6002000000000001</v>
      </c>
      <c r="S188" s="2">
        <v>110</v>
      </c>
      <c r="T188" s="12">
        <f>IF(S188&gt;0,S188*0.453592,"")</f>
        <v>49.895119999999999</v>
      </c>
      <c r="U188" s="13">
        <f>IF((Q188&gt;0)*(S188&gt;0),T188/R188^2,"")</f>
        <v>19.48540959314219</v>
      </c>
      <c r="V188" s="18" t="str">
        <f t="shared" si="5"/>
        <v>Y</v>
      </c>
      <c r="W188" s="2" t="s">
        <v>484</v>
      </c>
    </row>
    <row r="189" spans="1:23" x14ac:dyDescent="0.15">
      <c r="A189" s="11">
        <f t="shared" si="4"/>
        <v>1960</v>
      </c>
      <c r="B189" s="11">
        <f>YEAR(C189)</f>
        <v>1969</v>
      </c>
      <c r="C189" s="10">
        <v>23923</v>
      </c>
      <c r="D189" s="2" t="s">
        <v>913</v>
      </c>
      <c r="G189" s="2" t="s">
        <v>60</v>
      </c>
      <c r="H189" s="2" t="s">
        <v>35</v>
      </c>
      <c r="I189" s="3">
        <v>16052</v>
      </c>
      <c r="J189" s="12">
        <f>IF(H189&gt;0,B189-YEAR(I189),"")</f>
        <v>22</v>
      </c>
      <c r="K189" s="11" t="str">
        <f>N189 &amp; M189</f>
        <v>36D</v>
      </c>
      <c r="L189" s="11">
        <f>IF(ISBLANK(M189),"",VLOOKUP(M189,Tables!$A$3:$B$11,2))</f>
        <v>3</v>
      </c>
      <c r="M189" s="2" t="s">
        <v>27</v>
      </c>
      <c r="N189" s="2">
        <v>36</v>
      </c>
      <c r="O189" s="2">
        <v>24</v>
      </c>
      <c r="P189" s="2">
        <v>34</v>
      </c>
      <c r="Q189" s="2">
        <v>62</v>
      </c>
      <c r="R189" s="13">
        <f>IF(Q189&gt;0,(+Q189*2.54)/100,"")</f>
        <v>1.5748</v>
      </c>
      <c r="S189" s="2">
        <v>105</v>
      </c>
      <c r="T189" s="12">
        <f>IF(S189&gt;0,S189*0.453592,"")</f>
        <v>47.627159999999996</v>
      </c>
      <c r="U189" s="13">
        <f>IF((Q189&gt;0)*(S189&gt;0),T189/R189^2,"")</f>
        <v>19.204538409076818</v>
      </c>
      <c r="V189" s="18" t="str">
        <f t="shared" si="5"/>
        <v>Y</v>
      </c>
      <c r="W189" s="2" t="s">
        <v>105</v>
      </c>
    </row>
    <row r="190" spans="1:23" x14ac:dyDescent="0.15">
      <c r="A190" s="11">
        <f t="shared" si="4"/>
        <v>1960</v>
      </c>
      <c r="B190" s="11">
        <f>YEAR(C190)</f>
        <v>1969</v>
      </c>
      <c r="C190" s="10">
        <v>23954</v>
      </c>
      <c r="D190" s="2" t="s">
        <v>336</v>
      </c>
      <c r="H190" s="2" t="s">
        <v>35</v>
      </c>
      <c r="I190" s="3">
        <v>16094</v>
      </c>
      <c r="J190" s="12">
        <f>IF(H190&gt;0,B190-YEAR(I190),"")</f>
        <v>21</v>
      </c>
      <c r="K190" s="11" t="str">
        <f>N190 &amp; M190</f>
        <v>36C</v>
      </c>
      <c r="L190" s="11">
        <f>IF(ISBLANK(M190),"",VLOOKUP(M190,Tables!$A$3:$B$11,2))</f>
        <v>2</v>
      </c>
      <c r="M190" s="2" t="s">
        <v>32</v>
      </c>
      <c r="N190" s="2">
        <v>36</v>
      </c>
      <c r="O190" s="2">
        <v>25</v>
      </c>
      <c r="P190" s="2">
        <v>36</v>
      </c>
      <c r="Q190" s="2">
        <v>63</v>
      </c>
      <c r="R190" s="13">
        <f>IF(Q190&gt;0,(+Q190*2.54)/100,"")</f>
        <v>1.6002000000000001</v>
      </c>
      <c r="S190" s="2">
        <v>112</v>
      </c>
      <c r="T190" s="12">
        <f>IF(S190&gt;0,S190*0.453592,"")</f>
        <v>50.802303999999999</v>
      </c>
      <c r="U190" s="13">
        <f>IF((Q190&gt;0)*(S190&gt;0),T190/R190^2,"")</f>
        <v>19.839689767562955</v>
      </c>
      <c r="V190" s="18" t="str">
        <f t="shared" si="5"/>
        <v>Y</v>
      </c>
      <c r="W190" s="2" t="s">
        <v>157</v>
      </c>
    </row>
    <row r="191" spans="1:23" x14ac:dyDescent="0.15">
      <c r="A191" s="11">
        <f t="shared" si="4"/>
        <v>1960</v>
      </c>
      <c r="B191" s="11">
        <f>YEAR(C191)</f>
        <v>1969</v>
      </c>
      <c r="C191" s="10">
        <v>23985</v>
      </c>
      <c r="D191" s="2" t="s">
        <v>1073</v>
      </c>
      <c r="H191" s="2" t="s">
        <v>26</v>
      </c>
      <c r="I191" s="3">
        <v>15124</v>
      </c>
      <c r="J191" s="12">
        <f>IF(H191&gt;0,B191-YEAR(I191),"")</f>
        <v>24</v>
      </c>
      <c r="K191" s="11" t="str">
        <f>N191 &amp; M191</f>
        <v>36C</v>
      </c>
      <c r="L191" s="11">
        <f>IF(ISBLANK(M191),"",VLOOKUP(M191,Tables!$A$3:$B$11,2))</f>
        <v>2</v>
      </c>
      <c r="M191" s="2" t="s">
        <v>32</v>
      </c>
      <c r="N191" s="2">
        <v>36</v>
      </c>
      <c r="O191" s="2">
        <v>23</v>
      </c>
      <c r="P191" s="2">
        <v>35</v>
      </c>
      <c r="Q191" s="2">
        <v>63</v>
      </c>
      <c r="R191" s="13">
        <f>IF(Q191&gt;0,(+Q191*2.54)/100,"")</f>
        <v>1.6002000000000001</v>
      </c>
      <c r="S191" s="2">
        <v>110</v>
      </c>
      <c r="T191" s="12">
        <f>IF(S191&gt;0,S191*0.453592,"")</f>
        <v>49.895119999999999</v>
      </c>
      <c r="U191" s="13">
        <f>IF((Q191&gt;0)*(S191&gt;0),T191/R191^2,"")</f>
        <v>19.48540959314219</v>
      </c>
      <c r="V191" s="18" t="str">
        <f t="shared" si="5"/>
        <v>Y</v>
      </c>
      <c r="W191" s="2" t="s">
        <v>142</v>
      </c>
    </row>
    <row r="192" spans="1:23" x14ac:dyDescent="0.15">
      <c r="A192" s="11">
        <f t="shared" si="4"/>
        <v>1960</v>
      </c>
      <c r="B192" s="11">
        <f>YEAR(C192)</f>
        <v>1969</v>
      </c>
      <c r="C192" s="10">
        <v>24015</v>
      </c>
      <c r="D192" s="2" t="s">
        <v>546</v>
      </c>
      <c r="H192" s="2" t="s">
        <v>35</v>
      </c>
      <c r="I192" s="3">
        <v>14937</v>
      </c>
      <c r="J192" s="12">
        <f>IF(H192&gt;0,B192-YEAR(I192),"")</f>
        <v>25</v>
      </c>
      <c r="K192" s="11" t="str">
        <f>N192 &amp; M192</f>
        <v>34C</v>
      </c>
      <c r="L192" s="11">
        <f>IF(ISBLANK(M192),"",VLOOKUP(M192,Tables!$A$3:$B$11,2))</f>
        <v>2</v>
      </c>
      <c r="M192" s="2" t="s">
        <v>32</v>
      </c>
      <c r="N192" s="2">
        <v>34</v>
      </c>
      <c r="O192" s="2">
        <v>23</v>
      </c>
      <c r="P192" s="2">
        <v>36</v>
      </c>
      <c r="Q192" s="2">
        <v>64</v>
      </c>
      <c r="R192" s="13">
        <f>IF(Q192&gt;0,(+Q192*2.54)/100,"")</f>
        <v>1.6255999999999999</v>
      </c>
      <c r="S192" s="2">
        <v>117</v>
      </c>
      <c r="T192" s="12">
        <f>IF(S192&gt;0,S192*0.453592,"")</f>
        <v>53.070264000000002</v>
      </c>
      <c r="U192" s="13">
        <f>IF((Q192&gt;0)*(S192&gt;0),T192/R192^2,"")</f>
        <v>20.08278166946959</v>
      </c>
      <c r="V192" s="18" t="str">
        <f t="shared" si="5"/>
        <v>Y</v>
      </c>
      <c r="W192" s="2" t="s">
        <v>329</v>
      </c>
    </row>
    <row r="193" spans="1:23" x14ac:dyDescent="0.15">
      <c r="A193" s="11">
        <f t="shared" si="4"/>
        <v>1960</v>
      </c>
      <c r="B193" s="11">
        <f>YEAR(C193)</f>
        <v>1969</v>
      </c>
      <c r="C193" s="10">
        <v>24046</v>
      </c>
      <c r="D193" s="2" t="s">
        <v>277</v>
      </c>
      <c r="H193" s="2" t="s">
        <v>31</v>
      </c>
      <c r="I193" s="3">
        <v>16790</v>
      </c>
      <c r="J193" s="12">
        <f>IF(H193&gt;0,B193-YEAR(I193),"")</f>
        <v>20</v>
      </c>
      <c r="K193" s="11" t="str">
        <f>N193 &amp; M193</f>
        <v>35B</v>
      </c>
      <c r="L193" s="11">
        <f>IF(ISBLANK(M193),"",VLOOKUP(M193,Tables!$A$3:$B$11,2))</f>
        <v>1</v>
      </c>
      <c r="M193" s="2" t="s">
        <v>49</v>
      </c>
      <c r="N193" s="2">
        <v>35</v>
      </c>
      <c r="O193" s="2">
        <v>23</v>
      </c>
      <c r="P193" s="2">
        <v>36</v>
      </c>
      <c r="Q193" s="2">
        <v>66</v>
      </c>
      <c r="R193" s="13">
        <f>IF(Q193&gt;0,(+Q193*2.54)/100,"")</f>
        <v>1.6764000000000001</v>
      </c>
      <c r="S193" s="2">
        <v>115</v>
      </c>
      <c r="T193" s="12">
        <f>IF(S193&gt;0,S193*0.453592,"")</f>
        <v>52.163080000000001</v>
      </c>
      <c r="U193" s="13">
        <f>IF((Q193&gt;0)*(S193&gt;0),T193/R193^2,"")</f>
        <v>18.561280005939256</v>
      </c>
      <c r="V193" s="18" t="str">
        <f t="shared" si="5"/>
        <v>Y</v>
      </c>
      <c r="W193" s="2" t="s">
        <v>278</v>
      </c>
    </row>
    <row r="194" spans="1:23" x14ac:dyDescent="0.15">
      <c r="A194" s="11">
        <f t="shared" si="4"/>
        <v>1960</v>
      </c>
      <c r="B194" s="11">
        <f>YEAR(C194)</f>
        <v>1969</v>
      </c>
      <c r="C194" s="10">
        <v>24076</v>
      </c>
      <c r="D194" s="2" t="s">
        <v>454</v>
      </c>
      <c r="H194" s="2" t="s">
        <v>35</v>
      </c>
      <c r="I194" s="3">
        <v>16219</v>
      </c>
      <c r="J194" s="12">
        <f>IF(H194&gt;0,B194-YEAR(I194),"")</f>
        <v>21</v>
      </c>
      <c r="K194" s="11" t="str">
        <f>N194 &amp; M194</f>
        <v>34C</v>
      </c>
      <c r="L194" s="11">
        <f>IF(ISBLANK(M194),"",VLOOKUP(M194,Tables!$A$3:$B$11,2))</f>
        <v>2</v>
      </c>
      <c r="M194" s="2" t="s">
        <v>32</v>
      </c>
      <c r="N194" s="2">
        <v>34</v>
      </c>
      <c r="O194" s="2">
        <v>23</v>
      </c>
      <c r="P194" s="2">
        <v>34</v>
      </c>
      <c r="Q194" s="2">
        <v>62</v>
      </c>
      <c r="R194" s="13">
        <f>IF(Q194&gt;0,(+Q194*2.54)/100,"")</f>
        <v>1.5748</v>
      </c>
      <c r="S194" s="2">
        <v>105</v>
      </c>
      <c r="T194" s="12">
        <f>IF(S194&gt;0,S194*0.453592,"")</f>
        <v>47.627159999999996</v>
      </c>
      <c r="U194" s="13">
        <f>IF((Q194&gt;0)*(S194&gt;0),T194/R194^2,"")</f>
        <v>19.204538409076818</v>
      </c>
      <c r="V194" s="18" t="str">
        <f t="shared" si="5"/>
        <v>Y</v>
      </c>
      <c r="W194" s="2" t="s">
        <v>132</v>
      </c>
    </row>
    <row r="195" spans="1:23" x14ac:dyDescent="0.15">
      <c r="A195" s="11">
        <f t="shared" ref="A195:A258" si="6">_xlfn.FLOOR.MATH(B195/10)*10</f>
        <v>1970</v>
      </c>
      <c r="B195" s="11">
        <f>YEAR(C195)</f>
        <v>1970</v>
      </c>
      <c r="C195" s="10">
        <v>24107</v>
      </c>
      <c r="D195" s="2" t="s">
        <v>582</v>
      </c>
      <c r="H195" s="2" t="s">
        <v>26</v>
      </c>
      <c r="I195" s="3">
        <v>17453</v>
      </c>
      <c r="J195" s="12">
        <f>IF(H195&gt;0,B195-YEAR(I195),"")</f>
        <v>19</v>
      </c>
      <c r="K195" s="11" t="str">
        <f>N195 &amp; M195</f>
        <v>37D</v>
      </c>
      <c r="L195" s="11">
        <f>IF(ISBLANK(M195),"",VLOOKUP(M195,Tables!$A$3:$B$11,2))</f>
        <v>3</v>
      </c>
      <c r="M195" s="2" t="s">
        <v>27</v>
      </c>
      <c r="N195" s="2">
        <v>37</v>
      </c>
      <c r="O195" s="2">
        <v>24</v>
      </c>
      <c r="P195" s="2">
        <v>36</v>
      </c>
      <c r="Q195" s="2">
        <v>64</v>
      </c>
      <c r="R195" s="13">
        <f>IF(Q195&gt;0,(+Q195*2.54)/100,"")</f>
        <v>1.6255999999999999</v>
      </c>
      <c r="S195" s="2">
        <v>120</v>
      </c>
      <c r="T195" s="12">
        <f>IF(S195&gt;0,S195*0.453592,"")</f>
        <v>54.431039999999996</v>
      </c>
      <c r="U195" s="13">
        <f>IF((Q195&gt;0)*(S195&gt;0),T195/R195^2,"")</f>
        <v>20.597724789199578</v>
      </c>
      <c r="V195" s="18" t="str">
        <f t="shared" ref="V195:V258" si="7">IF(ISERROR(SEARCH("United States",W195)),"N","Y")</f>
        <v>Y</v>
      </c>
      <c r="W195" s="2" t="s">
        <v>583</v>
      </c>
    </row>
    <row r="196" spans="1:23" x14ac:dyDescent="0.15">
      <c r="A196" s="11">
        <f t="shared" si="6"/>
        <v>1970</v>
      </c>
      <c r="B196" s="11">
        <f>YEAR(C196)</f>
        <v>1970</v>
      </c>
      <c r="C196" s="10">
        <v>24138</v>
      </c>
      <c r="D196" s="2" t="s">
        <v>759</v>
      </c>
      <c r="H196" s="2" t="s">
        <v>35</v>
      </c>
      <c r="I196" s="3">
        <v>16935</v>
      </c>
      <c r="J196" s="12">
        <f>IF(H196&gt;0,B196-YEAR(I196),"")</f>
        <v>20</v>
      </c>
      <c r="K196" s="11" t="str">
        <f>N196 &amp; M196</f>
        <v>35C</v>
      </c>
      <c r="L196" s="11">
        <f>IF(ISBLANK(M196),"",VLOOKUP(M196,Tables!$A$3:$B$11,2))</f>
        <v>2</v>
      </c>
      <c r="M196" s="2" t="s">
        <v>32</v>
      </c>
      <c r="N196" s="2">
        <v>35</v>
      </c>
      <c r="O196" s="2">
        <v>23</v>
      </c>
      <c r="P196" s="2">
        <v>35</v>
      </c>
      <c r="Q196" s="2">
        <v>63</v>
      </c>
      <c r="R196" s="13">
        <f>IF(Q196&gt;0,(+Q196*2.54)/100,"")</f>
        <v>1.6002000000000001</v>
      </c>
      <c r="S196" s="2">
        <v>115</v>
      </c>
      <c r="T196" s="12">
        <f>IF(S196&gt;0,S196*0.453592,"")</f>
        <v>52.163080000000001</v>
      </c>
      <c r="U196" s="13">
        <f>IF((Q196&gt;0)*(S196&gt;0),T196/R196^2,"")</f>
        <v>20.371110029194107</v>
      </c>
      <c r="V196" s="18" t="str">
        <f t="shared" si="7"/>
        <v>Y</v>
      </c>
      <c r="W196" s="2" t="s">
        <v>393</v>
      </c>
    </row>
    <row r="197" spans="1:23" x14ac:dyDescent="0.15">
      <c r="A197" s="11">
        <f t="shared" si="6"/>
        <v>1970</v>
      </c>
      <c r="B197" s="11">
        <f>YEAR(C197)</f>
        <v>1970</v>
      </c>
      <c r="C197" s="10">
        <v>24166</v>
      </c>
      <c r="D197" s="2" t="s">
        <v>249</v>
      </c>
      <c r="H197" s="2" t="s">
        <v>35</v>
      </c>
      <c r="I197" s="3">
        <v>15925</v>
      </c>
      <c r="J197" s="12">
        <f>IF(H197&gt;0,B197-YEAR(I197),"")</f>
        <v>23</v>
      </c>
      <c r="K197" s="11" t="str">
        <f>N197 &amp; M197</f>
        <v>35B</v>
      </c>
      <c r="L197" s="11">
        <f>IF(ISBLANK(M197),"",VLOOKUP(M197,Tables!$A$3:$B$11,2))</f>
        <v>1</v>
      </c>
      <c r="M197" s="2" t="s">
        <v>49</v>
      </c>
      <c r="N197" s="2">
        <v>35</v>
      </c>
      <c r="O197" s="2">
        <v>24</v>
      </c>
      <c r="P197" s="2">
        <v>35</v>
      </c>
      <c r="Q197" s="2">
        <v>67</v>
      </c>
      <c r="R197" s="13">
        <f>IF(Q197&gt;0,(+Q197*2.54)/100,"")</f>
        <v>1.7018</v>
      </c>
      <c r="S197" s="2">
        <v>120</v>
      </c>
      <c r="T197" s="12">
        <f>IF(S197&gt;0,S197*0.453592,"")</f>
        <v>54.431039999999996</v>
      </c>
      <c r="U197" s="13">
        <f>IF((Q197&gt;0)*(S197&gt;0),T197/R197^2,"")</f>
        <v>18.794448816342495</v>
      </c>
      <c r="V197" s="18" t="str">
        <f t="shared" si="7"/>
        <v>Y</v>
      </c>
      <c r="W197" s="2" t="s">
        <v>157</v>
      </c>
    </row>
    <row r="198" spans="1:23" x14ac:dyDescent="0.15">
      <c r="A198" s="11">
        <f t="shared" si="6"/>
        <v>1970</v>
      </c>
      <c r="B198" s="11">
        <f>YEAR(C198)</f>
        <v>1970</v>
      </c>
      <c r="C198" s="10">
        <v>24197</v>
      </c>
      <c r="D198" s="2" t="s">
        <v>141</v>
      </c>
      <c r="H198" s="2" t="s">
        <v>26</v>
      </c>
      <c r="I198" s="3">
        <v>16485</v>
      </c>
      <c r="J198" s="12">
        <f>IF(H198&gt;0,B198-YEAR(I198),"")</f>
        <v>21</v>
      </c>
      <c r="K198" s="11" t="str">
        <f>N198 &amp; M198</f>
        <v>37D</v>
      </c>
      <c r="L198" s="11">
        <f>IF(ISBLANK(M198),"",VLOOKUP(M198,Tables!$A$3:$B$11,2))</f>
        <v>3</v>
      </c>
      <c r="M198" s="2" t="s">
        <v>27</v>
      </c>
      <c r="N198" s="2">
        <v>37</v>
      </c>
      <c r="O198" s="2">
        <v>24</v>
      </c>
      <c r="P198" s="2">
        <v>35</v>
      </c>
      <c r="Q198" s="2">
        <v>66</v>
      </c>
      <c r="R198" s="13">
        <f>IF(Q198&gt;0,(+Q198*2.54)/100,"")</f>
        <v>1.6764000000000001</v>
      </c>
      <c r="S198" s="2">
        <v>118</v>
      </c>
      <c r="T198" s="12">
        <f>IF(S198&gt;0,S198*0.453592,"")</f>
        <v>53.523856000000002</v>
      </c>
      <c r="U198" s="13">
        <f>IF((Q198&gt;0)*(S198&gt;0),T198/R198^2,"")</f>
        <v>19.04548731044202</v>
      </c>
      <c r="V198" s="18" t="str">
        <f t="shared" si="7"/>
        <v>Y</v>
      </c>
      <c r="W198" s="2" t="s">
        <v>142</v>
      </c>
    </row>
    <row r="199" spans="1:23" x14ac:dyDescent="0.15">
      <c r="A199" s="11">
        <f t="shared" si="6"/>
        <v>1970</v>
      </c>
      <c r="B199" s="11">
        <f>YEAR(C199)</f>
        <v>1970</v>
      </c>
      <c r="C199" s="10">
        <v>24227</v>
      </c>
      <c r="D199" s="2" t="s">
        <v>562</v>
      </c>
      <c r="G199" s="2" t="s">
        <v>25</v>
      </c>
      <c r="H199" s="2" t="s">
        <v>35</v>
      </c>
      <c r="I199" s="3">
        <v>16125</v>
      </c>
      <c r="J199" s="12">
        <f>IF(H199&gt;0,B199-YEAR(I199),"")</f>
        <v>22</v>
      </c>
      <c r="K199" s="11" t="str">
        <f>N199 &amp; M199</f>
        <v>36C</v>
      </c>
      <c r="L199" s="11">
        <f>IF(ISBLANK(M199),"",VLOOKUP(M199,Tables!$A$3:$B$11,2))</f>
        <v>2</v>
      </c>
      <c r="M199" s="2" t="s">
        <v>32</v>
      </c>
      <c r="N199" s="2">
        <v>36</v>
      </c>
      <c r="O199" s="2">
        <v>22</v>
      </c>
      <c r="P199" s="2">
        <v>34</v>
      </c>
      <c r="Q199" s="2">
        <v>64</v>
      </c>
      <c r="R199" s="13">
        <f>IF(Q199&gt;0,(+Q199*2.54)/100,"")</f>
        <v>1.6255999999999999</v>
      </c>
      <c r="S199" s="2">
        <v>105</v>
      </c>
      <c r="T199" s="12">
        <f>IF(S199&gt;0,S199*0.453592,"")</f>
        <v>47.627159999999996</v>
      </c>
      <c r="U199" s="13">
        <f>IF((Q199&gt;0)*(S199&gt;0),T199/R199^2,"")</f>
        <v>18.023009190549629</v>
      </c>
      <c r="V199" s="18" t="str">
        <f t="shared" si="7"/>
        <v>Y</v>
      </c>
      <c r="W199" s="2" t="s">
        <v>563</v>
      </c>
    </row>
    <row r="200" spans="1:23" x14ac:dyDescent="0.15">
      <c r="A200" s="11">
        <f t="shared" si="6"/>
        <v>1970</v>
      </c>
      <c r="B200" s="11">
        <f>YEAR(C200)</f>
        <v>1970</v>
      </c>
      <c r="C200" s="10">
        <v>24258</v>
      </c>
      <c r="D200" s="2" t="s">
        <v>390</v>
      </c>
      <c r="H200" s="2" t="s">
        <v>26</v>
      </c>
      <c r="I200" s="3">
        <v>16665</v>
      </c>
      <c r="J200" s="12">
        <f>IF(H200&gt;0,B200-YEAR(I200),"")</f>
        <v>21</v>
      </c>
      <c r="K200" s="11" t="str">
        <f>N200 &amp; M200</f>
        <v>35B</v>
      </c>
      <c r="L200" s="11">
        <f>IF(ISBLANK(M200),"",VLOOKUP(M200,Tables!$A$3:$B$11,2))</f>
        <v>1</v>
      </c>
      <c r="M200" s="2" t="s">
        <v>49</v>
      </c>
      <c r="N200" s="2">
        <v>35</v>
      </c>
      <c r="O200" s="2">
        <v>24</v>
      </c>
      <c r="P200" s="2">
        <v>35</v>
      </c>
      <c r="Q200" s="2">
        <v>65</v>
      </c>
      <c r="R200" s="13">
        <f>IF(Q200&gt;0,(+Q200*2.54)/100,"")</f>
        <v>1.651</v>
      </c>
      <c r="S200" s="2">
        <v>110</v>
      </c>
      <c r="T200" s="12">
        <f>IF(S200&gt;0,S200*0.453592,"")</f>
        <v>49.895119999999999</v>
      </c>
      <c r="U200" s="13">
        <f>IF((Q200&gt;0)*(S200&gt;0),T200/R200^2,"")</f>
        <v>18.304755189392033</v>
      </c>
      <c r="V200" s="18" t="str">
        <f t="shared" si="7"/>
        <v>Y</v>
      </c>
      <c r="W200" s="2" t="s">
        <v>287</v>
      </c>
    </row>
    <row r="201" spans="1:23" x14ac:dyDescent="0.15">
      <c r="A201" s="11">
        <f t="shared" si="6"/>
        <v>1970</v>
      </c>
      <c r="B201" s="11">
        <f>YEAR(C201)</f>
        <v>1970</v>
      </c>
      <c r="C201" s="10">
        <v>24288</v>
      </c>
      <c r="D201" s="2" t="s">
        <v>214</v>
      </c>
      <c r="H201" s="2" t="s">
        <v>35</v>
      </c>
      <c r="I201" s="3">
        <v>16543</v>
      </c>
      <c r="J201" s="12">
        <f>IF(H201&gt;0,B201-YEAR(I201),"")</f>
        <v>21</v>
      </c>
      <c r="K201" s="11" t="str">
        <f>N201 &amp; M201</f>
        <v>35C</v>
      </c>
      <c r="L201" s="11">
        <f>IF(ISBLANK(M201),"",VLOOKUP(M201,Tables!$A$3:$B$11,2))</f>
        <v>2</v>
      </c>
      <c r="M201" s="2" t="s">
        <v>32</v>
      </c>
      <c r="N201" s="2">
        <v>35</v>
      </c>
      <c r="O201" s="2">
        <v>25</v>
      </c>
      <c r="P201" s="2">
        <v>36</v>
      </c>
      <c r="Q201" s="2">
        <v>66</v>
      </c>
      <c r="R201" s="13">
        <f>IF(Q201&gt;0,(+Q201*2.54)/100,"")</f>
        <v>1.6764000000000001</v>
      </c>
      <c r="S201" s="2">
        <v>120</v>
      </c>
      <c r="T201" s="12">
        <f>IF(S201&gt;0,S201*0.453592,"")</f>
        <v>54.431039999999996</v>
      </c>
      <c r="U201" s="13">
        <f>IF((Q201&gt;0)*(S201&gt;0),T201/R201^2,"")</f>
        <v>19.368292180110529</v>
      </c>
      <c r="V201" s="18" t="str">
        <f t="shared" si="7"/>
        <v>Y</v>
      </c>
      <c r="W201" s="2" t="s">
        <v>215</v>
      </c>
    </row>
    <row r="202" spans="1:23" x14ac:dyDescent="0.15">
      <c r="A202" s="11">
        <f t="shared" si="6"/>
        <v>1970</v>
      </c>
      <c r="B202" s="11">
        <f>YEAR(C202)</f>
        <v>1970</v>
      </c>
      <c r="C202" s="10">
        <v>24319</v>
      </c>
      <c r="D202" s="2" t="s">
        <v>1064</v>
      </c>
      <c r="H202" s="2" t="s">
        <v>26</v>
      </c>
      <c r="I202" s="3">
        <v>14532</v>
      </c>
      <c r="J202" s="12">
        <f>IF(H202&gt;0,B202-YEAR(I202),"")</f>
        <v>27</v>
      </c>
      <c r="K202" s="11" t="str">
        <f>N202 &amp; M202</f>
        <v>35C</v>
      </c>
      <c r="L202" s="11">
        <f>IF(ISBLANK(M202),"",VLOOKUP(M202,Tables!$A$3:$B$11,2))</f>
        <v>2</v>
      </c>
      <c r="M202" s="2" t="s">
        <v>32</v>
      </c>
      <c r="N202" s="2">
        <v>35</v>
      </c>
      <c r="O202" s="2">
        <v>24</v>
      </c>
      <c r="P202" s="2">
        <v>36</v>
      </c>
      <c r="Q202" s="2">
        <v>66</v>
      </c>
      <c r="R202" s="13">
        <f>IF(Q202&gt;0,(+Q202*2.54)/100,"")</f>
        <v>1.6764000000000001</v>
      </c>
      <c r="S202" s="2">
        <v>115</v>
      </c>
      <c r="T202" s="12">
        <f>IF(S202&gt;0,S202*0.453592,"")</f>
        <v>52.163080000000001</v>
      </c>
      <c r="U202" s="13">
        <f>IF((Q202&gt;0)*(S202&gt;0),T202/R202^2,"")</f>
        <v>18.561280005939256</v>
      </c>
      <c r="V202" s="18" t="str">
        <f t="shared" si="7"/>
        <v>Y</v>
      </c>
      <c r="W202" s="2" t="s">
        <v>1065</v>
      </c>
    </row>
    <row r="203" spans="1:23" x14ac:dyDescent="0.15">
      <c r="A203" s="11">
        <f t="shared" si="6"/>
        <v>1970</v>
      </c>
      <c r="B203" s="11">
        <f>YEAR(C203)</f>
        <v>1970</v>
      </c>
      <c r="C203" s="10">
        <v>24350</v>
      </c>
      <c r="D203" s="2" t="s">
        <v>335</v>
      </c>
      <c r="H203" s="2" t="s">
        <v>26</v>
      </c>
      <c r="I203" s="3">
        <v>16604</v>
      </c>
      <c r="J203" s="12">
        <f>IF(H203&gt;0,B203-YEAR(I203),"")</f>
        <v>21</v>
      </c>
      <c r="K203" s="11" t="str">
        <f>N203 &amp; M203</f>
        <v>35A</v>
      </c>
      <c r="L203" s="11">
        <f>IF(ISBLANK(M203),"",VLOOKUP(M203,Tables!$A$3:$B$11,2))</f>
        <v>0.5</v>
      </c>
      <c r="M203" s="2" t="s">
        <v>80</v>
      </c>
      <c r="N203" s="2">
        <v>35</v>
      </c>
      <c r="O203" s="2">
        <v>24</v>
      </c>
      <c r="P203" s="2">
        <v>36</v>
      </c>
      <c r="Q203" s="2">
        <v>66</v>
      </c>
      <c r="R203" s="13">
        <f>IF(Q203&gt;0,(+Q203*2.54)/100,"")</f>
        <v>1.6764000000000001</v>
      </c>
      <c r="S203" s="2">
        <v>118</v>
      </c>
      <c r="T203" s="12">
        <f>IF(S203&gt;0,S203*0.453592,"")</f>
        <v>53.523856000000002</v>
      </c>
      <c r="U203" s="13">
        <f>IF((Q203&gt;0)*(S203&gt;0),T203/R203^2,"")</f>
        <v>19.04548731044202</v>
      </c>
      <c r="V203" s="18" t="str">
        <f t="shared" si="7"/>
        <v>Y</v>
      </c>
      <c r="W203" s="2" t="s">
        <v>91</v>
      </c>
    </row>
    <row r="204" spans="1:23" x14ac:dyDescent="0.15">
      <c r="A204" s="11">
        <f t="shared" si="6"/>
        <v>1970</v>
      </c>
      <c r="B204" s="11">
        <f>YEAR(C204)</f>
        <v>1970</v>
      </c>
      <c r="C204" s="10">
        <v>24380</v>
      </c>
      <c r="D204" s="2" t="s">
        <v>816</v>
      </c>
      <c r="H204" s="2" t="s">
        <v>35</v>
      </c>
      <c r="I204" s="3">
        <v>17735</v>
      </c>
      <c r="J204" s="12">
        <f>IF(H204&gt;0,B204-YEAR(I204),"")</f>
        <v>18</v>
      </c>
      <c r="K204" s="11" t="str">
        <f>N204 &amp; M204</f>
        <v>34C</v>
      </c>
      <c r="L204" s="11">
        <f>IF(ISBLANK(M204),"",VLOOKUP(M204,Tables!$A$3:$B$11,2))</f>
        <v>2</v>
      </c>
      <c r="M204" s="2" t="s">
        <v>32</v>
      </c>
      <c r="N204" s="2">
        <v>34</v>
      </c>
      <c r="O204" s="2">
        <v>22</v>
      </c>
      <c r="P204" s="2">
        <v>35</v>
      </c>
      <c r="Q204" s="2">
        <v>66</v>
      </c>
      <c r="R204" s="13">
        <f>IF(Q204&gt;0,(+Q204*2.54)/100,"")</f>
        <v>1.6764000000000001</v>
      </c>
      <c r="S204" s="2">
        <v>110</v>
      </c>
      <c r="T204" s="12">
        <f>IF(S204&gt;0,S204*0.453592,"")</f>
        <v>49.895119999999999</v>
      </c>
      <c r="U204" s="13">
        <f>IF((Q204&gt;0)*(S204&gt;0),T204/R204^2,"")</f>
        <v>17.754267831767987</v>
      </c>
      <c r="V204" s="18" t="str">
        <f t="shared" si="7"/>
        <v>N</v>
      </c>
      <c r="W204" s="2" t="s">
        <v>817</v>
      </c>
    </row>
    <row r="205" spans="1:23" x14ac:dyDescent="0.15">
      <c r="A205" s="11">
        <f t="shared" si="6"/>
        <v>1970</v>
      </c>
      <c r="B205" s="11">
        <f>YEAR(C205)</f>
        <v>1970</v>
      </c>
      <c r="C205" s="10">
        <v>24380</v>
      </c>
      <c r="D205" s="2" t="s">
        <v>859</v>
      </c>
      <c r="H205" s="2" t="s">
        <v>35</v>
      </c>
      <c r="I205" s="3">
        <v>17735</v>
      </c>
      <c r="J205" s="12">
        <f>IF(H205&gt;0,B205-YEAR(I205),"")</f>
        <v>18</v>
      </c>
      <c r="K205" s="11" t="str">
        <f>N205 &amp; M205</f>
        <v>34C</v>
      </c>
      <c r="L205" s="11">
        <f>IF(ISBLANK(M205),"",VLOOKUP(M205,Tables!$A$3:$B$11,2))</f>
        <v>2</v>
      </c>
      <c r="M205" s="2" t="s">
        <v>32</v>
      </c>
      <c r="N205" s="2">
        <v>34</v>
      </c>
      <c r="O205" s="2">
        <v>22</v>
      </c>
      <c r="P205" s="2">
        <v>35</v>
      </c>
      <c r="Q205" s="2">
        <v>66</v>
      </c>
      <c r="R205" s="13">
        <f>IF(Q205&gt;0,(+Q205*2.54)/100,"")</f>
        <v>1.6764000000000001</v>
      </c>
      <c r="S205" s="2">
        <v>110</v>
      </c>
      <c r="T205" s="12">
        <f>IF(S205&gt;0,S205*0.453592,"")</f>
        <v>49.895119999999999</v>
      </c>
      <c r="U205" s="13">
        <f>IF((Q205&gt;0)*(S205&gt;0),T205/R205^2,"")</f>
        <v>17.754267831767987</v>
      </c>
      <c r="V205" s="18" t="str">
        <f t="shared" si="7"/>
        <v>N</v>
      </c>
      <c r="W205" s="2" t="s">
        <v>817</v>
      </c>
    </row>
    <row r="206" spans="1:23" x14ac:dyDescent="0.15">
      <c r="A206" s="11">
        <f t="shared" si="6"/>
        <v>1970</v>
      </c>
      <c r="B206" s="11">
        <f>YEAR(C206)</f>
        <v>1970</v>
      </c>
      <c r="C206" s="10">
        <v>24411</v>
      </c>
      <c r="D206" s="2" t="s">
        <v>133</v>
      </c>
      <c r="G206" s="2" t="s">
        <v>69</v>
      </c>
      <c r="H206" s="2" t="s">
        <v>26</v>
      </c>
      <c r="I206" s="3">
        <v>15283</v>
      </c>
      <c r="J206" s="12">
        <f>IF(H206&gt;0,B206-YEAR(I206),"")</f>
        <v>25</v>
      </c>
      <c r="K206" s="11" t="str">
        <f>N206 &amp; M206</f>
        <v>39D</v>
      </c>
      <c r="L206" s="11">
        <f>IF(ISBLANK(M206),"",VLOOKUP(M206,Tables!$A$3:$B$11,2))</f>
        <v>3</v>
      </c>
      <c r="M206" s="2" t="s">
        <v>27</v>
      </c>
      <c r="N206" s="2">
        <v>39</v>
      </c>
      <c r="O206" s="2">
        <v>26</v>
      </c>
      <c r="P206" s="2">
        <v>37</v>
      </c>
      <c r="Q206" s="2">
        <v>69</v>
      </c>
      <c r="R206" s="13">
        <f>IF(Q206&gt;0,(+Q206*2.54)/100,"")</f>
        <v>1.7525999999999999</v>
      </c>
      <c r="S206" s="2">
        <v>140</v>
      </c>
      <c r="T206" s="12">
        <f>IF(S206&gt;0,S206*0.453592,"")</f>
        <v>63.502879999999998</v>
      </c>
      <c r="U206" s="13">
        <f>IF((Q206&gt;0)*(S206&gt;0),T206/R206^2,"")</f>
        <v>20.674156870262912</v>
      </c>
      <c r="V206" s="18" t="str">
        <f t="shared" si="7"/>
        <v>Y</v>
      </c>
      <c r="W206" s="2" t="s">
        <v>134</v>
      </c>
    </row>
    <row r="207" spans="1:23" x14ac:dyDescent="0.15">
      <c r="A207" s="11">
        <f t="shared" si="6"/>
        <v>1970</v>
      </c>
      <c r="B207" s="11">
        <f>YEAR(C207)</f>
        <v>1970</v>
      </c>
      <c r="C207" s="10">
        <v>24441</v>
      </c>
      <c r="D207" s="2" t="s">
        <v>210</v>
      </c>
      <c r="H207" s="2" t="s">
        <v>35</v>
      </c>
      <c r="I207" s="3">
        <v>16143</v>
      </c>
      <c r="J207" s="12">
        <f>IF(H207&gt;0,B207-YEAR(I207),"")</f>
        <v>22</v>
      </c>
      <c r="K207" s="11" t="str">
        <f>N207 &amp; M207</f>
        <v>38D</v>
      </c>
      <c r="L207" s="11">
        <f>IF(ISBLANK(M207),"",VLOOKUP(M207,Tables!$A$3:$B$11,2))</f>
        <v>3</v>
      </c>
      <c r="M207" s="2" t="s">
        <v>27</v>
      </c>
      <c r="N207" s="2">
        <v>38</v>
      </c>
      <c r="O207" s="2">
        <v>25</v>
      </c>
      <c r="P207" s="2">
        <v>35</v>
      </c>
      <c r="Q207" s="2">
        <v>65</v>
      </c>
      <c r="R207" s="13">
        <f>IF(Q207&gt;0,(+Q207*2.54)/100,"")</f>
        <v>1.651</v>
      </c>
      <c r="S207" s="2">
        <v>118</v>
      </c>
      <c r="T207" s="12">
        <f>IF(S207&gt;0,S207*0.453592,"")</f>
        <v>53.523856000000002</v>
      </c>
      <c r="U207" s="13">
        <f>IF((Q207&gt;0)*(S207&gt;0),T207/R207^2,"")</f>
        <v>19.636010112256912</v>
      </c>
      <c r="V207" s="18" t="str">
        <f t="shared" si="7"/>
        <v>Y</v>
      </c>
      <c r="W207" s="2" t="s">
        <v>132</v>
      </c>
    </row>
    <row r="208" spans="1:23" x14ac:dyDescent="0.15">
      <c r="A208" s="11">
        <f t="shared" si="6"/>
        <v>1970</v>
      </c>
      <c r="B208" s="11">
        <f>YEAR(C208)</f>
        <v>1971</v>
      </c>
      <c r="C208" s="10">
        <v>24472</v>
      </c>
      <c r="D208" s="2" t="s">
        <v>787</v>
      </c>
      <c r="H208" s="2" t="s">
        <v>26</v>
      </c>
      <c r="I208" s="3">
        <v>15316</v>
      </c>
      <c r="J208" s="12">
        <f>IF(H208&gt;0,B208-YEAR(I208),"")</f>
        <v>26</v>
      </c>
      <c r="K208" s="11" t="str">
        <f>N208 &amp; M208</f>
        <v>36DD</v>
      </c>
      <c r="L208" s="11">
        <f>IF(ISBLANK(M208),"",VLOOKUP(M208,Tables!$A$3:$B$11,2))</f>
        <v>4</v>
      </c>
      <c r="M208" s="2" t="s">
        <v>38</v>
      </c>
      <c r="N208" s="2">
        <v>36</v>
      </c>
      <c r="O208" s="2">
        <v>23</v>
      </c>
      <c r="P208" s="2">
        <v>34</v>
      </c>
      <c r="Q208" s="2">
        <v>67</v>
      </c>
      <c r="R208" s="13">
        <f>IF(Q208&gt;0,(+Q208*2.54)/100,"")</f>
        <v>1.7018</v>
      </c>
      <c r="S208" s="2">
        <v>108</v>
      </c>
      <c r="T208" s="12">
        <f>IF(S208&gt;0,S208*0.453592,"")</f>
        <v>48.987935999999998</v>
      </c>
      <c r="U208" s="13">
        <f>IF((Q208&gt;0)*(S208&gt;0),T208/R208^2,"")</f>
        <v>16.915003934708245</v>
      </c>
      <c r="V208" s="18" t="str">
        <f t="shared" si="7"/>
        <v>N</v>
      </c>
      <c r="W208" s="2" t="s">
        <v>167</v>
      </c>
    </row>
    <row r="209" spans="1:23" x14ac:dyDescent="0.15">
      <c r="A209" s="11">
        <f t="shared" si="6"/>
        <v>1970</v>
      </c>
      <c r="B209" s="11">
        <f>YEAR(C209)</f>
        <v>1971</v>
      </c>
      <c r="C209" s="10">
        <v>24503</v>
      </c>
      <c r="D209" s="2" t="s">
        <v>1202</v>
      </c>
      <c r="H209" s="2" t="s">
        <v>31</v>
      </c>
      <c r="I209" s="3">
        <v>16673</v>
      </c>
      <c r="J209" s="12">
        <f>IF(H209&gt;0,B209-YEAR(I209),"")</f>
        <v>22</v>
      </c>
      <c r="K209" s="11" t="str">
        <f>N209 &amp; M209</f>
        <v>34C</v>
      </c>
      <c r="L209" s="11">
        <f>IF(ISBLANK(M209),"",VLOOKUP(M209,Tables!$A$3:$B$11,2))</f>
        <v>2</v>
      </c>
      <c r="M209" s="2" t="s">
        <v>32</v>
      </c>
      <c r="N209" s="2">
        <v>34</v>
      </c>
      <c r="O209" s="2">
        <v>23</v>
      </c>
      <c r="P209" s="2">
        <v>34</v>
      </c>
      <c r="Q209" s="2">
        <v>64</v>
      </c>
      <c r="R209" s="13">
        <f>IF(Q209&gt;0,(+Q209*2.54)/100,"")</f>
        <v>1.6255999999999999</v>
      </c>
      <c r="S209" s="2">
        <v>108</v>
      </c>
      <c r="T209" s="12">
        <f>IF(S209&gt;0,S209*0.453592,"")</f>
        <v>48.987935999999998</v>
      </c>
      <c r="U209" s="13">
        <f>IF((Q209&gt;0)*(S209&gt;0),T209/R209^2,"")</f>
        <v>18.537952310279621</v>
      </c>
      <c r="V209" s="18" t="str">
        <f t="shared" si="7"/>
        <v>N</v>
      </c>
      <c r="W209" s="2" t="s">
        <v>651</v>
      </c>
    </row>
    <row r="210" spans="1:23" x14ac:dyDescent="0.15">
      <c r="A210" s="11">
        <f t="shared" si="6"/>
        <v>1970</v>
      </c>
      <c r="B210" s="11">
        <f>YEAR(C210)</f>
        <v>1971</v>
      </c>
      <c r="C210" s="10">
        <v>24531</v>
      </c>
      <c r="D210" s="2" t="s">
        <v>312</v>
      </c>
      <c r="H210" s="2" t="s">
        <v>35</v>
      </c>
      <c r="I210" s="3">
        <v>17257</v>
      </c>
      <c r="J210" s="12">
        <f>IF(H210&gt;0,B210-YEAR(I210),"")</f>
        <v>20</v>
      </c>
      <c r="K210" s="11" t="str">
        <f>N210 &amp; M210</f>
        <v>37D</v>
      </c>
      <c r="L210" s="11">
        <f>IF(ISBLANK(M210),"",VLOOKUP(M210,Tables!$A$3:$B$11,2))</f>
        <v>3</v>
      </c>
      <c r="M210" s="2" t="s">
        <v>27</v>
      </c>
      <c r="N210" s="2">
        <v>37</v>
      </c>
      <c r="O210" s="2">
        <v>25</v>
      </c>
      <c r="P210" s="2">
        <v>36</v>
      </c>
      <c r="Q210" s="2">
        <v>63</v>
      </c>
      <c r="R210" s="13">
        <f>IF(Q210&gt;0,(+Q210*2.54)/100,"")</f>
        <v>1.6002000000000001</v>
      </c>
      <c r="S210" s="2">
        <v>120</v>
      </c>
      <c r="T210" s="12">
        <f>IF(S210&gt;0,S210*0.453592,"")</f>
        <v>54.431039999999996</v>
      </c>
      <c r="U210" s="13">
        <f>IF((Q210&gt;0)*(S210&gt;0),T210/R210^2,"")</f>
        <v>21.256810465246023</v>
      </c>
      <c r="V210" s="18" t="str">
        <f t="shared" si="7"/>
        <v>Y</v>
      </c>
      <c r="W210" s="2" t="s">
        <v>313</v>
      </c>
    </row>
    <row r="211" spans="1:23" x14ac:dyDescent="0.15">
      <c r="A211" s="11">
        <f t="shared" si="6"/>
        <v>1970</v>
      </c>
      <c r="B211" s="11">
        <f>YEAR(C211)</f>
        <v>1971</v>
      </c>
      <c r="C211" s="10">
        <v>24562</v>
      </c>
      <c r="D211" s="2" t="s">
        <v>247</v>
      </c>
      <c r="H211" s="2" t="s">
        <v>26</v>
      </c>
      <c r="I211" s="3">
        <v>15597</v>
      </c>
      <c r="J211" s="12">
        <f>IF(H211&gt;0,B211-YEAR(I211),"")</f>
        <v>25</v>
      </c>
      <c r="K211" s="11" t="str">
        <f>N211 &amp; M211</f>
        <v>36C</v>
      </c>
      <c r="L211" s="11">
        <f>IF(ISBLANK(M211),"",VLOOKUP(M211,Tables!$A$3:$B$11,2))</f>
        <v>2</v>
      </c>
      <c r="M211" s="2" t="s">
        <v>32</v>
      </c>
      <c r="N211" s="2">
        <v>36</v>
      </c>
      <c r="O211" s="2">
        <v>24</v>
      </c>
      <c r="P211" s="2">
        <v>36</v>
      </c>
      <c r="Q211" s="2">
        <v>67</v>
      </c>
      <c r="R211" s="13">
        <f>IF(Q211&gt;0,(+Q211*2.54)/100,"")</f>
        <v>1.7018</v>
      </c>
      <c r="S211" s="2">
        <v>126</v>
      </c>
      <c r="T211" s="12">
        <f>IF(S211&gt;0,S211*0.453592,"")</f>
        <v>57.152591999999999</v>
      </c>
      <c r="U211" s="13">
        <f>IF((Q211&gt;0)*(S211&gt;0),T211/R211^2,"")</f>
        <v>19.734171257159623</v>
      </c>
      <c r="V211" s="18" t="str">
        <f t="shared" si="7"/>
        <v>Y</v>
      </c>
      <c r="W211" s="2" t="s">
        <v>248</v>
      </c>
    </row>
    <row r="212" spans="1:23" x14ac:dyDescent="0.15">
      <c r="A212" s="11">
        <f t="shared" si="6"/>
        <v>1970</v>
      </c>
      <c r="B212" s="11">
        <f>YEAR(C212)</f>
        <v>1971</v>
      </c>
      <c r="C212" s="10">
        <v>24592</v>
      </c>
      <c r="D212" s="2" t="s">
        <v>534</v>
      </c>
      <c r="H212" s="2" t="s">
        <v>35</v>
      </c>
      <c r="I212" s="3">
        <v>14068</v>
      </c>
      <c r="J212" s="12">
        <f>IF(H212&gt;0,B212-YEAR(I212),"")</f>
        <v>29</v>
      </c>
      <c r="K212" s="11" t="str">
        <f>N212 &amp; M212</f>
        <v>36B</v>
      </c>
      <c r="L212" s="11">
        <f>IF(ISBLANK(M212),"",VLOOKUP(M212,Tables!$A$3:$B$11,2))</f>
        <v>1</v>
      </c>
      <c r="M212" s="2" t="s">
        <v>49</v>
      </c>
      <c r="N212" s="2">
        <v>36</v>
      </c>
      <c r="O212" s="2">
        <v>23</v>
      </c>
      <c r="P212" s="2">
        <v>36</v>
      </c>
      <c r="Q212" s="2">
        <v>68</v>
      </c>
      <c r="R212" s="13">
        <f>IF(Q212&gt;0,(+Q212*2.54)/100,"")</f>
        <v>1.7272000000000001</v>
      </c>
      <c r="S212" s="2">
        <v>123</v>
      </c>
      <c r="T212" s="12">
        <f>IF(S212&gt;0,S212*0.453592,"")</f>
        <v>55.791815999999997</v>
      </c>
      <c r="U212" s="13">
        <f>IF((Q212&gt;0)*(S212&gt;0),T212/R212^2,"")</f>
        <v>18.701878839743834</v>
      </c>
      <c r="V212" s="18" t="str">
        <f t="shared" si="7"/>
        <v>Y</v>
      </c>
      <c r="W212" s="2" t="s">
        <v>93</v>
      </c>
    </row>
    <row r="213" spans="1:23" x14ac:dyDescent="0.15">
      <c r="A213" s="11">
        <f t="shared" si="6"/>
        <v>1970</v>
      </c>
      <c r="B213" s="11">
        <f>YEAR(C213)</f>
        <v>1971</v>
      </c>
      <c r="C213" s="10">
        <v>24623</v>
      </c>
      <c r="D213" s="2" t="s">
        <v>753</v>
      </c>
      <c r="H213" s="2" t="s">
        <v>31</v>
      </c>
      <c r="I213" s="3">
        <v>15859</v>
      </c>
      <c r="J213" s="12">
        <f>IF(H213&gt;0,B213-YEAR(I213),"")</f>
        <v>24</v>
      </c>
      <c r="K213" s="11" t="str">
        <f>N213 &amp; M213</f>
        <v>36C</v>
      </c>
      <c r="L213" s="11">
        <f>IF(ISBLANK(M213),"",VLOOKUP(M213,Tables!$A$3:$B$11,2))</f>
        <v>2</v>
      </c>
      <c r="M213" s="2" t="s">
        <v>32</v>
      </c>
      <c r="N213" s="2">
        <v>36</v>
      </c>
      <c r="O213" s="2">
        <v>23</v>
      </c>
      <c r="P213" s="2">
        <v>36</v>
      </c>
      <c r="Q213" s="2">
        <v>65</v>
      </c>
      <c r="R213" s="13">
        <f>IF(Q213&gt;0,(+Q213*2.54)/100,"")</f>
        <v>1.651</v>
      </c>
      <c r="S213" s="2">
        <v>117</v>
      </c>
      <c r="T213" s="12">
        <f>IF(S213&gt;0,S213*0.453592,"")</f>
        <v>53.070264000000002</v>
      </c>
      <c r="U213" s="13">
        <f>IF((Q213&gt;0)*(S213&gt;0),T213/R213^2,"")</f>
        <v>19.469603246898799</v>
      </c>
      <c r="V213" s="18" t="str">
        <f t="shared" si="7"/>
        <v>N</v>
      </c>
      <c r="W213" s="2" t="s">
        <v>754</v>
      </c>
    </row>
    <row r="214" spans="1:23" x14ac:dyDescent="0.15">
      <c r="A214" s="11">
        <f t="shared" si="6"/>
        <v>1970</v>
      </c>
      <c r="B214" s="11">
        <f>YEAR(C214)</f>
        <v>1971</v>
      </c>
      <c r="C214" s="10">
        <v>24653</v>
      </c>
      <c r="D214" s="2" t="s">
        <v>474</v>
      </c>
      <c r="H214" s="2" t="s">
        <v>35</v>
      </c>
      <c r="I214" s="3">
        <v>17423</v>
      </c>
      <c r="J214" s="12">
        <f>IF(H214&gt;0,B214-YEAR(I214),"")</f>
        <v>20</v>
      </c>
      <c r="K214" s="11" t="str">
        <f>N214 &amp; M214</f>
        <v>32B</v>
      </c>
      <c r="L214" s="11">
        <f>IF(ISBLANK(M214),"",VLOOKUP(M214,Tables!$A$3:$B$11,2))</f>
        <v>1</v>
      </c>
      <c r="M214" s="2" t="s">
        <v>49</v>
      </c>
      <c r="N214" s="2">
        <v>32</v>
      </c>
      <c r="O214" s="2">
        <v>23</v>
      </c>
      <c r="P214" s="2">
        <v>34</v>
      </c>
      <c r="Q214" s="2">
        <v>64</v>
      </c>
      <c r="R214" s="13">
        <f>IF(Q214&gt;0,(+Q214*2.54)/100,"")</f>
        <v>1.6255999999999999</v>
      </c>
      <c r="S214" s="2">
        <v>103</v>
      </c>
      <c r="T214" s="12">
        <f>IF(S214&gt;0,S214*0.453592,"")</f>
        <v>46.719976000000003</v>
      </c>
      <c r="U214" s="13">
        <f>IF((Q214&gt;0)*(S214&gt;0),T214/R214^2,"")</f>
        <v>17.679713777396305</v>
      </c>
      <c r="V214" s="18" t="str">
        <f t="shared" si="7"/>
        <v>Y</v>
      </c>
      <c r="W214" s="2" t="s">
        <v>475</v>
      </c>
    </row>
    <row r="215" spans="1:23" x14ac:dyDescent="0.15">
      <c r="A215" s="11">
        <f t="shared" si="6"/>
        <v>1970</v>
      </c>
      <c r="B215" s="11">
        <f>YEAR(C215)</f>
        <v>1971</v>
      </c>
      <c r="C215" s="10">
        <v>24684</v>
      </c>
      <c r="D215" s="2" t="s">
        <v>230</v>
      </c>
      <c r="H215" s="2" t="s">
        <v>26</v>
      </c>
      <c r="I215" s="3">
        <v>16871</v>
      </c>
      <c r="J215" s="12">
        <f>IF(H215&gt;0,B215-YEAR(I215),"")</f>
        <v>21</v>
      </c>
      <c r="K215" s="11" t="str">
        <f>N215 &amp; M215</f>
        <v>35C</v>
      </c>
      <c r="L215" s="11">
        <f>IF(ISBLANK(M215),"",VLOOKUP(M215,Tables!$A$3:$B$11,2))</f>
        <v>2</v>
      </c>
      <c r="M215" s="2" t="s">
        <v>32</v>
      </c>
      <c r="N215" s="2">
        <v>35</v>
      </c>
      <c r="O215" s="2">
        <v>23</v>
      </c>
      <c r="P215" s="2">
        <v>35</v>
      </c>
      <c r="Q215" s="2">
        <v>65</v>
      </c>
      <c r="R215" s="13">
        <f>IF(Q215&gt;0,(+Q215*2.54)/100,"")</f>
        <v>1.651</v>
      </c>
      <c r="S215" s="2">
        <v>110</v>
      </c>
      <c r="T215" s="12">
        <f>IF(S215&gt;0,S215*0.453592,"")</f>
        <v>49.895119999999999</v>
      </c>
      <c r="U215" s="13">
        <f>IF((Q215&gt;0)*(S215&gt;0),T215/R215^2,"")</f>
        <v>18.304755189392033</v>
      </c>
      <c r="V215" s="18" t="str">
        <f t="shared" si="7"/>
        <v>Y</v>
      </c>
      <c r="W215" s="2" t="s">
        <v>105</v>
      </c>
    </row>
    <row r="216" spans="1:23" x14ac:dyDescent="0.15">
      <c r="A216" s="11">
        <f t="shared" si="6"/>
        <v>1970</v>
      </c>
      <c r="B216" s="11">
        <f>YEAR(C216)</f>
        <v>1971</v>
      </c>
      <c r="C216" s="10">
        <v>24715</v>
      </c>
      <c r="D216" s="2" t="s">
        <v>304</v>
      </c>
      <c r="H216" s="2" t="s">
        <v>35</v>
      </c>
      <c r="I216" s="3">
        <v>17380</v>
      </c>
      <c r="J216" s="12">
        <f>IF(H216&gt;0,B216-YEAR(I216),"")</f>
        <v>20</v>
      </c>
      <c r="K216" s="11" t="str">
        <f>N216 &amp; M216</f>
        <v>37C</v>
      </c>
      <c r="L216" s="11">
        <f>IF(ISBLANK(M216),"",VLOOKUP(M216,Tables!$A$3:$B$11,2))</f>
        <v>2</v>
      </c>
      <c r="M216" s="2" t="s">
        <v>32</v>
      </c>
      <c r="N216" s="2">
        <v>37</v>
      </c>
      <c r="O216" s="2">
        <v>22</v>
      </c>
      <c r="P216" s="2">
        <v>35</v>
      </c>
      <c r="Q216" s="2">
        <v>67</v>
      </c>
      <c r="R216" s="13">
        <f>IF(Q216&gt;0,(+Q216*2.54)/100,"")</f>
        <v>1.7018</v>
      </c>
      <c r="S216" s="2">
        <v>118</v>
      </c>
      <c r="T216" s="12">
        <f>IF(S216&gt;0,S216*0.453592,"")</f>
        <v>53.523856000000002</v>
      </c>
      <c r="U216" s="13">
        <f>IF((Q216&gt;0)*(S216&gt;0),T216/R216^2,"")</f>
        <v>18.481208002736789</v>
      </c>
      <c r="V216" s="18" t="str">
        <f t="shared" si="7"/>
        <v>Y</v>
      </c>
      <c r="W216" s="2" t="s">
        <v>305</v>
      </c>
    </row>
    <row r="217" spans="1:23" x14ac:dyDescent="0.15">
      <c r="A217" s="11">
        <f t="shared" si="6"/>
        <v>1970</v>
      </c>
      <c r="B217" s="11">
        <f>YEAR(C217)</f>
        <v>1971</v>
      </c>
      <c r="C217" s="10">
        <v>24745</v>
      </c>
      <c r="D217" s="2" t="s">
        <v>274</v>
      </c>
      <c r="H217" s="2" t="s">
        <v>35</v>
      </c>
      <c r="I217" s="3">
        <v>17294</v>
      </c>
      <c r="J217" s="12">
        <f>IF(H217&gt;0,B217-YEAR(I217),"")</f>
        <v>20</v>
      </c>
      <c r="K217" s="11" t="str">
        <f>N217 &amp; M217</f>
        <v>36C</v>
      </c>
      <c r="L217" s="11">
        <f>IF(ISBLANK(M217),"",VLOOKUP(M217,Tables!$A$3:$B$11,2))</f>
        <v>2</v>
      </c>
      <c r="M217" s="2" t="s">
        <v>32</v>
      </c>
      <c r="N217" s="2">
        <v>36</v>
      </c>
      <c r="O217" s="2">
        <v>24</v>
      </c>
      <c r="P217" s="2">
        <v>36</v>
      </c>
      <c r="Q217" s="2">
        <v>71</v>
      </c>
      <c r="R217" s="13">
        <f>IF(Q217&gt;0,(+Q217*2.54)/100,"")</f>
        <v>1.8034000000000001</v>
      </c>
      <c r="S217" s="2">
        <v>133</v>
      </c>
      <c r="T217" s="12">
        <f>IF(S217&gt;0,S217*0.453592,"")</f>
        <v>60.327736000000002</v>
      </c>
      <c r="U217" s="13">
        <f>IF((Q217&gt;0)*(S217&gt;0),T217/R217^2,"")</f>
        <v>18.549529422010636</v>
      </c>
      <c r="V217" s="18" t="str">
        <f t="shared" si="7"/>
        <v>Y</v>
      </c>
      <c r="W217" s="2" t="s">
        <v>275</v>
      </c>
    </row>
    <row r="218" spans="1:23" x14ac:dyDescent="0.15">
      <c r="A218" s="11">
        <f t="shared" si="6"/>
        <v>1970</v>
      </c>
      <c r="B218" s="11">
        <f>YEAR(C218)</f>
        <v>1971</v>
      </c>
      <c r="C218" s="10">
        <v>24776</v>
      </c>
      <c r="D218" s="2" t="s">
        <v>321</v>
      </c>
      <c r="H218" s="2" t="s">
        <v>35</v>
      </c>
      <c r="I218" s="3">
        <v>16759</v>
      </c>
      <c r="J218" s="12">
        <f>IF(H218&gt;0,B218-YEAR(I218),"")</f>
        <v>22</v>
      </c>
      <c r="K218" s="11" t="str">
        <f>N218 &amp; M218</f>
        <v>36D</v>
      </c>
      <c r="L218" s="11">
        <f>IF(ISBLANK(M218),"",VLOOKUP(M218,Tables!$A$3:$B$11,2))</f>
        <v>3</v>
      </c>
      <c r="M218" s="2" t="s">
        <v>27</v>
      </c>
      <c r="N218" s="2">
        <v>36</v>
      </c>
      <c r="O218" s="2">
        <v>25</v>
      </c>
      <c r="P218" s="2">
        <v>34</v>
      </c>
      <c r="Q218" s="2">
        <v>64</v>
      </c>
      <c r="R218" s="13">
        <f>IF(Q218&gt;0,(+Q218*2.54)/100,"")</f>
        <v>1.6255999999999999</v>
      </c>
      <c r="S218" s="2">
        <v>120</v>
      </c>
      <c r="T218" s="12">
        <f>IF(S218&gt;0,S218*0.453592,"")</f>
        <v>54.431039999999996</v>
      </c>
      <c r="U218" s="13">
        <f>IF((Q218&gt;0)*(S218&gt;0),T218/R218^2,"")</f>
        <v>20.597724789199578</v>
      </c>
      <c r="V218" s="18" t="str">
        <f t="shared" si="7"/>
        <v>N</v>
      </c>
      <c r="W218" s="2" t="s">
        <v>322</v>
      </c>
    </row>
    <row r="219" spans="1:23" x14ac:dyDescent="0.15">
      <c r="A219" s="11">
        <f t="shared" si="6"/>
        <v>1970</v>
      </c>
      <c r="B219" s="11">
        <f>YEAR(C219)</f>
        <v>1971</v>
      </c>
      <c r="C219" s="10">
        <v>24806</v>
      </c>
      <c r="D219" s="2" t="s">
        <v>629</v>
      </c>
      <c r="H219" s="2" t="s">
        <v>26</v>
      </c>
      <c r="I219" s="3">
        <v>17236</v>
      </c>
      <c r="J219" s="12">
        <f>IF(H219&gt;0,B219-YEAR(I219),"")</f>
        <v>20</v>
      </c>
      <c r="K219" s="11" t="str">
        <f>N219 &amp; M219</f>
        <v>37C</v>
      </c>
      <c r="L219" s="11">
        <f>IF(ISBLANK(M219),"",VLOOKUP(M219,Tables!$A$3:$B$11,2))</f>
        <v>2</v>
      </c>
      <c r="M219" s="2" t="s">
        <v>32</v>
      </c>
      <c r="N219" s="2">
        <v>37</v>
      </c>
      <c r="O219" s="2">
        <v>24</v>
      </c>
      <c r="P219" s="2">
        <v>36</v>
      </c>
      <c r="Q219" s="2">
        <v>66</v>
      </c>
      <c r="R219" s="13">
        <f>IF(Q219&gt;0,(+Q219*2.54)/100,"")</f>
        <v>1.6764000000000001</v>
      </c>
      <c r="S219" s="2">
        <v>120</v>
      </c>
      <c r="T219" s="12">
        <f>IF(S219&gt;0,S219*0.453592,"")</f>
        <v>54.431039999999996</v>
      </c>
      <c r="U219" s="13">
        <f>IF((Q219&gt;0)*(S219&gt;0),T219/R219^2,"")</f>
        <v>19.368292180110529</v>
      </c>
      <c r="V219" s="18" t="str">
        <f t="shared" si="7"/>
        <v>Y</v>
      </c>
      <c r="W219" s="2" t="s">
        <v>630</v>
      </c>
    </row>
    <row r="220" spans="1:23" x14ac:dyDescent="0.15">
      <c r="A220" s="11">
        <f t="shared" si="6"/>
        <v>1970</v>
      </c>
      <c r="B220" s="11">
        <f>YEAR(C220)</f>
        <v>1972</v>
      </c>
      <c r="C220" s="10">
        <v>24837</v>
      </c>
      <c r="D220" s="2" t="s">
        <v>837</v>
      </c>
      <c r="G220" s="2" t="s">
        <v>69</v>
      </c>
      <c r="H220" s="2" t="s">
        <v>35</v>
      </c>
      <c r="I220" s="3">
        <v>16563</v>
      </c>
      <c r="J220" s="12">
        <f>IF(H220&gt;0,B220-YEAR(I220),"")</f>
        <v>23</v>
      </c>
      <c r="K220" s="11" t="str">
        <f>N220 &amp; M220</f>
        <v>36DD</v>
      </c>
      <c r="L220" s="11">
        <f>IF(ISBLANK(M220),"",VLOOKUP(M220,Tables!$A$3:$B$11,2))</f>
        <v>4</v>
      </c>
      <c r="M220" s="2" t="s">
        <v>38</v>
      </c>
      <c r="N220" s="2">
        <v>36</v>
      </c>
      <c r="O220" s="2">
        <v>24</v>
      </c>
      <c r="P220" s="2">
        <v>35</v>
      </c>
      <c r="Q220" s="2">
        <v>68</v>
      </c>
      <c r="R220" s="13">
        <f>IF(Q220&gt;0,(+Q220*2.54)/100,"")</f>
        <v>1.7272000000000001</v>
      </c>
      <c r="S220" s="2">
        <v>119</v>
      </c>
      <c r="T220" s="12">
        <f>IF(S220&gt;0,S220*0.453592,"")</f>
        <v>53.977448000000003</v>
      </c>
      <c r="U220" s="13">
        <f>IF((Q220&gt;0)*(S220&gt;0),T220/R220^2,"")</f>
        <v>18.093687657963549</v>
      </c>
      <c r="V220" s="18" t="str">
        <f t="shared" si="7"/>
        <v>Y</v>
      </c>
      <c r="W220" s="2" t="s">
        <v>505</v>
      </c>
    </row>
    <row r="221" spans="1:23" x14ac:dyDescent="0.15">
      <c r="A221" s="11">
        <f t="shared" si="6"/>
        <v>1970</v>
      </c>
      <c r="B221" s="11">
        <f>YEAR(C221)</f>
        <v>1972</v>
      </c>
      <c r="C221" s="10">
        <v>24868</v>
      </c>
      <c r="D221" s="2" t="s">
        <v>941</v>
      </c>
      <c r="H221" s="2" t="s">
        <v>26</v>
      </c>
      <c r="I221" s="3">
        <v>16722</v>
      </c>
      <c r="J221" s="12">
        <f>IF(H221&gt;0,B221-YEAR(I221),"")</f>
        <v>23</v>
      </c>
      <c r="K221" s="11" t="str">
        <f>N221 &amp; M221</f>
        <v>36C</v>
      </c>
      <c r="L221" s="11">
        <f>IF(ISBLANK(M221),"",VLOOKUP(M221,Tables!$A$3:$B$11,2))</f>
        <v>2</v>
      </c>
      <c r="M221" s="2" t="s">
        <v>32</v>
      </c>
      <c r="N221" s="2">
        <v>36</v>
      </c>
      <c r="O221" s="2">
        <v>25</v>
      </c>
      <c r="P221" s="2">
        <v>36</v>
      </c>
      <c r="Q221" s="2">
        <v>64</v>
      </c>
      <c r="R221" s="13">
        <f>IF(Q221&gt;0,(+Q221*2.54)/100,"")</f>
        <v>1.6255999999999999</v>
      </c>
      <c r="S221" s="2">
        <v>121</v>
      </c>
      <c r="T221" s="12">
        <f>IF(S221&gt;0,S221*0.453592,"")</f>
        <v>54.884631999999996</v>
      </c>
      <c r="U221" s="13">
        <f>IF((Q221&gt;0)*(S221&gt;0),T221/R221^2,"")</f>
        <v>20.769372495776242</v>
      </c>
      <c r="V221" s="18" t="str">
        <f t="shared" si="7"/>
        <v>Y</v>
      </c>
      <c r="W221" s="2" t="s">
        <v>942</v>
      </c>
    </row>
    <row r="222" spans="1:23" x14ac:dyDescent="0.15">
      <c r="A222" s="11">
        <f t="shared" si="6"/>
        <v>1970</v>
      </c>
      <c r="B222" s="11">
        <f>YEAR(C222)</f>
        <v>1972</v>
      </c>
      <c r="C222" s="10">
        <v>24897</v>
      </c>
      <c r="D222" s="2" t="s">
        <v>406</v>
      </c>
      <c r="H222" s="2" t="s">
        <v>35</v>
      </c>
      <c r="I222" s="3">
        <v>17940</v>
      </c>
      <c r="J222" s="12">
        <f>IF(H222&gt;0,B222-YEAR(I222),"")</f>
        <v>19</v>
      </c>
      <c r="K222" s="11" t="str">
        <f>N222 &amp; M222</f>
        <v>37D</v>
      </c>
      <c r="L222" s="11">
        <f>IF(ISBLANK(M222),"",VLOOKUP(M222,Tables!$A$3:$B$11,2))</f>
        <v>3</v>
      </c>
      <c r="M222" s="2" t="s">
        <v>27</v>
      </c>
      <c r="N222" s="2">
        <v>37</v>
      </c>
      <c r="O222" s="2">
        <v>24</v>
      </c>
      <c r="P222" s="2">
        <v>35</v>
      </c>
      <c r="Q222" s="2">
        <v>63</v>
      </c>
      <c r="R222" s="13">
        <f>IF(Q222&gt;0,(+Q222*2.54)/100,"")</f>
        <v>1.6002000000000001</v>
      </c>
      <c r="S222" s="2">
        <v>107</v>
      </c>
      <c r="T222" s="12">
        <f>IF(S222&gt;0,S222*0.453592,"")</f>
        <v>48.534343999999997</v>
      </c>
      <c r="U222" s="13">
        <f>IF((Q222&gt;0)*(S222&gt;0),T222/R222^2,"")</f>
        <v>18.953989331511039</v>
      </c>
      <c r="V222" s="18" t="str">
        <f t="shared" si="7"/>
        <v>Y</v>
      </c>
      <c r="W222" s="2" t="s">
        <v>407</v>
      </c>
    </row>
    <row r="223" spans="1:23" x14ac:dyDescent="0.15">
      <c r="A223" s="11">
        <f t="shared" si="6"/>
        <v>1970</v>
      </c>
      <c r="B223" s="11">
        <f>YEAR(C223)</f>
        <v>1972</v>
      </c>
      <c r="C223" s="10">
        <v>24928</v>
      </c>
      <c r="D223" s="2" t="s">
        <v>1184</v>
      </c>
      <c r="H223" s="2" t="s">
        <v>26</v>
      </c>
      <c r="I223" s="3">
        <v>17053</v>
      </c>
      <c r="J223" s="12">
        <f>IF(H223&gt;0,B223-YEAR(I223),"")</f>
        <v>22</v>
      </c>
      <c r="K223" s="11" t="str">
        <f>N223 &amp; M223</f>
        <v>34C</v>
      </c>
      <c r="L223" s="11">
        <f>IF(ISBLANK(M223),"",VLOOKUP(M223,Tables!$A$3:$B$11,2))</f>
        <v>2</v>
      </c>
      <c r="M223" s="2" t="s">
        <v>32</v>
      </c>
      <c r="N223" s="2">
        <v>34</v>
      </c>
      <c r="O223" s="2">
        <v>22</v>
      </c>
      <c r="P223" s="2">
        <v>34</v>
      </c>
      <c r="Q223" s="2">
        <v>68</v>
      </c>
      <c r="R223" s="13">
        <f>IF(Q223&gt;0,(+Q223*2.54)/100,"")</f>
        <v>1.7272000000000001</v>
      </c>
      <c r="S223" s="2">
        <v>115</v>
      </c>
      <c r="T223" s="12">
        <f>IF(S223&gt;0,S223*0.453592,"")</f>
        <v>52.163080000000001</v>
      </c>
      <c r="U223" s="13">
        <f>IF((Q223&gt;0)*(S223&gt;0),T223/R223^2,"")</f>
        <v>17.485496476183261</v>
      </c>
      <c r="V223" s="18" t="str">
        <f t="shared" si="7"/>
        <v>Y</v>
      </c>
      <c r="W223" s="2" t="s">
        <v>590</v>
      </c>
    </row>
    <row r="224" spans="1:23" x14ac:dyDescent="0.15">
      <c r="A224" s="11">
        <f t="shared" si="6"/>
        <v>1970</v>
      </c>
      <c r="B224" s="11">
        <f>YEAR(C224)</f>
        <v>1972</v>
      </c>
      <c r="C224" s="10">
        <v>24958</v>
      </c>
      <c r="D224" s="2" t="s">
        <v>328</v>
      </c>
      <c r="H224" s="2" t="s">
        <v>35</v>
      </c>
      <c r="I224" s="3">
        <v>16799</v>
      </c>
      <c r="J224" s="12">
        <f>IF(H224&gt;0,B224-YEAR(I224),"")</f>
        <v>23</v>
      </c>
      <c r="K224" s="11" t="str">
        <f>N224 &amp; M224</f>
        <v>35C</v>
      </c>
      <c r="L224" s="11">
        <f>IF(ISBLANK(M224),"",VLOOKUP(M224,Tables!$A$3:$B$11,2))</f>
        <v>2</v>
      </c>
      <c r="M224" s="2" t="s">
        <v>32</v>
      </c>
      <c r="N224" s="2">
        <v>35</v>
      </c>
      <c r="O224" s="2">
        <v>22</v>
      </c>
      <c r="P224" s="2">
        <v>35</v>
      </c>
      <c r="Q224" s="2">
        <v>67</v>
      </c>
      <c r="R224" s="13">
        <f>IF(Q224&gt;0,(+Q224*2.54)/100,"")</f>
        <v>1.7018</v>
      </c>
      <c r="S224" s="2">
        <v>110</v>
      </c>
      <c r="T224" s="12">
        <f>IF(S224&gt;0,S224*0.453592,"")</f>
        <v>49.895119999999999</v>
      </c>
      <c r="U224" s="13">
        <f>IF((Q224&gt;0)*(S224&gt;0),T224/R224^2,"")</f>
        <v>17.228244748313955</v>
      </c>
      <c r="V224" s="18" t="str">
        <f t="shared" si="7"/>
        <v>Y</v>
      </c>
      <c r="W224" s="2" t="s">
        <v>329</v>
      </c>
    </row>
    <row r="225" spans="1:23" x14ac:dyDescent="0.15">
      <c r="A225" s="11">
        <f t="shared" si="6"/>
        <v>1970</v>
      </c>
      <c r="B225" s="11">
        <f>YEAR(C225)</f>
        <v>1972</v>
      </c>
      <c r="C225" s="10">
        <v>24989</v>
      </c>
      <c r="D225" s="2" t="s">
        <v>334</v>
      </c>
      <c r="H225" s="2" t="s">
        <v>35</v>
      </c>
      <c r="I225" s="3">
        <v>17418</v>
      </c>
      <c r="J225" s="12">
        <f>IF(H225&gt;0,B225-YEAR(I225),"")</f>
        <v>21</v>
      </c>
      <c r="K225" s="11" t="str">
        <f>N225 &amp; M225</f>
        <v>36D</v>
      </c>
      <c r="L225" s="11">
        <f>IF(ISBLANK(M225),"",VLOOKUP(M225,Tables!$A$3:$B$11,2))</f>
        <v>3</v>
      </c>
      <c r="M225" s="2" t="s">
        <v>27</v>
      </c>
      <c r="N225" s="2">
        <v>36</v>
      </c>
      <c r="O225" s="2">
        <v>24</v>
      </c>
      <c r="P225" s="2">
        <v>36</v>
      </c>
      <c r="Q225" s="2">
        <v>67</v>
      </c>
      <c r="R225" s="13">
        <f>IF(Q225&gt;0,(+Q225*2.54)/100,"")</f>
        <v>1.7018</v>
      </c>
      <c r="S225" s="2">
        <v>122</v>
      </c>
      <c r="T225" s="12">
        <f>IF(S225&gt;0,S225*0.453592,"")</f>
        <v>55.338223999999997</v>
      </c>
      <c r="U225" s="13">
        <f>IF((Q225&gt;0)*(S225&gt;0),T225/R225^2,"")</f>
        <v>19.107689629948204</v>
      </c>
      <c r="V225" s="18" t="str">
        <f t="shared" si="7"/>
        <v>Y</v>
      </c>
      <c r="W225" s="2" t="s">
        <v>65</v>
      </c>
    </row>
    <row r="226" spans="1:23" x14ac:dyDescent="0.15">
      <c r="A226" s="11">
        <f t="shared" si="6"/>
        <v>1970</v>
      </c>
      <c r="B226" s="11">
        <f>YEAR(C226)</f>
        <v>1972</v>
      </c>
      <c r="C226" s="10">
        <v>25019</v>
      </c>
      <c r="D226" s="2" t="s">
        <v>211</v>
      </c>
      <c r="H226" s="2" t="s">
        <v>35</v>
      </c>
      <c r="I226" s="3">
        <v>16301</v>
      </c>
      <c r="J226" s="12">
        <f>IF(H226&gt;0,B226-YEAR(I226),"")</f>
        <v>24</v>
      </c>
      <c r="K226" s="11" t="str">
        <f>N226 &amp; M226</f>
        <v>35A</v>
      </c>
      <c r="L226" s="11">
        <f>IF(ISBLANK(M226),"",VLOOKUP(M226,Tables!$A$3:$B$11,2))</f>
        <v>0.5</v>
      </c>
      <c r="M226" s="2" t="s">
        <v>80</v>
      </c>
      <c r="N226" s="2">
        <v>35</v>
      </c>
      <c r="O226" s="2">
        <v>25</v>
      </c>
      <c r="P226" s="2">
        <v>35</v>
      </c>
      <c r="Q226" s="2">
        <v>66</v>
      </c>
      <c r="R226" s="13">
        <f>IF(Q226&gt;0,(+Q226*2.54)/100,"")</f>
        <v>1.6764000000000001</v>
      </c>
      <c r="S226" s="2">
        <v>117</v>
      </c>
      <c r="T226" s="12">
        <f>IF(S226&gt;0,S226*0.453592,"")</f>
        <v>53.070264000000002</v>
      </c>
      <c r="U226" s="13">
        <f>IF((Q226&gt;0)*(S226&gt;0),T226/R226^2,"")</f>
        <v>18.884084875607765</v>
      </c>
      <c r="V226" s="18" t="str">
        <f t="shared" si="7"/>
        <v>Y</v>
      </c>
      <c r="W226" s="2" t="s">
        <v>136</v>
      </c>
    </row>
    <row r="227" spans="1:23" x14ac:dyDescent="0.15">
      <c r="A227" s="11">
        <f t="shared" si="6"/>
        <v>1970</v>
      </c>
      <c r="B227" s="11">
        <f>YEAR(C227)</f>
        <v>1972</v>
      </c>
      <c r="C227" s="10">
        <v>25050</v>
      </c>
      <c r="D227" s="2" t="s">
        <v>765</v>
      </c>
      <c r="H227" s="2" t="s">
        <v>35</v>
      </c>
      <c r="I227" s="3">
        <v>17125</v>
      </c>
      <c r="J227" s="12">
        <f>IF(H227&gt;0,B227-YEAR(I227),"")</f>
        <v>22</v>
      </c>
      <c r="K227" s="11" t="str">
        <f>N227 &amp; M227</f>
        <v>36C</v>
      </c>
      <c r="L227" s="11">
        <f>IF(ISBLANK(M227),"",VLOOKUP(M227,Tables!$A$3:$B$11,2))</f>
        <v>2</v>
      </c>
      <c r="M227" s="2" t="s">
        <v>32</v>
      </c>
      <c r="N227" s="2">
        <v>36</v>
      </c>
      <c r="O227" s="2">
        <v>23</v>
      </c>
      <c r="P227" s="2">
        <v>35</v>
      </c>
      <c r="Q227" s="2">
        <v>62</v>
      </c>
      <c r="R227" s="13">
        <f>IF(Q227&gt;0,(+Q227*2.54)/100,"")</f>
        <v>1.5748</v>
      </c>
      <c r="S227" s="2">
        <v>105</v>
      </c>
      <c r="T227" s="12">
        <f>IF(S227&gt;0,S227*0.453592,"")</f>
        <v>47.627159999999996</v>
      </c>
      <c r="U227" s="13">
        <f>IF((Q227&gt;0)*(S227&gt;0),T227/R227^2,"")</f>
        <v>19.204538409076818</v>
      </c>
      <c r="V227" s="18" t="str">
        <f t="shared" si="7"/>
        <v>Y</v>
      </c>
      <c r="W227" s="2" t="s">
        <v>563</v>
      </c>
    </row>
    <row r="228" spans="1:23" x14ac:dyDescent="0.15">
      <c r="A228" s="11">
        <f t="shared" si="6"/>
        <v>1970</v>
      </c>
      <c r="B228" s="11">
        <f>YEAR(C228)</f>
        <v>1972</v>
      </c>
      <c r="C228" s="10">
        <v>25081</v>
      </c>
      <c r="D228" s="2" t="s">
        <v>1111</v>
      </c>
      <c r="H228" s="2" t="s">
        <v>35</v>
      </c>
      <c r="I228" s="3">
        <v>15786</v>
      </c>
      <c r="J228" s="12">
        <f>IF(H228&gt;0,B228-YEAR(I228),"")</f>
        <v>25</v>
      </c>
      <c r="K228" s="11" t="str">
        <f>N228 &amp; M228</f>
        <v>39C</v>
      </c>
      <c r="L228" s="11">
        <f>IF(ISBLANK(M228),"",VLOOKUP(M228,Tables!$A$3:$B$11,2))</f>
        <v>2</v>
      </c>
      <c r="M228" s="2" t="s">
        <v>32</v>
      </c>
      <c r="N228" s="2">
        <v>39</v>
      </c>
      <c r="O228" s="2">
        <v>25</v>
      </c>
      <c r="P228" s="2">
        <v>39</v>
      </c>
      <c r="Q228" s="2">
        <v>73</v>
      </c>
      <c r="R228" s="13">
        <f>IF(Q228&gt;0,(+Q228*2.54)/100,"")</f>
        <v>1.8542000000000001</v>
      </c>
      <c r="S228" s="2">
        <v>140</v>
      </c>
      <c r="T228" s="12">
        <f>IF(S228&gt;0,S228*0.453592,"")</f>
        <v>63.502879999999998</v>
      </c>
      <c r="U228" s="13">
        <f>IF((Q228&gt;0)*(S228&gt;0),T228/R228^2,"")</f>
        <v>18.470568748230757</v>
      </c>
      <c r="V228" s="18" t="str">
        <f t="shared" si="7"/>
        <v>Y</v>
      </c>
      <c r="W228" s="2" t="s">
        <v>136</v>
      </c>
    </row>
    <row r="229" spans="1:23" x14ac:dyDescent="0.15">
      <c r="A229" s="11">
        <f t="shared" si="6"/>
        <v>1970</v>
      </c>
      <c r="B229" s="11">
        <f>YEAR(C229)</f>
        <v>1972</v>
      </c>
      <c r="C229" s="10">
        <v>25111</v>
      </c>
      <c r="D229" s="2" t="s">
        <v>1066</v>
      </c>
      <c r="H229" s="2" t="s">
        <v>26</v>
      </c>
      <c r="I229" s="3">
        <v>16355</v>
      </c>
      <c r="J229" s="12">
        <f>IF(H229&gt;0,B229-YEAR(I229),"")</f>
        <v>24</v>
      </c>
      <c r="K229" s="11" t="str">
        <f>N229 &amp; M229</f>
        <v>40DD</v>
      </c>
      <c r="L229" s="11">
        <f>IF(ISBLANK(M229),"",VLOOKUP(M229,Tables!$A$3:$B$11,2))</f>
        <v>4</v>
      </c>
      <c r="M229" s="2" t="s">
        <v>38</v>
      </c>
      <c r="N229" s="2">
        <v>40</v>
      </c>
      <c r="O229" s="2">
        <v>22</v>
      </c>
      <c r="P229" s="2">
        <v>37</v>
      </c>
      <c r="Q229" s="2">
        <v>68</v>
      </c>
      <c r="R229" s="13">
        <f>IF(Q229&gt;0,(+Q229*2.54)/100,"")</f>
        <v>1.7272000000000001</v>
      </c>
      <c r="S229" s="2">
        <v>125</v>
      </c>
      <c r="T229" s="12">
        <f>IF(S229&gt;0,S229*0.453592,"")</f>
        <v>56.698999999999998</v>
      </c>
      <c r="U229" s="13">
        <f>IF((Q229&gt;0)*(S229&gt;0),T229/R229^2,"")</f>
        <v>19.00597443063398</v>
      </c>
      <c r="V229" s="18" t="str">
        <f t="shared" si="7"/>
        <v>N</v>
      </c>
      <c r="W229" s="2" t="s">
        <v>167</v>
      </c>
    </row>
    <row r="230" spans="1:23" x14ac:dyDescent="0.15">
      <c r="A230" s="11">
        <f t="shared" si="6"/>
        <v>1970</v>
      </c>
      <c r="B230" s="11">
        <f>YEAR(C230)</f>
        <v>1972</v>
      </c>
      <c r="C230" s="10">
        <v>25142</v>
      </c>
      <c r="D230" s="2" t="s">
        <v>748</v>
      </c>
      <c r="H230" s="2" t="s">
        <v>35</v>
      </c>
      <c r="I230" s="3">
        <v>17256</v>
      </c>
      <c r="J230" s="12">
        <f>IF(H230&gt;0,B230-YEAR(I230),"")</f>
        <v>21</v>
      </c>
      <c r="K230" s="11" t="str">
        <f>N230 &amp; M230</f>
        <v>34B</v>
      </c>
      <c r="L230" s="11">
        <f>IF(ISBLANK(M230),"",VLOOKUP(M230,Tables!$A$3:$B$11,2))</f>
        <v>1</v>
      </c>
      <c r="M230" s="2" t="s">
        <v>49</v>
      </c>
      <c r="N230" s="2">
        <v>34</v>
      </c>
      <c r="O230" s="2">
        <v>26</v>
      </c>
      <c r="P230" s="2">
        <v>36</v>
      </c>
      <c r="Q230" s="2">
        <v>66</v>
      </c>
      <c r="R230" s="13">
        <f>IF(Q230&gt;0,(+Q230*2.54)/100,"")</f>
        <v>1.6764000000000001</v>
      </c>
      <c r="S230" s="2">
        <v>110</v>
      </c>
      <c r="T230" s="12">
        <f>IF(S230&gt;0,S230*0.453592,"")</f>
        <v>49.895119999999999</v>
      </c>
      <c r="U230" s="13">
        <f>IF((Q230&gt;0)*(S230&gt;0),T230/R230^2,"")</f>
        <v>17.754267831767987</v>
      </c>
      <c r="V230" s="18" t="str">
        <f t="shared" si="7"/>
        <v>N</v>
      </c>
      <c r="W230" s="2" t="s">
        <v>749</v>
      </c>
    </row>
    <row r="231" spans="1:23" x14ac:dyDescent="0.15">
      <c r="A231" s="11">
        <f t="shared" si="6"/>
        <v>1970</v>
      </c>
      <c r="B231" s="11">
        <f>YEAR(C231)</f>
        <v>1972</v>
      </c>
      <c r="C231" s="10">
        <v>25172</v>
      </c>
      <c r="D231" s="2" t="s">
        <v>873</v>
      </c>
      <c r="H231" s="2" t="s">
        <v>26</v>
      </c>
      <c r="I231" s="3">
        <v>16973</v>
      </c>
      <c r="J231" s="12">
        <f>IF(H231&gt;0,B231-YEAR(I231),"")</f>
        <v>22</v>
      </c>
      <c r="K231" s="11" t="str">
        <f>N231 &amp; M231</f>
        <v>36C</v>
      </c>
      <c r="L231" s="11">
        <f>IF(ISBLANK(M231),"",VLOOKUP(M231,Tables!$A$3:$B$11,2))</f>
        <v>2</v>
      </c>
      <c r="M231" s="2" t="s">
        <v>32</v>
      </c>
      <c r="N231" s="2">
        <v>36</v>
      </c>
      <c r="O231" s="2">
        <v>23</v>
      </c>
      <c r="P231" s="2">
        <v>36</v>
      </c>
      <c r="Q231" s="2">
        <v>64</v>
      </c>
      <c r="R231" s="13">
        <f>IF(Q231&gt;0,(+Q231*2.54)/100,"")</f>
        <v>1.6255999999999999</v>
      </c>
      <c r="S231" s="2">
        <v>115</v>
      </c>
      <c r="T231" s="12">
        <f>IF(S231&gt;0,S231*0.453592,"")</f>
        <v>52.163080000000001</v>
      </c>
      <c r="U231" s="13">
        <f>IF((Q231&gt;0)*(S231&gt;0),T231/R231^2,"")</f>
        <v>19.739486256316262</v>
      </c>
      <c r="V231" s="18" t="str">
        <f t="shared" si="7"/>
        <v>Y</v>
      </c>
      <c r="W231" s="2" t="s">
        <v>664</v>
      </c>
    </row>
    <row r="232" spans="1:23" x14ac:dyDescent="0.15">
      <c r="A232" s="11">
        <f t="shared" si="6"/>
        <v>1970</v>
      </c>
      <c r="B232" s="11">
        <f>YEAR(C232)</f>
        <v>1973</v>
      </c>
      <c r="C232" s="10">
        <v>25203</v>
      </c>
      <c r="D232" s="2" t="s">
        <v>887</v>
      </c>
      <c r="H232" s="2" t="s">
        <v>35</v>
      </c>
      <c r="I232" s="3">
        <v>15753</v>
      </c>
      <c r="J232" s="12">
        <f>IF(H232&gt;0,B232-YEAR(I232),"")</f>
        <v>26</v>
      </c>
      <c r="K232" s="11" t="str">
        <f>N232 &amp; M232</f>
        <v>38D</v>
      </c>
      <c r="L232" s="11">
        <f>IF(ISBLANK(M232),"",VLOOKUP(M232,Tables!$A$3:$B$11,2))</f>
        <v>3</v>
      </c>
      <c r="M232" s="2" t="s">
        <v>27</v>
      </c>
      <c r="N232" s="2">
        <v>38</v>
      </c>
      <c r="O232" s="2">
        <v>22</v>
      </c>
      <c r="P232" s="2">
        <v>36</v>
      </c>
      <c r="Q232" s="2">
        <v>64</v>
      </c>
      <c r="R232" s="13">
        <f>IF(Q232&gt;0,(+Q232*2.54)/100,"")</f>
        <v>1.6255999999999999</v>
      </c>
      <c r="S232" s="2">
        <v>108</v>
      </c>
      <c r="T232" s="12">
        <f>IF(S232&gt;0,S232*0.453592,"")</f>
        <v>48.987935999999998</v>
      </c>
      <c r="U232" s="13">
        <f>IF((Q232&gt;0)*(S232&gt;0),T232/R232^2,"")</f>
        <v>18.537952310279621</v>
      </c>
      <c r="V232" s="18" t="str">
        <f t="shared" si="7"/>
        <v>Y</v>
      </c>
      <c r="W232" s="2" t="s">
        <v>888</v>
      </c>
    </row>
    <row r="233" spans="1:23" x14ac:dyDescent="0.15">
      <c r="A233" s="11">
        <f t="shared" si="6"/>
        <v>1970</v>
      </c>
      <c r="B233" s="11">
        <f>YEAR(C233)</f>
        <v>1973</v>
      </c>
      <c r="C233" s="10">
        <v>25234</v>
      </c>
      <c r="D233" s="2" t="s">
        <v>306</v>
      </c>
      <c r="H233" s="2" t="s">
        <v>26</v>
      </c>
      <c r="I233" s="3">
        <v>17069</v>
      </c>
      <c r="J233" s="12">
        <f>IF(H233&gt;0,B233-YEAR(I233),"")</f>
        <v>23</v>
      </c>
      <c r="K233" s="11" t="str">
        <f>N233 &amp; M233</f>
        <v>34C</v>
      </c>
      <c r="L233" s="11">
        <f>IF(ISBLANK(M233),"",VLOOKUP(M233,Tables!$A$3:$B$11,2))</f>
        <v>2</v>
      </c>
      <c r="M233" s="2" t="s">
        <v>32</v>
      </c>
      <c r="N233" s="2">
        <v>34</v>
      </c>
      <c r="O233" s="2">
        <v>22</v>
      </c>
      <c r="P233" s="2">
        <v>34</v>
      </c>
      <c r="Q233" s="2">
        <v>65</v>
      </c>
      <c r="R233" s="13">
        <f>IF(Q233&gt;0,(+Q233*2.54)/100,"")</f>
        <v>1.651</v>
      </c>
      <c r="S233" s="2">
        <v>103</v>
      </c>
      <c r="T233" s="12">
        <f>IF(S233&gt;0,S233*0.453592,"")</f>
        <v>46.719976000000003</v>
      </c>
      <c r="U233" s="13">
        <f>IF((Q233&gt;0)*(S233&gt;0),T233/R233^2,"")</f>
        <v>17.13990713188527</v>
      </c>
      <c r="V233" s="18" t="str">
        <f t="shared" si="7"/>
        <v>Y</v>
      </c>
      <c r="W233" s="2" t="s">
        <v>307</v>
      </c>
    </row>
    <row r="234" spans="1:23" x14ac:dyDescent="0.15">
      <c r="A234" s="11">
        <f t="shared" si="6"/>
        <v>1970</v>
      </c>
      <c r="B234" s="11">
        <f>YEAR(C234)</f>
        <v>1973</v>
      </c>
      <c r="C234" s="10">
        <v>25262</v>
      </c>
      <c r="D234" s="2" t="s">
        <v>155</v>
      </c>
      <c r="H234" s="2" t="s">
        <v>35</v>
      </c>
      <c r="I234" s="3">
        <v>17784</v>
      </c>
      <c r="J234" s="12">
        <f>IF(H234&gt;0,B234-YEAR(I234),"")</f>
        <v>21</v>
      </c>
      <c r="K234" s="11" t="str">
        <f>N234 &amp; M234</f>
        <v>36C</v>
      </c>
      <c r="L234" s="11">
        <f>IF(ISBLANK(M234),"",VLOOKUP(M234,Tables!$A$3:$B$11,2))</f>
        <v>2</v>
      </c>
      <c r="M234" s="2" t="s">
        <v>32</v>
      </c>
      <c r="N234" s="2">
        <v>36</v>
      </c>
      <c r="O234" s="2">
        <v>23</v>
      </c>
      <c r="P234" s="2">
        <v>36</v>
      </c>
      <c r="Q234" s="2">
        <v>65</v>
      </c>
      <c r="R234" s="13">
        <f>IF(Q234&gt;0,(+Q234*2.54)/100,"")</f>
        <v>1.651</v>
      </c>
      <c r="S234" s="2">
        <v>113</v>
      </c>
      <c r="T234" s="12">
        <f>IF(S234&gt;0,S234*0.453592,"")</f>
        <v>51.255896</v>
      </c>
      <c r="U234" s="13">
        <f>IF((Q234&gt;0)*(S234&gt;0),T234/R234^2,"")</f>
        <v>18.803975785466363</v>
      </c>
      <c r="V234" s="18" t="str">
        <f t="shared" si="7"/>
        <v>Y</v>
      </c>
      <c r="W234" s="2" t="s">
        <v>58</v>
      </c>
    </row>
    <row r="235" spans="1:23" x14ac:dyDescent="0.15">
      <c r="A235" s="11">
        <f t="shared" si="6"/>
        <v>1970</v>
      </c>
      <c r="B235" s="11">
        <f>YEAR(C235)</f>
        <v>1973</v>
      </c>
      <c r="C235" s="10">
        <v>25293</v>
      </c>
      <c r="D235" s="2" t="s">
        <v>618</v>
      </c>
      <c r="H235" s="2" t="s">
        <v>35</v>
      </c>
      <c r="I235" s="3">
        <v>16993</v>
      </c>
      <c r="J235" s="12">
        <f>IF(H235&gt;0,B235-YEAR(I235),"")</f>
        <v>23</v>
      </c>
      <c r="K235" s="11" t="str">
        <f>N235 &amp; M235</f>
        <v>35C</v>
      </c>
      <c r="L235" s="11">
        <f>IF(ISBLANK(M235),"",VLOOKUP(M235,Tables!$A$3:$B$11,2))</f>
        <v>2</v>
      </c>
      <c r="M235" s="2" t="s">
        <v>32</v>
      </c>
      <c r="N235" s="2">
        <v>35</v>
      </c>
      <c r="O235" s="2">
        <v>24</v>
      </c>
      <c r="P235" s="2">
        <v>35</v>
      </c>
      <c r="Q235" s="2">
        <v>68</v>
      </c>
      <c r="R235" s="13">
        <f>IF(Q235&gt;0,(+Q235*2.54)/100,"")</f>
        <v>1.7272000000000001</v>
      </c>
      <c r="S235" s="2">
        <v>125</v>
      </c>
      <c r="T235" s="12">
        <f>IF(S235&gt;0,S235*0.453592,"")</f>
        <v>56.698999999999998</v>
      </c>
      <c r="U235" s="13">
        <f>IF((Q235&gt;0)*(S235&gt;0),T235/R235^2,"")</f>
        <v>19.00597443063398</v>
      </c>
      <c r="V235" s="18" t="str">
        <f t="shared" si="7"/>
        <v>Y</v>
      </c>
      <c r="W235" s="2" t="s">
        <v>619</v>
      </c>
    </row>
    <row r="236" spans="1:23" x14ac:dyDescent="0.15">
      <c r="A236" s="11">
        <f t="shared" si="6"/>
        <v>1970</v>
      </c>
      <c r="B236" s="11">
        <f>YEAR(C236)</f>
        <v>1973</v>
      </c>
      <c r="C236" s="10">
        <v>25323</v>
      </c>
      <c r="D236" s="2" t="s">
        <v>106</v>
      </c>
      <c r="G236" s="2" t="s">
        <v>30</v>
      </c>
      <c r="H236" s="2" t="s">
        <v>26</v>
      </c>
      <c r="I236" s="3">
        <v>17149</v>
      </c>
      <c r="J236" s="12">
        <f>IF(H236&gt;0,B236-YEAR(I236),"")</f>
        <v>23</v>
      </c>
      <c r="K236" s="11" t="str">
        <f>N236 &amp; M236</f>
        <v>35C</v>
      </c>
      <c r="L236" s="11">
        <f>IF(ISBLANK(M236),"",VLOOKUP(M236,Tables!$A$3:$B$11,2))</f>
        <v>2</v>
      </c>
      <c r="M236" s="2" t="s">
        <v>32</v>
      </c>
      <c r="N236" s="2">
        <v>35</v>
      </c>
      <c r="O236" s="2">
        <v>23</v>
      </c>
      <c r="P236" s="2">
        <v>35</v>
      </c>
      <c r="Q236" s="2">
        <v>64</v>
      </c>
      <c r="R236" s="13">
        <f>IF(Q236&gt;0,(+Q236*2.54)/100,"")</f>
        <v>1.6255999999999999</v>
      </c>
      <c r="S236" s="2">
        <v>105</v>
      </c>
      <c r="T236" s="12">
        <f>IF(S236&gt;0,S236*0.453592,"")</f>
        <v>47.627159999999996</v>
      </c>
      <c r="U236" s="13">
        <f>IF((Q236&gt;0)*(S236&gt;0),T236/R236^2,"")</f>
        <v>18.023009190549629</v>
      </c>
      <c r="V236" s="18" t="str">
        <f t="shared" si="7"/>
        <v>N</v>
      </c>
      <c r="W236" s="2" t="s">
        <v>107</v>
      </c>
    </row>
    <row r="237" spans="1:23" x14ac:dyDescent="0.15">
      <c r="A237" s="11">
        <f t="shared" si="6"/>
        <v>1970</v>
      </c>
      <c r="B237" s="11">
        <f>YEAR(C237)</f>
        <v>1973</v>
      </c>
      <c r="C237" s="10">
        <v>25354</v>
      </c>
      <c r="D237" s="2" t="s">
        <v>1015</v>
      </c>
      <c r="H237" s="2" t="s">
        <v>35</v>
      </c>
      <c r="I237" s="3">
        <v>16152</v>
      </c>
      <c r="J237" s="12">
        <f>IF(H237&gt;0,B237-YEAR(I237),"")</f>
        <v>25</v>
      </c>
      <c r="K237" s="11" t="str">
        <f>N237 &amp; M237</f>
        <v>35C</v>
      </c>
      <c r="L237" s="11">
        <f>IF(ISBLANK(M237),"",VLOOKUP(M237,Tables!$A$3:$B$11,2))</f>
        <v>2</v>
      </c>
      <c r="M237" s="2" t="s">
        <v>32</v>
      </c>
      <c r="N237" s="2">
        <v>35</v>
      </c>
      <c r="O237" s="2">
        <v>23</v>
      </c>
      <c r="P237" s="2">
        <v>35</v>
      </c>
      <c r="Q237" s="2">
        <v>62</v>
      </c>
      <c r="R237" s="13">
        <f>IF(Q237&gt;0,(+Q237*2.54)/100,"")</f>
        <v>1.5748</v>
      </c>
      <c r="S237" s="2">
        <v>103</v>
      </c>
      <c r="T237" s="12">
        <f>IF(S237&gt;0,S237*0.453592,"")</f>
        <v>46.719976000000003</v>
      </c>
      <c r="U237" s="13">
        <f>IF((Q237&gt;0)*(S237&gt;0),T237/R237^2,"")</f>
        <v>18.838737677475358</v>
      </c>
      <c r="V237" s="18" t="str">
        <f t="shared" si="7"/>
        <v>Y</v>
      </c>
      <c r="W237" s="2" t="s">
        <v>1016</v>
      </c>
    </row>
    <row r="238" spans="1:23" x14ac:dyDescent="0.15">
      <c r="A238" s="11">
        <f t="shared" si="6"/>
        <v>1970</v>
      </c>
      <c r="B238" s="11">
        <f>YEAR(C238)</f>
        <v>1973</v>
      </c>
      <c r="C238" s="10">
        <v>25384</v>
      </c>
      <c r="D238" s="2" t="s">
        <v>856</v>
      </c>
      <c r="H238" s="2" t="s">
        <v>26</v>
      </c>
      <c r="I238" s="3">
        <v>17821</v>
      </c>
      <c r="J238" s="12">
        <f>IF(H238&gt;0,B238-YEAR(I238),"")</f>
        <v>21</v>
      </c>
      <c r="K238" s="11" t="str">
        <f>N238 &amp; M238</f>
        <v>36C</v>
      </c>
      <c r="L238" s="11">
        <f>IF(ISBLANK(M238),"",VLOOKUP(M238,Tables!$A$3:$B$11,2))</f>
        <v>2</v>
      </c>
      <c r="M238" s="2" t="s">
        <v>32</v>
      </c>
      <c r="N238" s="2">
        <v>36</v>
      </c>
      <c r="O238" s="2">
        <v>23</v>
      </c>
      <c r="P238" s="2">
        <v>35</v>
      </c>
      <c r="Q238" s="2">
        <v>66</v>
      </c>
      <c r="R238" s="13">
        <f>IF(Q238&gt;0,(+Q238*2.54)/100,"")</f>
        <v>1.6764000000000001</v>
      </c>
      <c r="S238" s="2">
        <v>110</v>
      </c>
      <c r="T238" s="12">
        <f>IF(S238&gt;0,S238*0.453592,"")</f>
        <v>49.895119999999999</v>
      </c>
      <c r="U238" s="13">
        <f>IF((Q238&gt;0)*(S238&gt;0),T238/R238^2,"")</f>
        <v>17.754267831767987</v>
      </c>
      <c r="V238" s="18" t="str">
        <f t="shared" si="7"/>
        <v>Y</v>
      </c>
      <c r="W238" s="2" t="s">
        <v>157</v>
      </c>
    </row>
    <row r="239" spans="1:23" x14ac:dyDescent="0.15">
      <c r="A239" s="11">
        <f t="shared" si="6"/>
        <v>1970</v>
      </c>
      <c r="B239" s="11">
        <f>YEAR(C239)</f>
        <v>1973</v>
      </c>
      <c r="C239" s="10">
        <v>25415</v>
      </c>
      <c r="D239" s="2" t="s">
        <v>972</v>
      </c>
      <c r="H239" s="2" t="s">
        <v>35</v>
      </c>
      <c r="I239" s="3">
        <v>16679</v>
      </c>
      <c r="J239" s="12">
        <f>IF(H239&gt;0,B239-YEAR(I239),"")</f>
        <v>24</v>
      </c>
      <c r="K239" s="11" t="str">
        <f>N239 &amp; M239</f>
        <v>35C</v>
      </c>
      <c r="L239" s="11">
        <f>IF(ISBLANK(M239),"",VLOOKUP(M239,Tables!$A$3:$B$11,2))</f>
        <v>2</v>
      </c>
      <c r="M239" s="2" t="s">
        <v>32</v>
      </c>
      <c r="N239" s="2">
        <v>35</v>
      </c>
      <c r="O239" s="2">
        <v>23</v>
      </c>
      <c r="P239" s="2">
        <v>35</v>
      </c>
      <c r="Q239" s="2">
        <v>67</v>
      </c>
      <c r="R239" s="13">
        <f>IF(Q239&gt;0,(+Q239*2.54)/100,"")</f>
        <v>1.7018</v>
      </c>
      <c r="S239" s="2">
        <v>120</v>
      </c>
      <c r="T239" s="12">
        <f>IF(S239&gt;0,S239*0.453592,"")</f>
        <v>54.431039999999996</v>
      </c>
      <c r="U239" s="13">
        <f>IF((Q239&gt;0)*(S239&gt;0),T239/R239^2,"")</f>
        <v>18.794448816342495</v>
      </c>
      <c r="V239" s="18" t="str">
        <f t="shared" si="7"/>
        <v>Y</v>
      </c>
      <c r="W239" s="2" t="s">
        <v>678</v>
      </c>
    </row>
    <row r="240" spans="1:23" x14ac:dyDescent="0.15">
      <c r="A240" s="11">
        <f t="shared" si="6"/>
        <v>1970</v>
      </c>
      <c r="B240" s="11">
        <f>YEAR(C240)</f>
        <v>1973</v>
      </c>
      <c r="C240" s="10">
        <v>25446</v>
      </c>
      <c r="D240" s="2" t="s">
        <v>441</v>
      </c>
      <c r="H240" s="2" t="s">
        <v>26</v>
      </c>
      <c r="I240" s="3">
        <v>16607</v>
      </c>
      <c r="J240" s="12">
        <f>IF(H240&gt;0,B240-YEAR(I240),"")</f>
        <v>24</v>
      </c>
      <c r="K240" s="11" t="str">
        <f>N240 &amp; M240</f>
        <v>38D</v>
      </c>
      <c r="L240" s="11">
        <f>IF(ISBLANK(M240),"",VLOOKUP(M240,Tables!$A$3:$B$11,2))</f>
        <v>3</v>
      </c>
      <c r="M240" s="2" t="s">
        <v>27</v>
      </c>
      <c r="N240" s="2">
        <v>38</v>
      </c>
      <c r="O240" s="2">
        <v>24</v>
      </c>
      <c r="P240" s="2">
        <v>36</v>
      </c>
      <c r="Q240" s="2">
        <v>68</v>
      </c>
      <c r="R240" s="13">
        <f>IF(Q240&gt;0,(+Q240*2.54)/100,"")</f>
        <v>1.7272000000000001</v>
      </c>
      <c r="S240" s="2">
        <v>125</v>
      </c>
      <c r="T240" s="12">
        <f>IF(S240&gt;0,S240*0.453592,"")</f>
        <v>56.698999999999998</v>
      </c>
      <c r="U240" s="13">
        <f>IF((Q240&gt;0)*(S240&gt;0),T240/R240^2,"")</f>
        <v>19.00597443063398</v>
      </c>
      <c r="V240" s="18" t="str">
        <f t="shared" si="7"/>
        <v>Y</v>
      </c>
      <c r="W240" s="2" t="s">
        <v>255</v>
      </c>
    </row>
    <row r="241" spans="1:23" x14ac:dyDescent="0.15">
      <c r="A241" s="11">
        <f t="shared" si="6"/>
        <v>1970</v>
      </c>
      <c r="B241" s="11">
        <f>YEAR(C241)</f>
        <v>1973</v>
      </c>
      <c r="C241" s="10">
        <v>25476</v>
      </c>
      <c r="D241" s="2" t="s">
        <v>1172</v>
      </c>
      <c r="H241" s="2" t="s">
        <v>35</v>
      </c>
      <c r="I241" s="3">
        <v>16652</v>
      </c>
      <c r="J241" s="12">
        <f>IF(H241&gt;0,B241-YEAR(I241),"")</f>
        <v>24</v>
      </c>
      <c r="K241" s="11" t="str">
        <f>N241 &amp; M241</f>
        <v>37C</v>
      </c>
      <c r="L241" s="11">
        <f>IF(ISBLANK(M241),"",VLOOKUP(M241,Tables!$A$3:$B$11,2))</f>
        <v>2</v>
      </c>
      <c r="M241" s="2" t="s">
        <v>32</v>
      </c>
      <c r="N241" s="2">
        <v>37</v>
      </c>
      <c r="O241" s="2">
        <v>24</v>
      </c>
      <c r="P241" s="2">
        <v>36</v>
      </c>
      <c r="Q241" s="2">
        <v>67</v>
      </c>
      <c r="R241" s="13">
        <f>IF(Q241&gt;0,(+Q241*2.54)/100,"")</f>
        <v>1.7018</v>
      </c>
      <c r="S241" s="2">
        <v>125</v>
      </c>
      <c r="T241" s="12">
        <f>IF(S241&gt;0,S241*0.453592,"")</f>
        <v>56.698999999999998</v>
      </c>
      <c r="U241" s="13">
        <f>IF((Q241&gt;0)*(S241&gt;0),T241/R241^2,"")</f>
        <v>19.577550850356769</v>
      </c>
      <c r="V241" s="18" t="str">
        <f t="shared" si="7"/>
        <v>Y</v>
      </c>
      <c r="W241" s="2" t="s">
        <v>50</v>
      </c>
    </row>
    <row r="242" spans="1:23" x14ac:dyDescent="0.15">
      <c r="A242" s="11">
        <f t="shared" si="6"/>
        <v>1970</v>
      </c>
      <c r="B242" s="11">
        <f>YEAR(C242)</f>
        <v>1973</v>
      </c>
      <c r="C242" s="10">
        <v>25507</v>
      </c>
      <c r="D242" s="2" t="s">
        <v>893</v>
      </c>
      <c r="H242" s="2" t="s">
        <v>31</v>
      </c>
      <c r="I242" s="3">
        <v>18276</v>
      </c>
      <c r="J242" s="12">
        <f>IF(H242&gt;0,B242-YEAR(I242),"")</f>
        <v>19</v>
      </c>
      <c r="K242" s="11" t="str">
        <f>N242 &amp; M242</f>
        <v>37D</v>
      </c>
      <c r="L242" s="11">
        <f>IF(ISBLANK(M242),"",VLOOKUP(M242,Tables!$A$3:$B$11,2))</f>
        <v>3</v>
      </c>
      <c r="M242" s="2" t="s">
        <v>27</v>
      </c>
      <c r="N242" s="2">
        <v>37</v>
      </c>
      <c r="O242" s="2">
        <v>25</v>
      </c>
      <c r="P242" s="2">
        <v>36</v>
      </c>
      <c r="Q242" s="2">
        <v>62</v>
      </c>
      <c r="R242" s="13">
        <f>IF(Q242&gt;0,(+Q242*2.54)/100,"")</f>
        <v>1.5748</v>
      </c>
      <c r="S242" s="2">
        <v>108</v>
      </c>
      <c r="T242" s="12">
        <f>IF(S242&gt;0,S242*0.453592,"")</f>
        <v>48.987935999999998</v>
      </c>
      <c r="U242" s="13">
        <f>IF((Q242&gt;0)*(S242&gt;0),T242/R242^2,"")</f>
        <v>19.753239506479012</v>
      </c>
      <c r="V242" s="18" t="str">
        <f t="shared" si="7"/>
        <v>Y</v>
      </c>
      <c r="W242" s="2" t="s">
        <v>460</v>
      </c>
    </row>
    <row r="243" spans="1:23" x14ac:dyDescent="0.15">
      <c r="A243" s="11">
        <f t="shared" si="6"/>
        <v>1970</v>
      </c>
      <c r="B243" s="11">
        <f>YEAR(C243)</f>
        <v>1973</v>
      </c>
      <c r="C243" s="10">
        <v>25537</v>
      </c>
      <c r="D243" s="2" t="s">
        <v>261</v>
      </c>
      <c r="H243" s="2" t="s">
        <v>35</v>
      </c>
      <c r="I243" s="3">
        <v>16884</v>
      </c>
      <c r="J243" s="12">
        <f>IF(H243&gt;0,B243-YEAR(I243),"")</f>
        <v>23</v>
      </c>
      <c r="K243" s="11" t="str">
        <f>N243 &amp; M243</f>
        <v>38D</v>
      </c>
      <c r="L243" s="11">
        <f>IF(ISBLANK(M243),"",VLOOKUP(M243,Tables!$A$3:$B$11,2))</f>
        <v>3</v>
      </c>
      <c r="M243" s="2" t="s">
        <v>27</v>
      </c>
      <c r="N243" s="2">
        <v>38</v>
      </c>
      <c r="O243" s="2">
        <v>23</v>
      </c>
      <c r="P243" s="2">
        <v>37</v>
      </c>
      <c r="Q243" s="2">
        <v>68</v>
      </c>
      <c r="R243" s="13">
        <f>IF(Q243&gt;0,(+Q243*2.54)/100,"")</f>
        <v>1.7272000000000001</v>
      </c>
      <c r="S243" s="2">
        <v>125</v>
      </c>
      <c r="T243" s="12">
        <f>IF(S243&gt;0,S243*0.453592,"")</f>
        <v>56.698999999999998</v>
      </c>
      <c r="U243" s="13">
        <f>IF((Q243&gt;0)*(S243&gt;0),T243/R243^2,"")</f>
        <v>19.00597443063398</v>
      </c>
      <c r="V243" s="18" t="str">
        <f t="shared" si="7"/>
        <v>Y</v>
      </c>
      <c r="W243" s="2" t="s">
        <v>262</v>
      </c>
    </row>
    <row r="244" spans="1:23" x14ac:dyDescent="0.15">
      <c r="A244" s="11">
        <f t="shared" si="6"/>
        <v>1970</v>
      </c>
      <c r="B244" s="11">
        <f>YEAR(C244)</f>
        <v>1974</v>
      </c>
      <c r="C244" s="10">
        <v>25568</v>
      </c>
      <c r="D244" s="2" t="s">
        <v>906</v>
      </c>
      <c r="H244" s="2" t="s">
        <v>35</v>
      </c>
      <c r="I244" s="3">
        <v>18336</v>
      </c>
      <c r="J244" s="12">
        <f>IF(H244&gt;0,B244-YEAR(I244),"")</f>
        <v>20</v>
      </c>
      <c r="K244" s="11" t="str">
        <f>N244 &amp; M244</f>
        <v>35D</v>
      </c>
      <c r="L244" s="11">
        <f>IF(ISBLANK(M244),"",VLOOKUP(M244,Tables!$A$3:$B$11,2))</f>
        <v>3</v>
      </c>
      <c r="M244" s="2" t="s">
        <v>27</v>
      </c>
      <c r="N244" s="2">
        <v>35</v>
      </c>
      <c r="O244" s="2">
        <v>23</v>
      </c>
      <c r="P244" s="2">
        <v>35</v>
      </c>
      <c r="Q244" s="2">
        <v>68</v>
      </c>
      <c r="R244" s="13">
        <f>IF(Q244&gt;0,(+Q244*2.54)/100,"")</f>
        <v>1.7272000000000001</v>
      </c>
      <c r="S244" s="2">
        <v>118</v>
      </c>
      <c r="T244" s="12">
        <f>IF(S244&gt;0,S244*0.453592,"")</f>
        <v>53.523856000000002</v>
      </c>
      <c r="U244" s="13">
        <f>IF((Q244&gt;0)*(S244&gt;0),T244/R244^2,"")</f>
        <v>17.941639862518478</v>
      </c>
      <c r="V244" s="18" t="str">
        <f t="shared" si="7"/>
        <v>Y</v>
      </c>
      <c r="W244" s="2" t="s">
        <v>65</v>
      </c>
    </row>
    <row r="245" spans="1:23" x14ac:dyDescent="0.15">
      <c r="A245" s="11">
        <f t="shared" si="6"/>
        <v>1970</v>
      </c>
      <c r="B245" s="11">
        <f>YEAR(C245)</f>
        <v>1974</v>
      </c>
      <c r="C245" s="10">
        <v>25599</v>
      </c>
      <c r="D245" s="2" t="s">
        <v>431</v>
      </c>
      <c r="H245" s="2" t="s">
        <v>35</v>
      </c>
      <c r="I245" s="3">
        <v>17196</v>
      </c>
      <c r="J245" s="12">
        <f>IF(H245&gt;0,B245-YEAR(I245),"")</f>
        <v>23</v>
      </c>
      <c r="K245" s="11" t="str">
        <f>N245 &amp; M245</f>
        <v>36D</v>
      </c>
      <c r="L245" s="11">
        <f>IF(ISBLANK(M245),"",VLOOKUP(M245,Tables!$A$3:$B$11,2))</f>
        <v>3</v>
      </c>
      <c r="M245" s="2" t="s">
        <v>27</v>
      </c>
      <c r="N245" s="2">
        <v>36</v>
      </c>
      <c r="O245" s="2">
        <v>24</v>
      </c>
      <c r="P245" s="2">
        <v>34</v>
      </c>
      <c r="Q245" s="2">
        <v>65</v>
      </c>
      <c r="R245" s="13">
        <f>IF(Q245&gt;0,(+Q245*2.54)/100,"")</f>
        <v>1.651</v>
      </c>
      <c r="S245" s="2">
        <v>110</v>
      </c>
      <c r="T245" s="12">
        <f>IF(S245&gt;0,S245*0.453592,"")</f>
        <v>49.895119999999999</v>
      </c>
      <c r="U245" s="13">
        <f>IF((Q245&gt;0)*(S245&gt;0),T245/R245^2,"")</f>
        <v>18.304755189392033</v>
      </c>
      <c r="V245" s="18" t="str">
        <f t="shared" si="7"/>
        <v>Y</v>
      </c>
      <c r="W245" s="2" t="s">
        <v>432</v>
      </c>
    </row>
    <row r="246" spans="1:23" x14ac:dyDescent="0.15">
      <c r="A246" s="11">
        <f t="shared" si="6"/>
        <v>1970</v>
      </c>
      <c r="B246" s="11">
        <f>YEAR(C246)</f>
        <v>1974</v>
      </c>
      <c r="C246" s="10">
        <v>25627</v>
      </c>
      <c r="D246" s="2" t="s">
        <v>954</v>
      </c>
      <c r="H246" s="2" t="s">
        <v>35</v>
      </c>
      <c r="I246" s="3">
        <v>18876</v>
      </c>
      <c r="J246" s="12">
        <f>IF(H246&gt;0,B246-YEAR(I246),"")</f>
        <v>19</v>
      </c>
      <c r="K246" s="11" t="str">
        <f>N246 &amp; M246</f>
        <v>36C</v>
      </c>
      <c r="L246" s="11">
        <f>IF(ISBLANK(M246),"",VLOOKUP(M246,Tables!$A$3:$B$11,2))</f>
        <v>2</v>
      </c>
      <c r="M246" s="2" t="s">
        <v>32</v>
      </c>
      <c r="N246" s="2">
        <v>36</v>
      </c>
      <c r="O246" s="2">
        <v>24</v>
      </c>
      <c r="P246" s="2">
        <v>36</v>
      </c>
      <c r="Q246" s="2">
        <v>63</v>
      </c>
      <c r="R246" s="13">
        <f>IF(Q246&gt;0,(+Q246*2.54)/100,"")</f>
        <v>1.6002000000000001</v>
      </c>
      <c r="S246" s="2">
        <v>112</v>
      </c>
      <c r="T246" s="12">
        <f>IF(S246&gt;0,S246*0.453592,"")</f>
        <v>50.802303999999999</v>
      </c>
      <c r="U246" s="13">
        <f>IF((Q246&gt;0)*(S246&gt;0),T246/R246^2,"")</f>
        <v>19.839689767562955</v>
      </c>
      <c r="V246" s="18" t="str">
        <f t="shared" si="7"/>
        <v>Y</v>
      </c>
      <c r="W246" s="2" t="s">
        <v>955</v>
      </c>
    </row>
    <row r="247" spans="1:23" x14ac:dyDescent="0.15">
      <c r="A247" s="11">
        <f t="shared" si="6"/>
        <v>1970</v>
      </c>
      <c r="B247" s="11">
        <f>YEAR(C247)</f>
        <v>1974</v>
      </c>
      <c r="C247" s="10">
        <v>25658</v>
      </c>
      <c r="D247" s="2" t="s">
        <v>852</v>
      </c>
      <c r="H247" s="2" t="s">
        <v>26</v>
      </c>
      <c r="I247" s="3">
        <v>18336</v>
      </c>
      <c r="J247" s="12">
        <f>IF(H247&gt;0,B247-YEAR(I247),"")</f>
        <v>20</v>
      </c>
      <c r="K247" s="11" t="str">
        <f>N247 &amp; M247</f>
        <v>36B</v>
      </c>
      <c r="L247" s="11">
        <f>IF(ISBLANK(M247),"",VLOOKUP(M247,Tables!$A$3:$B$11,2))</f>
        <v>1</v>
      </c>
      <c r="M247" s="2" t="s">
        <v>49</v>
      </c>
      <c r="N247" s="2">
        <v>36</v>
      </c>
      <c r="O247" s="2">
        <v>25</v>
      </c>
      <c r="P247" s="2">
        <v>36</v>
      </c>
      <c r="Q247" s="2">
        <v>68</v>
      </c>
      <c r="R247" s="13">
        <f>IF(Q247&gt;0,(+Q247*2.54)/100,"")</f>
        <v>1.7272000000000001</v>
      </c>
      <c r="S247" s="2">
        <v>125</v>
      </c>
      <c r="T247" s="12">
        <f>IF(S247&gt;0,S247*0.453592,"")</f>
        <v>56.698999999999998</v>
      </c>
      <c r="U247" s="13">
        <f>IF((Q247&gt;0)*(S247&gt;0),T247/R247^2,"")</f>
        <v>19.00597443063398</v>
      </c>
      <c r="V247" s="18" t="str">
        <f t="shared" si="7"/>
        <v>Y</v>
      </c>
      <c r="W247" s="2" t="s">
        <v>853</v>
      </c>
    </row>
    <row r="248" spans="1:23" x14ac:dyDescent="0.15">
      <c r="A248" s="11">
        <f t="shared" si="6"/>
        <v>1970</v>
      </c>
      <c r="B248" s="11">
        <f>YEAR(C248)</f>
        <v>1974</v>
      </c>
      <c r="C248" s="10">
        <v>25688</v>
      </c>
      <c r="D248" s="2" t="s">
        <v>840</v>
      </c>
      <c r="H248" s="2" t="s">
        <v>35</v>
      </c>
      <c r="I248" s="3">
        <v>17543</v>
      </c>
      <c r="J248" s="12">
        <f>IF(H248&gt;0,B248-YEAR(I248),"")</f>
        <v>22</v>
      </c>
      <c r="K248" s="11" t="str">
        <f>N248 &amp; M248</f>
        <v>39F</v>
      </c>
      <c r="L248" s="11">
        <f>IF(ISBLANK(M248),"",VLOOKUP(M248,Tables!$A$3:$B$11,2))</f>
        <v>6</v>
      </c>
      <c r="M248" s="2" t="s">
        <v>529</v>
      </c>
      <c r="N248" s="2">
        <v>39</v>
      </c>
      <c r="O248" s="2">
        <v>24</v>
      </c>
      <c r="P248" s="2">
        <v>36</v>
      </c>
      <c r="Q248" s="2">
        <v>67</v>
      </c>
      <c r="R248" s="13">
        <f>IF(Q248&gt;0,(+Q248*2.54)/100,"")</f>
        <v>1.7018</v>
      </c>
      <c r="S248" s="2">
        <v>130</v>
      </c>
      <c r="T248" s="12">
        <f>IF(S248&gt;0,S248*0.453592,"")</f>
        <v>58.96696</v>
      </c>
      <c r="U248" s="13">
        <f>IF((Q248&gt;0)*(S248&gt;0),T248/R248^2,"")</f>
        <v>20.360652884371039</v>
      </c>
      <c r="V248" s="18" t="str">
        <f t="shared" si="7"/>
        <v>Y</v>
      </c>
      <c r="W248" s="2" t="s">
        <v>841</v>
      </c>
    </row>
    <row r="249" spans="1:23" x14ac:dyDescent="0.15">
      <c r="A249" s="11">
        <f t="shared" si="6"/>
        <v>1970</v>
      </c>
      <c r="B249" s="11">
        <f>YEAR(C249)</f>
        <v>1974</v>
      </c>
      <c r="C249" s="10">
        <v>25719</v>
      </c>
      <c r="D249" s="2" t="s">
        <v>1034</v>
      </c>
      <c r="H249" s="2" t="s">
        <v>35</v>
      </c>
      <c r="I249" s="3">
        <v>18450</v>
      </c>
      <c r="J249" s="12">
        <f>IF(H249&gt;0,B249-YEAR(I249),"")</f>
        <v>20</v>
      </c>
      <c r="K249" s="11" t="str">
        <f>N249 &amp; M249</f>
        <v>35C</v>
      </c>
      <c r="L249" s="11">
        <f>IF(ISBLANK(M249),"",VLOOKUP(M249,Tables!$A$3:$B$11,2))</f>
        <v>2</v>
      </c>
      <c r="M249" s="2" t="s">
        <v>32</v>
      </c>
      <c r="N249" s="2">
        <v>35</v>
      </c>
      <c r="O249" s="2">
        <v>24</v>
      </c>
      <c r="P249" s="2">
        <v>34</v>
      </c>
      <c r="Q249" s="2">
        <v>66</v>
      </c>
      <c r="R249" s="13">
        <f>IF(Q249&gt;0,(+Q249*2.54)/100,"")</f>
        <v>1.6764000000000001</v>
      </c>
      <c r="S249" s="2">
        <v>114</v>
      </c>
      <c r="T249" s="12">
        <f>IF(S249&gt;0,S249*0.453592,"")</f>
        <v>51.709488</v>
      </c>
      <c r="U249" s="13">
        <f>IF((Q249&gt;0)*(S249&gt;0),T249/R249^2,"")</f>
        <v>18.399877571105002</v>
      </c>
      <c r="V249" s="18" t="str">
        <f t="shared" si="7"/>
        <v>Y</v>
      </c>
      <c r="W249" s="2" t="s">
        <v>111</v>
      </c>
    </row>
    <row r="250" spans="1:23" x14ac:dyDescent="0.15">
      <c r="A250" s="11">
        <f t="shared" si="6"/>
        <v>1970</v>
      </c>
      <c r="B250" s="11">
        <f>YEAR(C250)</f>
        <v>1974</v>
      </c>
      <c r="C250" s="10">
        <v>25749</v>
      </c>
      <c r="D250" s="2" t="s">
        <v>212</v>
      </c>
      <c r="H250" s="2" t="s">
        <v>26</v>
      </c>
      <c r="I250" s="3">
        <v>15658</v>
      </c>
      <c r="J250" s="12">
        <f>IF(H250&gt;0,B250-YEAR(I250),"")</f>
        <v>28</v>
      </c>
      <c r="K250" s="11" t="str">
        <f>N250 &amp; M250</f>
        <v>37D</v>
      </c>
      <c r="L250" s="11">
        <f>IF(ISBLANK(M250),"",VLOOKUP(M250,Tables!$A$3:$B$11,2))</f>
        <v>3</v>
      </c>
      <c r="M250" s="2" t="s">
        <v>27</v>
      </c>
      <c r="N250" s="2">
        <v>37</v>
      </c>
      <c r="O250" s="2">
        <v>22</v>
      </c>
      <c r="P250" s="2">
        <v>35</v>
      </c>
      <c r="Q250" s="2">
        <v>66</v>
      </c>
      <c r="R250" s="13">
        <f>IF(Q250&gt;0,(+Q250*2.54)/100,"")</f>
        <v>1.6764000000000001</v>
      </c>
      <c r="S250" s="2">
        <v>115</v>
      </c>
      <c r="T250" s="12">
        <f>IF(S250&gt;0,S250*0.453592,"")</f>
        <v>52.163080000000001</v>
      </c>
      <c r="U250" s="13">
        <f>IF((Q250&gt;0)*(S250&gt;0),T250/R250^2,"")</f>
        <v>18.561280005939256</v>
      </c>
      <c r="V250" s="18" t="str">
        <f t="shared" si="7"/>
        <v>Y</v>
      </c>
      <c r="W250" s="2" t="s">
        <v>213</v>
      </c>
    </row>
    <row r="251" spans="1:23" x14ac:dyDescent="0.15">
      <c r="A251" s="11">
        <f t="shared" si="6"/>
        <v>1970</v>
      </c>
      <c r="B251" s="11">
        <f>YEAR(C251)</f>
        <v>1974</v>
      </c>
      <c r="C251" s="10">
        <v>25780</v>
      </c>
      <c r="D251" s="2" t="s">
        <v>550</v>
      </c>
      <c r="H251" s="2" t="s">
        <v>26</v>
      </c>
      <c r="I251" s="3">
        <v>17075</v>
      </c>
      <c r="J251" s="12">
        <f>IF(H251&gt;0,B251-YEAR(I251),"")</f>
        <v>24</v>
      </c>
      <c r="K251" s="11" t="str">
        <f>N251 &amp; M251</f>
        <v>36B</v>
      </c>
      <c r="L251" s="11">
        <f>IF(ISBLANK(M251),"",VLOOKUP(M251,Tables!$A$3:$B$11,2))</f>
        <v>1</v>
      </c>
      <c r="M251" s="2" t="s">
        <v>49</v>
      </c>
      <c r="N251" s="2">
        <v>36</v>
      </c>
      <c r="O251" s="2">
        <v>24</v>
      </c>
      <c r="P251" s="2">
        <v>35</v>
      </c>
      <c r="Q251" s="2">
        <v>67</v>
      </c>
      <c r="R251" s="13">
        <f>IF(Q251&gt;0,(+Q251*2.54)/100,"")</f>
        <v>1.7018</v>
      </c>
      <c r="S251" s="2">
        <v>122</v>
      </c>
      <c r="T251" s="12">
        <f>IF(S251&gt;0,S251*0.453592,"")</f>
        <v>55.338223999999997</v>
      </c>
      <c r="U251" s="13">
        <f>IF((Q251&gt;0)*(S251&gt;0),T251/R251^2,"")</f>
        <v>19.107689629948204</v>
      </c>
      <c r="V251" s="18" t="str">
        <f t="shared" si="7"/>
        <v>Y</v>
      </c>
      <c r="W251" s="2" t="s">
        <v>157</v>
      </c>
    </row>
    <row r="252" spans="1:23" x14ac:dyDescent="0.15">
      <c r="A252" s="11">
        <f t="shared" si="6"/>
        <v>1970</v>
      </c>
      <c r="B252" s="11">
        <f>YEAR(C252)</f>
        <v>1974</v>
      </c>
      <c r="C252" s="10">
        <v>25811</v>
      </c>
      <c r="D252" s="2" t="s">
        <v>710</v>
      </c>
      <c r="H252" s="2" t="s">
        <v>26</v>
      </c>
      <c r="I252" s="3">
        <v>17432</v>
      </c>
      <c r="J252" s="12">
        <f>IF(H252&gt;0,B252-YEAR(I252),"")</f>
        <v>23</v>
      </c>
      <c r="K252" s="11" t="str">
        <f>N252 &amp; M252</f>
        <v>34C</v>
      </c>
      <c r="L252" s="11">
        <f>IF(ISBLANK(M252),"",VLOOKUP(M252,Tables!$A$3:$B$11,2))</f>
        <v>2</v>
      </c>
      <c r="M252" s="2" t="s">
        <v>32</v>
      </c>
      <c r="N252" s="2">
        <v>34</v>
      </c>
      <c r="O252" s="2">
        <v>23</v>
      </c>
      <c r="P252" s="2">
        <v>35</v>
      </c>
      <c r="Q252" s="2">
        <v>65</v>
      </c>
      <c r="R252" s="13">
        <f>IF(Q252&gt;0,(+Q252*2.54)/100,"")</f>
        <v>1.651</v>
      </c>
      <c r="S252" s="2">
        <v>112</v>
      </c>
      <c r="T252" s="12">
        <f>IF(S252&gt;0,S252*0.453592,"")</f>
        <v>50.802303999999999</v>
      </c>
      <c r="U252" s="13">
        <f>IF((Q252&gt;0)*(S252&gt;0),T252/R252^2,"")</f>
        <v>18.637568920108254</v>
      </c>
      <c r="V252" s="18" t="str">
        <f t="shared" si="7"/>
        <v>Y</v>
      </c>
      <c r="W252" s="2" t="s">
        <v>475</v>
      </c>
    </row>
    <row r="253" spans="1:23" x14ac:dyDescent="0.15">
      <c r="A253" s="11">
        <f t="shared" si="6"/>
        <v>1970</v>
      </c>
      <c r="B253" s="11">
        <f>YEAR(C253)</f>
        <v>1974</v>
      </c>
      <c r="C253" s="10">
        <v>25841</v>
      </c>
      <c r="D253" s="2" t="s">
        <v>421</v>
      </c>
      <c r="H253" s="2" t="s">
        <v>35</v>
      </c>
      <c r="I253" s="3">
        <v>15705</v>
      </c>
      <c r="J253" s="12">
        <f>IF(H253&gt;0,B253-YEAR(I253),"")</f>
        <v>28</v>
      </c>
      <c r="K253" s="11" t="str">
        <f>N253 &amp; M253</f>
        <v>36D</v>
      </c>
      <c r="L253" s="11">
        <f>IF(ISBLANK(M253),"",VLOOKUP(M253,Tables!$A$3:$B$11,2))</f>
        <v>3</v>
      </c>
      <c r="M253" s="2" t="s">
        <v>27</v>
      </c>
      <c r="N253" s="2">
        <v>36</v>
      </c>
      <c r="O253" s="2">
        <v>24</v>
      </c>
      <c r="P253" s="2">
        <v>36</v>
      </c>
      <c r="Q253" s="2">
        <v>67</v>
      </c>
      <c r="R253" s="13">
        <f>IF(Q253&gt;0,(+Q253*2.54)/100,"")</f>
        <v>1.7018</v>
      </c>
      <c r="S253" s="2">
        <v>123</v>
      </c>
      <c r="T253" s="12">
        <f>IF(S253&gt;0,S253*0.453592,"")</f>
        <v>55.791815999999997</v>
      </c>
      <c r="U253" s="13">
        <f>IF((Q253&gt;0)*(S253&gt;0),T253/R253^2,"")</f>
        <v>19.264310036751059</v>
      </c>
      <c r="V253" s="18" t="str">
        <f t="shared" si="7"/>
        <v>N</v>
      </c>
      <c r="W253" s="2" t="s">
        <v>422</v>
      </c>
    </row>
    <row r="254" spans="1:23" x14ac:dyDescent="0.15">
      <c r="A254" s="11">
        <f t="shared" si="6"/>
        <v>1970</v>
      </c>
      <c r="B254" s="11">
        <f>YEAR(C254)</f>
        <v>1974</v>
      </c>
      <c r="C254" s="10">
        <v>25872</v>
      </c>
      <c r="D254" s="2" t="s">
        <v>145</v>
      </c>
      <c r="H254" s="2" t="s">
        <v>26</v>
      </c>
      <c r="I254" s="3">
        <v>18092</v>
      </c>
      <c r="J254" s="12">
        <f>IF(H254&gt;0,B254-YEAR(I254),"")</f>
        <v>21</v>
      </c>
      <c r="K254" s="11" t="str">
        <f>N254 &amp; M254</f>
        <v>35C</v>
      </c>
      <c r="L254" s="11">
        <f>IF(ISBLANK(M254),"",VLOOKUP(M254,Tables!$A$3:$B$11,2))</f>
        <v>2</v>
      </c>
      <c r="M254" s="2" t="s">
        <v>32</v>
      </c>
      <c r="N254" s="2">
        <v>35</v>
      </c>
      <c r="O254" s="2">
        <v>24</v>
      </c>
      <c r="P254" s="2">
        <v>35</v>
      </c>
      <c r="Q254" s="2">
        <v>69</v>
      </c>
      <c r="R254" s="13">
        <f>IF(Q254&gt;0,(+Q254*2.54)/100,"")</f>
        <v>1.7525999999999999</v>
      </c>
      <c r="S254" s="2">
        <v>120</v>
      </c>
      <c r="T254" s="12">
        <f>IF(S254&gt;0,S254*0.453592,"")</f>
        <v>54.431039999999996</v>
      </c>
      <c r="U254" s="13">
        <f>IF((Q254&gt;0)*(S254&gt;0),T254/R254^2,"")</f>
        <v>17.720705888796779</v>
      </c>
      <c r="V254" s="18" t="str">
        <f t="shared" si="7"/>
        <v>Y</v>
      </c>
      <c r="W254" s="2" t="s">
        <v>146</v>
      </c>
    </row>
    <row r="255" spans="1:23" x14ac:dyDescent="0.15">
      <c r="A255" s="11">
        <f t="shared" si="6"/>
        <v>1970</v>
      </c>
      <c r="B255" s="11">
        <f>YEAR(C255)</f>
        <v>1974</v>
      </c>
      <c r="C255" s="10">
        <v>25902</v>
      </c>
      <c r="D255" s="2" t="s">
        <v>535</v>
      </c>
      <c r="H255" s="2" t="s">
        <v>26</v>
      </c>
      <c r="I255" s="3">
        <v>17250</v>
      </c>
      <c r="J255" s="12">
        <f>IF(H255&gt;0,B255-YEAR(I255),"")</f>
        <v>23</v>
      </c>
      <c r="K255" s="11" t="str">
        <f>N255 &amp; M255</f>
        <v>38C</v>
      </c>
      <c r="L255" s="11">
        <f>IF(ISBLANK(M255),"",VLOOKUP(M255,Tables!$A$3:$B$11,2))</f>
        <v>2</v>
      </c>
      <c r="M255" s="2" t="s">
        <v>32</v>
      </c>
      <c r="N255" s="2">
        <v>38</v>
      </c>
      <c r="O255" s="2">
        <v>26</v>
      </c>
      <c r="P255" s="2">
        <v>38</v>
      </c>
      <c r="Q255" s="2">
        <v>70</v>
      </c>
      <c r="R255" s="13">
        <f>IF(Q255&gt;0,(+Q255*2.54)/100,"")</f>
        <v>1.778</v>
      </c>
      <c r="S255" s="2">
        <v>143</v>
      </c>
      <c r="T255" s="12">
        <f>IF(S255&gt;0,S255*0.453592,"")</f>
        <v>64.863656000000006</v>
      </c>
      <c r="U255" s="13">
        <f>IF((Q255&gt;0)*(S255&gt;0),T255/R255^2,"")</f>
        <v>20.518136301578725</v>
      </c>
      <c r="V255" s="18" t="str">
        <f t="shared" si="7"/>
        <v>N</v>
      </c>
      <c r="W255" s="2" t="s">
        <v>536</v>
      </c>
    </row>
    <row r="256" spans="1:23" x14ac:dyDescent="0.15">
      <c r="A256" s="11">
        <f t="shared" si="6"/>
        <v>1970</v>
      </c>
      <c r="B256" s="11">
        <f>YEAR(C256)</f>
        <v>1975</v>
      </c>
      <c r="C256" s="10">
        <v>25933</v>
      </c>
      <c r="D256" s="2" t="s">
        <v>812</v>
      </c>
      <c r="H256" s="2" t="s">
        <v>26</v>
      </c>
      <c r="I256" s="3">
        <v>17653</v>
      </c>
      <c r="J256" s="12">
        <f>IF(H256&gt;0,B256-YEAR(I256),"")</f>
        <v>23</v>
      </c>
      <c r="K256" s="11" t="str">
        <f>N256 &amp; M256</f>
        <v>37C</v>
      </c>
      <c r="L256" s="11">
        <f>IF(ISBLANK(M256),"",VLOOKUP(M256,Tables!$A$3:$B$11,2))</f>
        <v>2</v>
      </c>
      <c r="M256" s="2" t="s">
        <v>32</v>
      </c>
      <c r="N256" s="2">
        <v>37</v>
      </c>
      <c r="O256" s="2">
        <v>22</v>
      </c>
      <c r="P256" s="2">
        <v>35</v>
      </c>
      <c r="Q256" s="2">
        <v>67</v>
      </c>
      <c r="R256" s="13">
        <f>IF(Q256&gt;0,(+Q256*2.54)/100,"")</f>
        <v>1.7018</v>
      </c>
      <c r="S256" s="2">
        <v>120</v>
      </c>
      <c r="T256" s="12">
        <f>IF(S256&gt;0,S256*0.453592,"")</f>
        <v>54.431039999999996</v>
      </c>
      <c r="U256" s="13">
        <f>IF((Q256&gt;0)*(S256&gt;0),T256/R256^2,"")</f>
        <v>18.794448816342495</v>
      </c>
      <c r="V256" s="18" t="str">
        <f t="shared" si="7"/>
        <v>Y</v>
      </c>
      <c r="W256" s="2" t="s">
        <v>813</v>
      </c>
    </row>
    <row r="257" spans="1:23" x14ac:dyDescent="0.15">
      <c r="A257" s="11">
        <f t="shared" si="6"/>
        <v>1970</v>
      </c>
      <c r="B257" s="11">
        <f>YEAR(C257)</f>
        <v>1975</v>
      </c>
      <c r="C257" s="10">
        <v>25964</v>
      </c>
      <c r="D257" s="2" t="s">
        <v>729</v>
      </c>
      <c r="H257" s="2" t="s">
        <v>35</v>
      </c>
      <c r="I257" s="3">
        <v>18224</v>
      </c>
      <c r="J257" s="12">
        <f>IF(H257&gt;0,B257-YEAR(I257),"")</f>
        <v>22</v>
      </c>
      <c r="K257" s="11" t="str">
        <f>N257 &amp; M257</f>
        <v>37D</v>
      </c>
      <c r="L257" s="11">
        <f>IF(ISBLANK(M257),"",VLOOKUP(M257,Tables!$A$3:$B$11,2))</f>
        <v>3</v>
      </c>
      <c r="M257" s="2" t="s">
        <v>27</v>
      </c>
      <c r="N257" s="2">
        <v>37</v>
      </c>
      <c r="O257" s="2">
        <v>24</v>
      </c>
      <c r="P257" s="2">
        <v>36</v>
      </c>
      <c r="Q257" s="2">
        <v>65</v>
      </c>
      <c r="R257" s="13">
        <f>IF(Q257&gt;0,(+Q257*2.54)/100,"")</f>
        <v>1.651</v>
      </c>
      <c r="S257" s="2">
        <v>110</v>
      </c>
      <c r="T257" s="12">
        <f>IF(S257&gt;0,S257*0.453592,"")</f>
        <v>49.895119999999999</v>
      </c>
      <c r="U257" s="13">
        <f>IF((Q257&gt;0)*(S257&gt;0),T257/R257^2,"")</f>
        <v>18.304755189392033</v>
      </c>
      <c r="V257" s="18" t="str">
        <f t="shared" si="7"/>
        <v>Y</v>
      </c>
      <c r="W257" s="2" t="s">
        <v>730</v>
      </c>
    </row>
    <row r="258" spans="1:23" x14ac:dyDescent="0.15">
      <c r="A258" s="11">
        <f t="shared" si="6"/>
        <v>1970</v>
      </c>
      <c r="B258" s="11">
        <f>YEAR(C258)</f>
        <v>1975</v>
      </c>
      <c r="C258" s="10">
        <v>25992</v>
      </c>
      <c r="D258" s="2" t="s">
        <v>508</v>
      </c>
      <c r="H258" s="2" t="s">
        <v>26</v>
      </c>
      <c r="I258" s="3">
        <v>16207</v>
      </c>
      <c r="J258" s="12">
        <f>IF(H258&gt;0,B258-YEAR(I258),"")</f>
        <v>27</v>
      </c>
      <c r="K258" s="11" t="str">
        <f>N258 &amp; M258</f>
        <v>36C</v>
      </c>
      <c r="L258" s="11">
        <f>IF(ISBLANK(M258),"",VLOOKUP(M258,Tables!$A$3:$B$11,2))</f>
        <v>2</v>
      </c>
      <c r="M258" s="2" t="s">
        <v>32</v>
      </c>
      <c r="N258" s="2">
        <v>36</v>
      </c>
      <c r="O258" s="2">
        <v>24</v>
      </c>
      <c r="P258" s="2">
        <v>35</v>
      </c>
      <c r="Q258" s="2">
        <v>66</v>
      </c>
      <c r="R258" s="13">
        <f>IF(Q258&gt;0,(+Q258*2.54)/100,"")</f>
        <v>1.6764000000000001</v>
      </c>
      <c r="S258" s="2">
        <v>116</v>
      </c>
      <c r="T258" s="12">
        <f>IF(S258&gt;0,S258*0.453592,"")</f>
        <v>52.616672000000001</v>
      </c>
      <c r="U258" s="13">
        <f>IF((Q258&gt;0)*(S258&gt;0),T258/R258^2,"")</f>
        <v>18.722682440773511</v>
      </c>
      <c r="V258" s="18" t="str">
        <f t="shared" si="7"/>
        <v>N</v>
      </c>
      <c r="W258" s="2" t="s">
        <v>509</v>
      </c>
    </row>
    <row r="259" spans="1:23" x14ac:dyDescent="0.15">
      <c r="A259" s="11">
        <f t="shared" ref="A259:A322" si="8">_xlfn.FLOOR.MATH(B259/10)*10</f>
        <v>1970</v>
      </c>
      <c r="B259" s="11">
        <f>YEAR(C259)</f>
        <v>1975</v>
      </c>
      <c r="C259" s="10">
        <v>26023</v>
      </c>
      <c r="D259" s="2" t="s">
        <v>1188</v>
      </c>
      <c r="H259" s="2" t="s">
        <v>35</v>
      </c>
      <c r="I259" s="3">
        <v>17680</v>
      </c>
      <c r="J259" s="12">
        <f>IF(H259&gt;0,B259-YEAR(I259),"")</f>
        <v>23</v>
      </c>
      <c r="K259" s="11" t="str">
        <f>N259 &amp; M259</f>
        <v>36C</v>
      </c>
      <c r="L259" s="11">
        <f>IF(ISBLANK(M259),"",VLOOKUP(M259,Tables!$A$3:$B$11,2))</f>
        <v>2</v>
      </c>
      <c r="M259" s="2" t="s">
        <v>32</v>
      </c>
      <c r="N259" s="2">
        <v>36</v>
      </c>
      <c r="O259" s="2">
        <v>23</v>
      </c>
      <c r="P259" s="2">
        <v>35</v>
      </c>
      <c r="Q259" s="2">
        <v>66</v>
      </c>
      <c r="R259" s="13">
        <f>IF(Q259&gt;0,(+Q259*2.54)/100,"")</f>
        <v>1.6764000000000001</v>
      </c>
      <c r="S259" s="2">
        <v>115</v>
      </c>
      <c r="T259" s="12">
        <f>IF(S259&gt;0,S259*0.453592,"")</f>
        <v>52.163080000000001</v>
      </c>
      <c r="U259" s="13">
        <f>IF((Q259&gt;0)*(S259&gt;0),T259/R259^2,"")</f>
        <v>18.561280005939256</v>
      </c>
      <c r="V259" s="18" t="str">
        <f t="shared" ref="V259:V322" si="9">IF(ISERROR(SEARCH("United States",W259)),"N","Y")</f>
        <v>Y</v>
      </c>
      <c r="W259" s="2" t="s">
        <v>434</v>
      </c>
    </row>
    <row r="260" spans="1:23" x14ac:dyDescent="0.15">
      <c r="A260" s="11">
        <f t="shared" si="8"/>
        <v>1970</v>
      </c>
      <c r="B260" s="11">
        <f>YEAR(C260)</f>
        <v>1975</v>
      </c>
      <c r="C260" s="10">
        <v>26053</v>
      </c>
      <c r="D260" s="2" t="s">
        <v>162</v>
      </c>
      <c r="H260" s="2" t="s">
        <v>35</v>
      </c>
      <c r="I260" s="3">
        <v>19243</v>
      </c>
      <c r="J260" s="12">
        <f>IF(H260&gt;0,B260-YEAR(I260),"")</f>
        <v>19</v>
      </c>
      <c r="K260" s="11" t="str">
        <f>N260 &amp; M260</f>
        <v>35B</v>
      </c>
      <c r="L260" s="11">
        <f>IF(ISBLANK(M260),"",VLOOKUP(M260,Tables!$A$3:$B$11,2))</f>
        <v>1</v>
      </c>
      <c r="M260" s="2" t="s">
        <v>49</v>
      </c>
      <c r="N260" s="2">
        <v>35</v>
      </c>
      <c r="O260" s="2">
        <v>23</v>
      </c>
      <c r="P260" s="2">
        <v>34</v>
      </c>
      <c r="Q260" s="2">
        <v>66</v>
      </c>
      <c r="R260" s="13">
        <f>IF(Q260&gt;0,(+Q260*2.54)/100,"")</f>
        <v>1.6764000000000001</v>
      </c>
      <c r="S260" s="2">
        <v>105</v>
      </c>
      <c r="T260" s="12">
        <f>IF(S260&gt;0,S260*0.453592,"")</f>
        <v>47.627159999999996</v>
      </c>
      <c r="U260" s="13">
        <f>IF((Q260&gt;0)*(S260&gt;0),T260/R260^2,"")</f>
        <v>16.947255657596713</v>
      </c>
      <c r="V260" s="18" t="str">
        <f t="shared" si="9"/>
        <v>Y</v>
      </c>
      <c r="W260" s="2" t="s">
        <v>163</v>
      </c>
    </row>
    <row r="261" spans="1:23" x14ac:dyDescent="0.15">
      <c r="A261" s="11">
        <f t="shared" si="8"/>
        <v>1970</v>
      </c>
      <c r="B261" s="11">
        <f>YEAR(C261)</f>
        <v>1975</v>
      </c>
      <c r="C261" s="10">
        <v>26084</v>
      </c>
      <c r="D261" s="2" t="s">
        <v>135</v>
      </c>
      <c r="G261" s="2" t="s">
        <v>25</v>
      </c>
      <c r="H261" s="2" t="s">
        <v>35</v>
      </c>
      <c r="I261" s="3">
        <v>16307</v>
      </c>
      <c r="J261" s="12">
        <f>IF(H261&gt;0,B261-YEAR(I261),"")</f>
        <v>27</v>
      </c>
      <c r="K261" s="11" t="str">
        <f>N261 &amp; M261</f>
        <v>36D</v>
      </c>
      <c r="L261" s="11">
        <f>IF(ISBLANK(M261),"",VLOOKUP(M261,Tables!$A$3:$B$11,2))</f>
        <v>3</v>
      </c>
      <c r="M261" s="2" t="s">
        <v>27</v>
      </c>
      <c r="N261" s="2">
        <v>36</v>
      </c>
      <c r="O261" s="2">
        <v>23</v>
      </c>
      <c r="P261" s="2">
        <v>37</v>
      </c>
      <c r="Q261" s="2">
        <v>66</v>
      </c>
      <c r="R261" s="13">
        <f>IF(Q261&gt;0,(+Q261*2.54)/100,"")</f>
        <v>1.6764000000000001</v>
      </c>
      <c r="S261" s="2">
        <v>119</v>
      </c>
      <c r="T261" s="12">
        <f>IF(S261&gt;0,S261*0.453592,"")</f>
        <v>53.977448000000003</v>
      </c>
      <c r="U261" s="13">
        <f>IF((Q261&gt;0)*(S261&gt;0),T261/R261^2,"")</f>
        <v>19.206889745276275</v>
      </c>
      <c r="V261" s="18" t="str">
        <f t="shared" si="9"/>
        <v>Y</v>
      </c>
      <c r="W261" s="2" t="s">
        <v>136</v>
      </c>
    </row>
    <row r="262" spans="1:23" x14ac:dyDescent="0.15">
      <c r="A262" s="11">
        <f t="shared" si="8"/>
        <v>1970</v>
      </c>
      <c r="B262" s="11">
        <f>YEAR(C262)</f>
        <v>1975</v>
      </c>
      <c r="C262" s="10">
        <v>26114</v>
      </c>
      <c r="D262" s="2" t="s">
        <v>807</v>
      </c>
      <c r="H262" s="2" t="s">
        <v>26</v>
      </c>
      <c r="I262" s="3">
        <v>17230</v>
      </c>
      <c r="J262" s="12">
        <f>IF(H262&gt;0,B262-YEAR(I262),"")</f>
        <v>24</v>
      </c>
      <c r="K262" s="11" t="str">
        <f>N262 &amp; M262</f>
        <v>36C</v>
      </c>
      <c r="L262" s="11">
        <f>IF(ISBLANK(M262),"",VLOOKUP(M262,Tables!$A$3:$B$11,2))</f>
        <v>2</v>
      </c>
      <c r="M262" s="2" t="s">
        <v>32</v>
      </c>
      <c r="N262" s="2">
        <v>36</v>
      </c>
      <c r="O262" s="2">
        <v>23</v>
      </c>
      <c r="P262" s="2">
        <v>35</v>
      </c>
      <c r="Q262" s="2">
        <v>63</v>
      </c>
      <c r="R262" s="13">
        <f>IF(Q262&gt;0,(+Q262*2.54)/100,"")</f>
        <v>1.6002000000000001</v>
      </c>
      <c r="S262" s="2">
        <v>108</v>
      </c>
      <c r="T262" s="12">
        <f>IF(S262&gt;0,S262*0.453592,"")</f>
        <v>48.987935999999998</v>
      </c>
      <c r="U262" s="13">
        <f>IF((Q262&gt;0)*(S262&gt;0),T262/R262^2,"")</f>
        <v>19.131129418721422</v>
      </c>
      <c r="V262" s="18" t="str">
        <f t="shared" si="9"/>
        <v>Y</v>
      </c>
      <c r="W262" s="2" t="s">
        <v>574</v>
      </c>
    </row>
    <row r="263" spans="1:23" x14ac:dyDescent="0.15">
      <c r="A263" s="11">
        <f t="shared" si="8"/>
        <v>1970</v>
      </c>
      <c r="B263" s="11">
        <f>YEAR(C263)</f>
        <v>1975</v>
      </c>
      <c r="C263" s="10">
        <v>26145</v>
      </c>
      <c r="D263" s="2" t="s">
        <v>755</v>
      </c>
      <c r="H263" s="2" t="s">
        <v>26</v>
      </c>
      <c r="I263" s="3">
        <v>17763</v>
      </c>
      <c r="J263" s="12">
        <f>IF(H263&gt;0,B263-YEAR(I263),"")</f>
        <v>23</v>
      </c>
      <c r="K263" s="11" t="str">
        <f>N263 &amp; M263</f>
        <v>36C</v>
      </c>
      <c r="L263" s="11">
        <f>IF(ISBLANK(M263),"",VLOOKUP(M263,Tables!$A$3:$B$11,2))</f>
        <v>2</v>
      </c>
      <c r="M263" s="2" t="s">
        <v>32</v>
      </c>
      <c r="N263" s="2">
        <v>36</v>
      </c>
      <c r="O263" s="2">
        <v>24</v>
      </c>
      <c r="P263" s="2">
        <v>35</v>
      </c>
      <c r="Q263" s="2">
        <v>68</v>
      </c>
      <c r="R263" s="13">
        <f>IF(Q263&gt;0,(+Q263*2.54)/100,"")</f>
        <v>1.7272000000000001</v>
      </c>
      <c r="S263" s="2">
        <v>125</v>
      </c>
      <c r="T263" s="12">
        <f>IF(S263&gt;0,S263*0.453592,"")</f>
        <v>56.698999999999998</v>
      </c>
      <c r="U263" s="13">
        <f>IF((Q263&gt;0)*(S263&gt;0),T263/R263^2,"")</f>
        <v>19.00597443063398</v>
      </c>
      <c r="V263" s="18" t="str">
        <f t="shared" si="9"/>
        <v>N</v>
      </c>
      <c r="W263" s="2" t="s">
        <v>756</v>
      </c>
    </row>
    <row r="264" spans="1:23" x14ac:dyDescent="0.15">
      <c r="A264" s="11">
        <f t="shared" si="8"/>
        <v>1970</v>
      </c>
      <c r="B264" s="11">
        <f>YEAR(C264)</f>
        <v>1975</v>
      </c>
      <c r="C264" s="10">
        <v>26176</v>
      </c>
      <c r="D264" s="2" t="s">
        <v>877</v>
      </c>
      <c r="H264" s="2" t="s">
        <v>35</v>
      </c>
      <c r="I264" s="3">
        <v>18085</v>
      </c>
      <c r="J264" s="12">
        <f>IF(H264&gt;0,B264-YEAR(I264),"")</f>
        <v>22</v>
      </c>
      <c r="K264" s="11" t="str">
        <f>N264 &amp; M264</f>
        <v>35D</v>
      </c>
      <c r="L264" s="11">
        <f>IF(ISBLANK(M264),"",VLOOKUP(M264,Tables!$A$3:$B$11,2))</f>
        <v>3</v>
      </c>
      <c r="M264" s="2" t="s">
        <v>27</v>
      </c>
      <c r="N264" s="2">
        <v>35</v>
      </c>
      <c r="O264" s="2">
        <v>24</v>
      </c>
      <c r="P264" s="2">
        <v>34</v>
      </c>
      <c r="Q264" s="2">
        <v>64</v>
      </c>
      <c r="R264" s="13">
        <f>IF(Q264&gt;0,(+Q264*2.54)/100,"")</f>
        <v>1.6255999999999999</v>
      </c>
      <c r="S264" s="2">
        <v>110</v>
      </c>
      <c r="T264" s="12">
        <f>IF(S264&gt;0,S264*0.453592,"")</f>
        <v>49.895119999999999</v>
      </c>
      <c r="U264" s="13">
        <f>IF((Q264&gt;0)*(S264&gt;0),T264/R264^2,"")</f>
        <v>18.881247723432946</v>
      </c>
      <c r="V264" s="18" t="str">
        <f t="shared" si="9"/>
        <v>Y</v>
      </c>
      <c r="W264" s="2" t="s">
        <v>667</v>
      </c>
    </row>
    <row r="265" spans="1:23" x14ac:dyDescent="0.15">
      <c r="A265" s="11">
        <f t="shared" si="8"/>
        <v>1970</v>
      </c>
      <c r="B265" s="11">
        <f>YEAR(C265)</f>
        <v>1975</v>
      </c>
      <c r="C265" s="10">
        <v>26206</v>
      </c>
      <c r="D265" s="2" t="s">
        <v>580</v>
      </c>
      <c r="H265" s="2" t="s">
        <v>26</v>
      </c>
      <c r="I265" s="3">
        <v>18098</v>
      </c>
      <c r="J265" s="12">
        <f>IF(H265&gt;0,B265-YEAR(I265),"")</f>
        <v>22</v>
      </c>
      <c r="K265" s="11" t="str">
        <f>N265 &amp; M265</f>
        <v>34C</v>
      </c>
      <c r="L265" s="11">
        <f>IF(ISBLANK(M265),"",VLOOKUP(M265,Tables!$A$3:$B$11,2))</f>
        <v>2</v>
      </c>
      <c r="M265" s="2" t="s">
        <v>32</v>
      </c>
      <c r="N265" s="2">
        <v>34</v>
      </c>
      <c r="O265" s="2">
        <v>23</v>
      </c>
      <c r="P265" s="2">
        <v>34</v>
      </c>
      <c r="Q265" s="2">
        <v>67</v>
      </c>
      <c r="R265" s="13">
        <f>IF(Q265&gt;0,(+Q265*2.54)/100,"")</f>
        <v>1.7018</v>
      </c>
      <c r="S265" s="2">
        <v>102</v>
      </c>
      <c r="T265" s="12">
        <f>IF(S265&gt;0,S265*0.453592,"")</f>
        <v>46.266384000000002</v>
      </c>
      <c r="U265" s="13">
        <f>IF((Q265&gt;0)*(S265&gt;0),T265/R265^2,"")</f>
        <v>15.975281493891124</v>
      </c>
      <c r="V265" s="18" t="str">
        <f t="shared" si="9"/>
        <v>Y</v>
      </c>
      <c r="W265" s="2" t="s">
        <v>581</v>
      </c>
    </row>
    <row r="266" spans="1:23" x14ac:dyDescent="0.15">
      <c r="A266" s="11">
        <f t="shared" si="8"/>
        <v>1970</v>
      </c>
      <c r="B266" s="11">
        <f>YEAR(C266)</f>
        <v>1975</v>
      </c>
      <c r="C266" s="10">
        <v>26237</v>
      </c>
      <c r="D266" s="2" t="s">
        <v>528</v>
      </c>
      <c r="F266" s="2" t="s">
        <v>1206</v>
      </c>
      <c r="H266" s="2" t="s">
        <v>35</v>
      </c>
      <c r="I266" s="3">
        <v>16827</v>
      </c>
      <c r="J266" s="12">
        <f>IF(H266&gt;0,B266-YEAR(I266),"")</f>
        <v>25</v>
      </c>
      <c r="K266" s="11" t="str">
        <f>N266 &amp; M266</f>
        <v>39F</v>
      </c>
      <c r="L266" s="11">
        <f>IF(ISBLANK(M266),"",VLOOKUP(M266,Tables!$A$3:$B$11,2))</f>
        <v>6</v>
      </c>
      <c r="M266" s="2" t="s">
        <v>529</v>
      </c>
      <c r="N266" s="2">
        <v>39</v>
      </c>
      <c r="O266" s="2">
        <v>24</v>
      </c>
      <c r="P266" s="2">
        <v>36</v>
      </c>
      <c r="Q266" s="2">
        <v>66</v>
      </c>
      <c r="R266" s="13">
        <f>IF(Q266&gt;0,(+Q266*2.54)/100,"")</f>
        <v>1.6764000000000001</v>
      </c>
      <c r="S266" s="2">
        <v>125</v>
      </c>
      <c r="T266" s="12">
        <f>IF(S266&gt;0,S266*0.453592,"")</f>
        <v>56.698999999999998</v>
      </c>
      <c r="U266" s="13">
        <f>IF((Q266&gt;0)*(S266&gt;0),T266/R266^2,"")</f>
        <v>20.175304354281803</v>
      </c>
      <c r="V266" s="18" t="str">
        <f t="shared" si="9"/>
        <v>Y</v>
      </c>
      <c r="W266" s="2" t="s">
        <v>530</v>
      </c>
    </row>
    <row r="267" spans="1:23" x14ac:dyDescent="0.15">
      <c r="A267" s="11">
        <f t="shared" si="8"/>
        <v>1970</v>
      </c>
      <c r="B267" s="11">
        <f>YEAR(C267)</f>
        <v>1975</v>
      </c>
      <c r="C267" s="10">
        <v>26267</v>
      </c>
      <c r="D267" s="2" t="s">
        <v>904</v>
      </c>
      <c r="H267" s="2" t="s">
        <v>35</v>
      </c>
      <c r="I267" s="3">
        <v>18504</v>
      </c>
      <c r="J267" s="12">
        <f>IF(H267&gt;0,B267-YEAR(I267),"")</f>
        <v>21</v>
      </c>
      <c r="K267" s="11" t="str">
        <f>N267 &amp; M267</f>
        <v>36D</v>
      </c>
      <c r="L267" s="11">
        <f>IF(ISBLANK(M267),"",VLOOKUP(M267,Tables!$A$3:$B$11,2))</f>
        <v>3</v>
      </c>
      <c r="M267" s="2" t="s">
        <v>27</v>
      </c>
      <c r="N267" s="2">
        <v>36</v>
      </c>
      <c r="O267" s="2">
        <v>24</v>
      </c>
      <c r="P267" s="2">
        <v>35</v>
      </c>
      <c r="Q267" s="2">
        <v>66</v>
      </c>
      <c r="R267" s="13">
        <f>IF(Q267&gt;0,(+Q267*2.54)/100,"")</f>
        <v>1.6764000000000001</v>
      </c>
      <c r="S267" s="2">
        <v>110</v>
      </c>
      <c r="T267" s="12">
        <f>IF(S267&gt;0,S267*0.453592,"")</f>
        <v>49.895119999999999</v>
      </c>
      <c r="U267" s="13">
        <f>IF((Q267&gt;0)*(S267&gt;0),T267/R267^2,"")</f>
        <v>17.754267831767987</v>
      </c>
      <c r="V267" s="18" t="str">
        <f t="shared" si="9"/>
        <v>Y</v>
      </c>
      <c r="W267" s="2" t="s">
        <v>905</v>
      </c>
    </row>
    <row r="268" spans="1:23" x14ac:dyDescent="0.15">
      <c r="A268" s="11">
        <f t="shared" si="8"/>
        <v>1970</v>
      </c>
      <c r="B268" s="11">
        <f>YEAR(C268)</f>
        <v>1976</v>
      </c>
      <c r="C268" s="10">
        <v>26298</v>
      </c>
      <c r="D268" s="2" t="s">
        <v>316</v>
      </c>
      <c r="H268" s="2" t="s">
        <v>26</v>
      </c>
      <c r="I268" s="3">
        <v>18626</v>
      </c>
      <c r="J268" s="12">
        <f>IF(H268&gt;0,B268-YEAR(I268),"")</f>
        <v>22</v>
      </c>
      <c r="K268" s="11" t="str">
        <f>N268 &amp; M268</f>
        <v>36D</v>
      </c>
      <c r="L268" s="11">
        <f>IF(ISBLANK(M268),"",VLOOKUP(M268,Tables!$A$3:$B$11,2))</f>
        <v>3</v>
      </c>
      <c r="M268" s="2" t="s">
        <v>27</v>
      </c>
      <c r="N268" s="2">
        <v>36</v>
      </c>
      <c r="O268" s="2">
        <v>25</v>
      </c>
      <c r="P268" s="2">
        <v>36</v>
      </c>
      <c r="Q268" s="2">
        <v>67</v>
      </c>
      <c r="R268" s="13">
        <f>IF(Q268&gt;0,(+Q268*2.54)/100,"")</f>
        <v>1.7018</v>
      </c>
      <c r="S268" s="2">
        <v>127</v>
      </c>
      <c r="T268" s="12">
        <f>IF(S268&gt;0,S268*0.453592,"")</f>
        <v>57.606183999999999</v>
      </c>
      <c r="U268" s="13">
        <f>IF((Q268&gt;0)*(S268&gt;0),T268/R268^2,"")</f>
        <v>19.890791663962474</v>
      </c>
      <c r="V268" s="18" t="str">
        <f t="shared" si="9"/>
        <v>Y</v>
      </c>
      <c r="W268" s="2" t="s">
        <v>74</v>
      </c>
    </row>
    <row r="269" spans="1:23" x14ac:dyDescent="0.15">
      <c r="A269" s="11">
        <f t="shared" si="8"/>
        <v>1970</v>
      </c>
      <c r="B269" s="11">
        <f>YEAR(C269)</f>
        <v>1976</v>
      </c>
      <c r="C269" s="10">
        <v>26329</v>
      </c>
      <c r="D269" s="2" t="s">
        <v>728</v>
      </c>
      <c r="H269" s="2" t="s">
        <v>35</v>
      </c>
      <c r="I269" s="3">
        <v>18557</v>
      </c>
      <c r="J269" s="12">
        <f>IF(H269&gt;0,B269-YEAR(I269),"")</f>
        <v>22</v>
      </c>
      <c r="K269" s="11" t="str">
        <f>N269 &amp; M269</f>
        <v>35C</v>
      </c>
      <c r="L269" s="11">
        <f>IF(ISBLANK(M269),"",VLOOKUP(M269,Tables!$A$3:$B$11,2))</f>
        <v>2</v>
      </c>
      <c r="M269" s="2" t="s">
        <v>32</v>
      </c>
      <c r="N269" s="2">
        <v>35</v>
      </c>
      <c r="O269" s="2">
        <v>25</v>
      </c>
      <c r="P269" s="2">
        <v>37</v>
      </c>
      <c r="Q269" s="2">
        <v>65</v>
      </c>
      <c r="R269" s="13">
        <f>IF(Q269&gt;0,(+Q269*2.54)/100,"")</f>
        <v>1.651</v>
      </c>
      <c r="S269" s="2">
        <v>120</v>
      </c>
      <c r="T269" s="12">
        <f>IF(S269&gt;0,S269*0.453592,"")</f>
        <v>54.431039999999996</v>
      </c>
      <c r="U269" s="13">
        <f>IF((Q269&gt;0)*(S269&gt;0),T269/R269^2,"")</f>
        <v>19.968823842973126</v>
      </c>
      <c r="V269" s="18" t="str">
        <f t="shared" si="9"/>
        <v>Y</v>
      </c>
      <c r="W269" s="2" t="s">
        <v>105</v>
      </c>
    </row>
    <row r="270" spans="1:23" x14ac:dyDescent="0.15">
      <c r="A270" s="11">
        <f t="shared" si="8"/>
        <v>1970</v>
      </c>
      <c r="B270" s="11">
        <f>YEAR(C270)</f>
        <v>1976</v>
      </c>
      <c r="C270" s="10">
        <v>26358</v>
      </c>
      <c r="D270" s="2" t="s">
        <v>92</v>
      </c>
      <c r="G270" s="2" t="s">
        <v>60</v>
      </c>
      <c r="H270" s="2" t="s">
        <v>26</v>
      </c>
      <c r="I270" s="3">
        <v>16955</v>
      </c>
      <c r="J270" s="12">
        <f>IF(H270&gt;0,B270-YEAR(I270),"")</f>
        <v>26</v>
      </c>
      <c r="K270" s="11" t="str">
        <f>N270 &amp; M270</f>
        <v>34C</v>
      </c>
      <c r="L270" s="11">
        <f>IF(ISBLANK(M270),"",VLOOKUP(M270,Tables!$A$3:$B$11,2))</f>
        <v>2</v>
      </c>
      <c r="M270" s="2" t="s">
        <v>32</v>
      </c>
      <c r="N270" s="2">
        <v>34</v>
      </c>
      <c r="O270" s="2">
        <v>25</v>
      </c>
      <c r="P270" s="2">
        <v>35</v>
      </c>
      <c r="Q270" s="2">
        <v>65</v>
      </c>
      <c r="R270" s="13">
        <f>IF(Q270&gt;0,(+Q270*2.54)/100,"")</f>
        <v>1.651</v>
      </c>
      <c r="S270" s="2">
        <v>110</v>
      </c>
      <c r="T270" s="12">
        <f>IF(S270&gt;0,S270*0.453592,"")</f>
        <v>49.895119999999999</v>
      </c>
      <c r="U270" s="13">
        <f>IF((Q270&gt;0)*(S270&gt;0),T270/R270^2,"")</f>
        <v>18.304755189392033</v>
      </c>
      <c r="V270" s="18" t="str">
        <f t="shared" si="9"/>
        <v>Y</v>
      </c>
      <c r="W270" s="2" t="s">
        <v>93</v>
      </c>
    </row>
    <row r="271" spans="1:23" x14ac:dyDescent="0.15">
      <c r="A271" s="11">
        <f t="shared" si="8"/>
        <v>1970</v>
      </c>
      <c r="B271" s="11">
        <f>YEAR(C271)</f>
        <v>1976</v>
      </c>
      <c r="C271" s="10">
        <v>26389</v>
      </c>
      <c r="D271" s="2" t="s">
        <v>353</v>
      </c>
      <c r="H271" s="2" t="s">
        <v>35</v>
      </c>
      <c r="I271" s="3">
        <v>18060</v>
      </c>
      <c r="J271" s="12">
        <f>IF(H271&gt;0,B271-YEAR(I271),"")</f>
        <v>23</v>
      </c>
      <c r="K271" s="11" t="str">
        <f>N271 &amp; M271</f>
        <v>36D</v>
      </c>
      <c r="L271" s="11">
        <f>IF(ISBLANK(M271),"",VLOOKUP(M271,Tables!$A$3:$B$11,2))</f>
        <v>3</v>
      </c>
      <c r="M271" s="2" t="s">
        <v>27</v>
      </c>
      <c r="N271" s="2">
        <v>36</v>
      </c>
      <c r="O271" s="2">
        <v>25</v>
      </c>
      <c r="P271" s="2">
        <v>36</v>
      </c>
      <c r="Q271" s="2">
        <v>66</v>
      </c>
      <c r="R271" s="13">
        <f>IF(Q271&gt;0,(+Q271*2.54)/100,"")</f>
        <v>1.6764000000000001</v>
      </c>
      <c r="S271" s="2">
        <v>120</v>
      </c>
      <c r="T271" s="12">
        <f>IF(S271&gt;0,S271*0.453592,"")</f>
        <v>54.431039999999996</v>
      </c>
      <c r="U271" s="13">
        <f>IF((Q271&gt;0)*(S271&gt;0),T271/R271^2,"")</f>
        <v>19.368292180110529</v>
      </c>
      <c r="V271" s="18" t="str">
        <f t="shared" si="9"/>
        <v>Y</v>
      </c>
      <c r="W271" s="2" t="s">
        <v>83</v>
      </c>
    </row>
    <row r="272" spans="1:23" x14ac:dyDescent="0.15">
      <c r="A272" s="11">
        <f t="shared" si="8"/>
        <v>1970</v>
      </c>
      <c r="B272" s="11">
        <f>YEAR(C272)</f>
        <v>1976</v>
      </c>
      <c r="C272" s="10">
        <v>26419</v>
      </c>
      <c r="D272" s="2" t="s">
        <v>961</v>
      </c>
      <c r="H272" s="2" t="s">
        <v>26</v>
      </c>
      <c r="I272" s="3">
        <v>18385</v>
      </c>
      <c r="J272" s="12">
        <f>IF(H272&gt;0,B272-YEAR(I272),"")</f>
        <v>22</v>
      </c>
      <c r="K272" s="11" t="str">
        <f>N272 &amp; M272</f>
        <v>34C</v>
      </c>
      <c r="L272" s="11">
        <f>IF(ISBLANK(M272),"",VLOOKUP(M272,Tables!$A$3:$B$11,2))</f>
        <v>2</v>
      </c>
      <c r="M272" s="2" t="s">
        <v>32</v>
      </c>
      <c r="N272" s="2">
        <v>34</v>
      </c>
      <c r="O272" s="2">
        <v>24</v>
      </c>
      <c r="P272" s="2">
        <v>37</v>
      </c>
      <c r="Q272" s="2">
        <v>68</v>
      </c>
      <c r="R272" s="13">
        <f>IF(Q272&gt;0,(+Q272*2.54)/100,"")</f>
        <v>1.7272000000000001</v>
      </c>
      <c r="S272" s="2">
        <v>125</v>
      </c>
      <c r="T272" s="12">
        <f>IF(S272&gt;0,S272*0.453592,"")</f>
        <v>56.698999999999998</v>
      </c>
      <c r="U272" s="13">
        <f>IF((Q272&gt;0)*(S272&gt;0),T272/R272^2,"")</f>
        <v>19.00597443063398</v>
      </c>
      <c r="V272" s="18" t="str">
        <f t="shared" si="9"/>
        <v>Y</v>
      </c>
      <c r="W272" s="2" t="s">
        <v>50</v>
      </c>
    </row>
    <row r="273" spans="1:23" x14ac:dyDescent="0.15">
      <c r="A273" s="11">
        <f t="shared" si="8"/>
        <v>1970</v>
      </c>
      <c r="B273" s="11">
        <f>YEAR(C273)</f>
        <v>1976</v>
      </c>
      <c r="C273" s="10">
        <v>26450</v>
      </c>
      <c r="D273" s="2" t="s">
        <v>345</v>
      </c>
      <c r="H273" s="2" t="s">
        <v>35</v>
      </c>
      <c r="I273" s="3">
        <v>18730</v>
      </c>
      <c r="J273" s="12">
        <f>IF(H273&gt;0,B273-YEAR(I273),"")</f>
        <v>21</v>
      </c>
      <c r="K273" s="11" t="str">
        <f>N273 &amp; M273</f>
        <v>36D</v>
      </c>
      <c r="L273" s="11">
        <f>IF(ISBLANK(M273),"",VLOOKUP(M273,Tables!$A$3:$B$11,2))</f>
        <v>3</v>
      </c>
      <c r="M273" s="2" t="s">
        <v>27</v>
      </c>
      <c r="N273" s="2">
        <v>36</v>
      </c>
      <c r="O273" s="2">
        <v>24</v>
      </c>
      <c r="P273" s="2">
        <v>34</v>
      </c>
      <c r="Q273" s="2">
        <v>66</v>
      </c>
      <c r="R273" s="13">
        <f>IF(Q273&gt;0,(+Q273*2.54)/100,"")</f>
        <v>1.6764000000000001</v>
      </c>
      <c r="S273" s="2">
        <v>118</v>
      </c>
      <c r="T273" s="12">
        <f>IF(S273&gt;0,S273*0.453592,"")</f>
        <v>53.523856000000002</v>
      </c>
      <c r="U273" s="13">
        <f>IF((Q273&gt;0)*(S273&gt;0),T273/R273^2,"")</f>
        <v>19.04548731044202</v>
      </c>
      <c r="V273" s="18" t="str">
        <f t="shared" si="9"/>
        <v>Y</v>
      </c>
      <c r="W273" s="2" t="s">
        <v>248</v>
      </c>
    </row>
    <row r="274" spans="1:23" x14ac:dyDescent="0.15">
      <c r="A274" s="11">
        <f t="shared" si="8"/>
        <v>1970</v>
      </c>
      <c r="B274" s="11">
        <f>YEAR(C274)</f>
        <v>1976</v>
      </c>
      <c r="C274" s="10">
        <v>26480</v>
      </c>
      <c r="D274" s="2" t="s">
        <v>338</v>
      </c>
      <c r="G274" s="2" t="s">
        <v>25</v>
      </c>
      <c r="H274" s="2" t="s">
        <v>26</v>
      </c>
      <c r="I274" s="3">
        <v>19366</v>
      </c>
      <c r="J274" s="12">
        <f>IF(H274&gt;0,B274-YEAR(I274),"")</f>
        <v>19</v>
      </c>
      <c r="K274" s="11" t="str">
        <f>N274 &amp; M274</f>
        <v>34C</v>
      </c>
      <c r="L274" s="11">
        <f>IF(ISBLANK(M274),"",VLOOKUP(M274,Tables!$A$3:$B$11,2))</f>
        <v>2</v>
      </c>
      <c r="M274" s="2" t="s">
        <v>32</v>
      </c>
      <c r="N274" s="2">
        <v>34</v>
      </c>
      <c r="O274" s="2">
        <v>22</v>
      </c>
      <c r="P274" s="2">
        <v>35</v>
      </c>
      <c r="Q274" s="2">
        <v>64</v>
      </c>
      <c r="R274" s="13">
        <f>IF(Q274&gt;0,(+Q274*2.54)/100,"")</f>
        <v>1.6255999999999999</v>
      </c>
      <c r="S274" s="2">
        <v>102</v>
      </c>
      <c r="T274" s="12">
        <f>IF(S274&gt;0,S274*0.453592,"")</f>
        <v>46.266384000000002</v>
      </c>
      <c r="U274" s="13">
        <f>IF((Q274&gt;0)*(S274&gt;0),T274/R274^2,"")</f>
        <v>17.508066070819641</v>
      </c>
      <c r="V274" s="18" t="str">
        <f t="shared" si="9"/>
        <v>Y</v>
      </c>
      <c r="W274" s="2" t="s">
        <v>339</v>
      </c>
    </row>
    <row r="275" spans="1:23" x14ac:dyDescent="0.15">
      <c r="A275" s="11">
        <f t="shared" si="8"/>
        <v>1970</v>
      </c>
      <c r="B275" s="11">
        <f>YEAR(C275)</f>
        <v>1976</v>
      </c>
      <c r="C275" s="10">
        <v>26511</v>
      </c>
      <c r="D275" s="2" t="s">
        <v>757</v>
      </c>
      <c r="H275" s="2" t="s">
        <v>35</v>
      </c>
      <c r="I275" s="3">
        <v>17791</v>
      </c>
      <c r="J275" s="12">
        <f>IF(H275&gt;0,B275-YEAR(I275),"")</f>
        <v>24</v>
      </c>
      <c r="K275" s="11" t="str">
        <f>N275 &amp; M275</f>
        <v>35C</v>
      </c>
      <c r="L275" s="11">
        <f>IF(ISBLANK(M275),"",VLOOKUP(M275,Tables!$A$3:$B$11,2))</f>
        <v>2</v>
      </c>
      <c r="M275" s="2" t="s">
        <v>32</v>
      </c>
      <c r="N275" s="2">
        <v>35</v>
      </c>
      <c r="O275" s="2">
        <v>24</v>
      </c>
      <c r="P275" s="2">
        <v>35</v>
      </c>
      <c r="Q275" s="2">
        <v>66</v>
      </c>
      <c r="R275" s="13">
        <f>IF(Q275&gt;0,(+Q275*2.54)/100,"")</f>
        <v>1.6764000000000001</v>
      </c>
      <c r="S275" s="2">
        <v>100</v>
      </c>
      <c r="T275" s="12">
        <f>IF(S275&gt;0,S275*0.453592,"")</f>
        <v>45.359200000000001</v>
      </c>
      <c r="U275" s="13">
        <f>IF((Q275&gt;0)*(S275&gt;0),T275/R275^2,"")</f>
        <v>16.140243483425444</v>
      </c>
      <c r="V275" s="18" t="str">
        <f t="shared" si="9"/>
        <v>Y</v>
      </c>
      <c r="W275" s="2" t="s">
        <v>758</v>
      </c>
    </row>
    <row r="276" spans="1:23" x14ac:dyDescent="0.15">
      <c r="A276" s="11">
        <f t="shared" si="8"/>
        <v>1970</v>
      </c>
      <c r="B276" s="11">
        <f>YEAR(C276)</f>
        <v>1976</v>
      </c>
      <c r="C276" s="10">
        <v>26542</v>
      </c>
      <c r="D276" s="2" t="s">
        <v>1201</v>
      </c>
      <c r="H276" s="2" t="s">
        <v>26</v>
      </c>
      <c r="I276" s="3">
        <v>19256</v>
      </c>
      <c r="J276" s="12">
        <f>IF(H276&gt;0,B276-YEAR(I276),"")</f>
        <v>20</v>
      </c>
      <c r="K276" s="11" t="str">
        <f>N276 &amp; M276</f>
        <v>35A</v>
      </c>
      <c r="L276" s="11">
        <f>IF(ISBLANK(M276),"",VLOOKUP(M276,Tables!$A$3:$B$11,2))</f>
        <v>0.5</v>
      </c>
      <c r="M276" s="2" t="s">
        <v>80</v>
      </c>
      <c r="N276" s="2">
        <v>35</v>
      </c>
      <c r="O276" s="2">
        <v>23</v>
      </c>
      <c r="P276" s="2">
        <v>34</v>
      </c>
      <c r="Q276" s="2">
        <v>63</v>
      </c>
      <c r="R276" s="13">
        <f>IF(Q276&gt;0,(+Q276*2.54)/100,"")</f>
        <v>1.6002000000000001</v>
      </c>
      <c r="S276" s="2">
        <v>105</v>
      </c>
      <c r="T276" s="12">
        <f>IF(S276&gt;0,S276*0.453592,"")</f>
        <v>47.627159999999996</v>
      </c>
      <c r="U276" s="13">
        <f>IF((Q276&gt;0)*(S276&gt;0),T276/R276^2,"")</f>
        <v>18.59970915709027</v>
      </c>
      <c r="V276" s="18" t="str">
        <f t="shared" si="9"/>
        <v>Y</v>
      </c>
      <c r="W276" s="2" t="s">
        <v>309</v>
      </c>
    </row>
    <row r="277" spans="1:23" x14ac:dyDescent="0.15">
      <c r="A277" s="11">
        <f t="shared" si="8"/>
        <v>1970</v>
      </c>
      <c r="B277" s="11">
        <f>YEAR(C277)</f>
        <v>1976</v>
      </c>
      <c r="C277" s="10">
        <v>26572</v>
      </c>
      <c r="D277" s="2" t="s">
        <v>500</v>
      </c>
      <c r="H277" s="2" t="s">
        <v>26</v>
      </c>
      <c r="I277" s="3">
        <v>19087</v>
      </c>
      <c r="J277" s="12">
        <f>IF(H277&gt;0,B277-YEAR(I277),"")</f>
        <v>20</v>
      </c>
      <c r="K277" s="11" t="str">
        <f>N277 &amp; M277</f>
        <v>37D</v>
      </c>
      <c r="L277" s="11">
        <f>IF(ISBLANK(M277),"",VLOOKUP(M277,Tables!$A$3:$B$11,2))</f>
        <v>3</v>
      </c>
      <c r="M277" s="2" t="s">
        <v>27</v>
      </c>
      <c r="N277" s="2">
        <v>37</v>
      </c>
      <c r="O277" s="2">
        <v>25</v>
      </c>
      <c r="P277" s="2">
        <v>36</v>
      </c>
      <c r="Q277" s="2">
        <v>68</v>
      </c>
      <c r="R277" s="13">
        <f>IF(Q277&gt;0,(+Q277*2.54)/100,"")</f>
        <v>1.7272000000000001</v>
      </c>
      <c r="S277" s="2">
        <v>120</v>
      </c>
      <c r="T277" s="12">
        <f>IF(S277&gt;0,S277*0.453592,"")</f>
        <v>54.431039999999996</v>
      </c>
      <c r="U277" s="13">
        <f>IF((Q277&gt;0)*(S277&gt;0),T277/R277^2,"")</f>
        <v>18.245735453408621</v>
      </c>
      <c r="V277" s="18" t="str">
        <f t="shared" si="9"/>
        <v>Y</v>
      </c>
      <c r="W277" s="2" t="s">
        <v>501</v>
      </c>
    </row>
    <row r="278" spans="1:23" x14ac:dyDescent="0.15">
      <c r="A278" s="11">
        <f t="shared" si="8"/>
        <v>1970</v>
      </c>
      <c r="B278" s="11">
        <f>YEAR(C278)</f>
        <v>1976</v>
      </c>
      <c r="C278" s="10">
        <v>26603</v>
      </c>
      <c r="D278" s="2" t="s">
        <v>962</v>
      </c>
      <c r="H278" s="2" t="s">
        <v>35</v>
      </c>
      <c r="I278" s="3">
        <v>17414</v>
      </c>
      <c r="J278" s="12">
        <f>IF(H278&gt;0,B278-YEAR(I278),"")</f>
        <v>25</v>
      </c>
      <c r="K278" s="11" t="str">
        <f>N278 &amp; M278</f>
        <v>35C</v>
      </c>
      <c r="L278" s="11">
        <f>IF(ISBLANK(M278),"",VLOOKUP(M278,Tables!$A$3:$B$11,2))</f>
        <v>2</v>
      </c>
      <c r="M278" s="2" t="s">
        <v>32</v>
      </c>
      <c r="N278" s="2">
        <v>35</v>
      </c>
      <c r="O278" s="2">
        <v>23</v>
      </c>
      <c r="P278" s="2">
        <v>35</v>
      </c>
      <c r="Q278" s="2">
        <v>65</v>
      </c>
      <c r="R278" s="13">
        <f>IF(Q278&gt;0,(+Q278*2.54)/100,"")</f>
        <v>1.651</v>
      </c>
      <c r="S278" s="2">
        <v>115</v>
      </c>
      <c r="T278" s="12">
        <f>IF(S278&gt;0,S278*0.453592,"")</f>
        <v>52.163080000000001</v>
      </c>
      <c r="U278" s="13">
        <f>IF((Q278&gt;0)*(S278&gt;0),T278/R278^2,"")</f>
        <v>19.136789516182581</v>
      </c>
      <c r="V278" s="18" t="str">
        <f t="shared" si="9"/>
        <v>Y</v>
      </c>
      <c r="W278" s="2" t="s">
        <v>963</v>
      </c>
    </row>
    <row r="279" spans="1:23" x14ac:dyDescent="0.15">
      <c r="A279" s="11">
        <f t="shared" si="8"/>
        <v>1970</v>
      </c>
      <c r="B279" s="11">
        <f>YEAR(C279)</f>
        <v>1976</v>
      </c>
      <c r="C279" s="10">
        <v>26633</v>
      </c>
      <c r="D279" s="2" t="s">
        <v>633</v>
      </c>
      <c r="H279" s="2" t="s">
        <v>35</v>
      </c>
      <c r="I279" s="3">
        <v>18623</v>
      </c>
      <c r="J279" s="12">
        <f>IF(H279&gt;0,B279-YEAR(I279),"")</f>
        <v>22</v>
      </c>
      <c r="K279" s="11" t="str">
        <f>N279 &amp; M279</f>
        <v>35C</v>
      </c>
      <c r="L279" s="11">
        <f>IF(ISBLANK(M279),"",VLOOKUP(M279,Tables!$A$3:$B$11,2))</f>
        <v>2</v>
      </c>
      <c r="M279" s="2" t="s">
        <v>32</v>
      </c>
      <c r="N279" s="2">
        <v>35</v>
      </c>
      <c r="O279" s="2">
        <v>23</v>
      </c>
      <c r="P279" s="2">
        <v>35</v>
      </c>
      <c r="Q279" s="2">
        <v>68</v>
      </c>
      <c r="R279" s="13">
        <f>IF(Q279&gt;0,(+Q279*2.54)/100,"")</f>
        <v>1.7272000000000001</v>
      </c>
      <c r="S279" s="2">
        <v>118</v>
      </c>
      <c r="T279" s="12">
        <f>IF(S279&gt;0,S279*0.453592,"")</f>
        <v>53.523856000000002</v>
      </c>
      <c r="U279" s="13">
        <f>IF((Q279&gt;0)*(S279&gt;0),T279/R279^2,"")</f>
        <v>17.941639862518478</v>
      </c>
      <c r="V279" s="18" t="str">
        <f t="shared" si="9"/>
        <v>Y</v>
      </c>
      <c r="W279" s="2" t="s">
        <v>136</v>
      </c>
    </row>
    <row r="280" spans="1:23" x14ac:dyDescent="0.15">
      <c r="A280" s="11">
        <f t="shared" si="8"/>
        <v>1970</v>
      </c>
      <c r="B280" s="11">
        <f>YEAR(C280)</f>
        <v>1977</v>
      </c>
      <c r="C280" s="10">
        <v>26664</v>
      </c>
      <c r="D280" s="2" t="s">
        <v>1110</v>
      </c>
      <c r="H280" s="2" t="s">
        <v>26</v>
      </c>
      <c r="I280" s="3">
        <v>18217</v>
      </c>
      <c r="J280" s="12">
        <f>IF(H280&gt;0,B280-YEAR(I280),"")</f>
        <v>24</v>
      </c>
      <c r="K280" s="11" t="str">
        <f>N280 &amp; M280</f>
        <v>37D</v>
      </c>
      <c r="L280" s="11">
        <f>IF(ISBLANK(M280),"",VLOOKUP(M280,Tables!$A$3:$B$11,2))</f>
        <v>3</v>
      </c>
      <c r="M280" s="2" t="s">
        <v>27</v>
      </c>
      <c r="N280" s="2">
        <v>37</v>
      </c>
      <c r="O280" s="2">
        <v>24</v>
      </c>
      <c r="P280" s="2">
        <v>37</v>
      </c>
      <c r="Q280" s="2">
        <v>68</v>
      </c>
      <c r="R280" s="13">
        <f>IF(Q280&gt;0,(+Q280*2.54)/100,"")</f>
        <v>1.7272000000000001</v>
      </c>
      <c r="S280" s="2">
        <v>135</v>
      </c>
      <c r="T280" s="12">
        <f>IF(S280&gt;0,S280*0.453592,"")</f>
        <v>61.234920000000002</v>
      </c>
      <c r="U280" s="13">
        <f>IF((Q280&gt;0)*(S280&gt;0),T280/R280^2,"")</f>
        <v>20.526452385084699</v>
      </c>
      <c r="V280" s="18" t="str">
        <f t="shared" si="9"/>
        <v>Y</v>
      </c>
      <c r="W280" s="2" t="s">
        <v>639</v>
      </c>
    </row>
    <row r="281" spans="1:23" x14ac:dyDescent="0.15">
      <c r="A281" s="11">
        <f t="shared" si="8"/>
        <v>1970</v>
      </c>
      <c r="B281" s="11">
        <f>YEAR(C281)</f>
        <v>1977</v>
      </c>
      <c r="C281" s="10">
        <v>26695</v>
      </c>
      <c r="D281" s="2" t="s">
        <v>1090</v>
      </c>
      <c r="H281" s="2" t="s">
        <v>26</v>
      </c>
      <c r="I281" s="3">
        <v>19071</v>
      </c>
      <c r="J281" s="12">
        <f>IF(H281&gt;0,B281-YEAR(I281),"")</f>
        <v>21</v>
      </c>
      <c r="K281" s="11" t="str">
        <f>N281 &amp; M281</f>
        <v>0C</v>
      </c>
      <c r="L281" s="11">
        <f>IF(ISBLANK(M281),"",VLOOKUP(M281,Tables!$A$3:$B$11,2))</f>
        <v>2</v>
      </c>
      <c r="M281" s="2" t="s">
        <v>32</v>
      </c>
      <c r="N281" s="2">
        <v>0</v>
      </c>
      <c r="Q281" s="2">
        <v>66</v>
      </c>
      <c r="R281" s="13">
        <f>IF(Q281&gt;0,(+Q281*2.54)/100,"")</f>
        <v>1.6764000000000001</v>
      </c>
      <c r="T281" s="12" t="str">
        <f>IF(S281&gt;0,S281*0.453592,"")</f>
        <v/>
      </c>
      <c r="U281" s="13" t="str">
        <f>IF((Q281&gt;0)*(S281&gt;0),T281/R281^2,"")</f>
        <v/>
      </c>
      <c r="V281" s="18" t="str">
        <f t="shared" si="9"/>
        <v>Y</v>
      </c>
      <c r="W281" s="2" t="s">
        <v>1091</v>
      </c>
    </row>
    <row r="282" spans="1:23" x14ac:dyDescent="0.15">
      <c r="A282" s="11">
        <f t="shared" si="8"/>
        <v>1970</v>
      </c>
      <c r="B282" s="11">
        <f>YEAR(C282)</f>
        <v>1977</v>
      </c>
      <c r="C282" s="10">
        <v>26723</v>
      </c>
      <c r="D282" s="2" t="s">
        <v>923</v>
      </c>
      <c r="H282" s="2" t="s">
        <v>35</v>
      </c>
      <c r="I282" s="3">
        <v>18343</v>
      </c>
      <c r="J282" s="12">
        <f>IF(H282&gt;0,B282-YEAR(I282),"")</f>
        <v>23</v>
      </c>
      <c r="K282" s="11" t="str">
        <f>N282 &amp; M282</f>
        <v>34C</v>
      </c>
      <c r="L282" s="11">
        <f>IF(ISBLANK(M282),"",VLOOKUP(M282,Tables!$A$3:$B$11,2))</f>
        <v>2</v>
      </c>
      <c r="M282" s="2" t="s">
        <v>32</v>
      </c>
      <c r="N282" s="2">
        <v>34</v>
      </c>
      <c r="O282" s="2">
        <v>23</v>
      </c>
      <c r="P282" s="2">
        <v>35</v>
      </c>
      <c r="Q282" s="2">
        <v>65</v>
      </c>
      <c r="R282" s="13">
        <f>IF(Q282&gt;0,(+Q282*2.54)/100,"")</f>
        <v>1.651</v>
      </c>
      <c r="S282" s="2">
        <v>112</v>
      </c>
      <c r="T282" s="12">
        <f>IF(S282&gt;0,S282*0.453592,"")</f>
        <v>50.802303999999999</v>
      </c>
      <c r="U282" s="13">
        <f>IF((Q282&gt;0)*(S282&gt;0),T282/R282^2,"")</f>
        <v>18.637568920108254</v>
      </c>
      <c r="V282" s="18" t="str">
        <f t="shared" si="9"/>
        <v>Y</v>
      </c>
      <c r="W282" s="2" t="s">
        <v>924</v>
      </c>
    </row>
    <row r="283" spans="1:23" x14ac:dyDescent="0.15">
      <c r="A283" s="11">
        <f t="shared" si="8"/>
        <v>1970</v>
      </c>
      <c r="B283" s="11">
        <f>YEAR(C283)</f>
        <v>1977</v>
      </c>
      <c r="C283" s="10">
        <v>26754</v>
      </c>
      <c r="D283" s="2" t="s">
        <v>781</v>
      </c>
      <c r="H283" s="2" t="s">
        <v>35</v>
      </c>
      <c r="I283" s="3">
        <v>18707</v>
      </c>
      <c r="J283" s="12">
        <f>IF(H283&gt;0,B283-YEAR(I283),"")</f>
        <v>22</v>
      </c>
      <c r="K283" s="11" t="str">
        <f>N283 &amp; M283</f>
        <v>35C</v>
      </c>
      <c r="L283" s="11">
        <f>IF(ISBLANK(M283),"",VLOOKUP(M283,Tables!$A$3:$B$11,2))</f>
        <v>2</v>
      </c>
      <c r="M283" s="2" t="s">
        <v>32</v>
      </c>
      <c r="N283" s="2">
        <v>35</v>
      </c>
      <c r="O283" s="2">
        <v>24</v>
      </c>
      <c r="P283" s="2">
        <v>35</v>
      </c>
      <c r="Q283" s="2">
        <v>68</v>
      </c>
      <c r="R283" s="13">
        <f>IF(Q283&gt;0,(+Q283*2.54)/100,"")</f>
        <v>1.7272000000000001</v>
      </c>
      <c r="S283" s="2">
        <v>120</v>
      </c>
      <c r="T283" s="12">
        <f>IF(S283&gt;0,S283*0.453592,"")</f>
        <v>54.431039999999996</v>
      </c>
      <c r="U283" s="13">
        <f>IF((Q283&gt;0)*(S283&gt;0),T283/R283^2,"")</f>
        <v>18.245735453408621</v>
      </c>
      <c r="V283" s="18" t="str">
        <f t="shared" si="9"/>
        <v>Y</v>
      </c>
      <c r="W283" s="2" t="s">
        <v>782</v>
      </c>
    </row>
    <row r="284" spans="1:23" x14ac:dyDescent="0.15">
      <c r="A284" s="11">
        <f t="shared" si="8"/>
        <v>1970</v>
      </c>
      <c r="B284" s="11">
        <f>YEAR(C284)</f>
        <v>1977</v>
      </c>
      <c r="C284" s="10">
        <v>26784</v>
      </c>
      <c r="D284" s="2" t="s">
        <v>1074</v>
      </c>
      <c r="H284" s="2" t="s">
        <v>26</v>
      </c>
      <c r="I284" s="3">
        <v>19669</v>
      </c>
      <c r="J284" s="12">
        <f>IF(H284&gt;0,B284-YEAR(I284),"")</f>
        <v>20</v>
      </c>
      <c r="K284" s="11" t="str">
        <f>N284 &amp; M284</f>
        <v>38D</v>
      </c>
      <c r="L284" s="11">
        <f>IF(ISBLANK(M284),"",VLOOKUP(M284,Tables!$A$3:$B$11,2))</f>
        <v>3</v>
      </c>
      <c r="M284" s="2" t="s">
        <v>27</v>
      </c>
      <c r="N284" s="2">
        <v>38</v>
      </c>
      <c r="O284" s="2">
        <v>25</v>
      </c>
      <c r="P284" s="2">
        <v>36</v>
      </c>
      <c r="Q284" s="2">
        <v>69</v>
      </c>
      <c r="R284" s="13">
        <f>IF(Q284&gt;0,(+Q284*2.54)/100,"")</f>
        <v>1.7525999999999999</v>
      </c>
      <c r="S284" s="2">
        <v>130</v>
      </c>
      <c r="T284" s="12">
        <f>IF(S284&gt;0,S284*0.453592,"")</f>
        <v>58.96696</v>
      </c>
      <c r="U284" s="13">
        <f>IF((Q284&gt;0)*(S284&gt;0),T284/R284^2,"")</f>
        <v>19.197431379529846</v>
      </c>
      <c r="V284" s="18" t="str">
        <f t="shared" si="9"/>
        <v>Y</v>
      </c>
      <c r="W284" s="2" t="s">
        <v>207</v>
      </c>
    </row>
    <row r="285" spans="1:23" x14ac:dyDescent="0.15">
      <c r="A285" s="11">
        <f t="shared" si="8"/>
        <v>1970</v>
      </c>
      <c r="B285" s="11">
        <f>YEAR(C285)</f>
        <v>1977</v>
      </c>
      <c r="C285" s="10">
        <v>26815</v>
      </c>
      <c r="D285" s="2" t="s">
        <v>1197</v>
      </c>
      <c r="H285" s="2" t="s">
        <v>35</v>
      </c>
      <c r="I285" s="3">
        <v>19321</v>
      </c>
      <c r="J285" s="12">
        <f>IF(H285&gt;0,B285-YEAR(I285),"")</f>
        <v>21</v>
      </c>
      <c r="K285" s="11" t="str">
        <f>N285 &amp; M285</f>
        <v>36D</v>
      </c>
      <c r="L285" s="11">
        <f>IF(ISBLANK(M285),"",VLOOKUP(M285,Tables!$A$3:$B$11,2))</f>
        <v>3</v>
      </c>
      <c r="M285" s="2" t="s">
        <v>27</v>
      </c>
      <c r="N285" s="2">
        <v>36</v>
      </c>
      <c r="O285" s="2">
        <v>22</v>
      </c>
      <c r="P285" s="2">
        <v>32</v>
      </c>
      <c r="Q285" s="2">
        <v>62</v>
      </c>
      <c r="R285" s="13">
        <f>IF(Q285&gt;0,(+Q285*2.54)/100,"")</f>
        <v>1.5748</v>
      </c>
      <c r="S285" s="2">
        <v>105</v>
      </c>
      <c r="T285" s="12">
        <f>IF(S285&gt;0,S285*0.453592,"")</f>
        <v>47.627159999999996</v>
      </c>
      <c r="U285" s="13">
        <f>IF((Q285&gt;0)*(S285&gt;0),T285/R285^2,"")</f>
        <v>19.204538409076818</v>
      </c>
      <c r="V285" s="18" t="str">
        <f t="shared" si="9"/>
        <v>N</v>
      </c>
      <c r="W285" s="2" t="s">
        <v>176</v>
      </c>
    </row>
    <row r="286" spans="1:23" x14ac:dyDescent="0.15">
      <c r="A286" s="11">
        <f t="shared" si="8"/>
        <v>1970</v>
      </c>
      <c r="B286" s="11">
        <f>YEAR(C286)</f>
        <v>1977</v>
      </c>
      <c r="C286" s="10">
        <v>26845</v>
      </c>
      <c r="D286" s="2" t="s">
        <v>1083</v>
      </c>
      <c r="H286" s="2" t="s">
        <v>26</v>
      </c>
      <c r="I286" s="3">
        <v>19339</v>
      </c>
      <c r="J286" s="12">
        <f>IF(H286&gt;0,B286-YEAR(I286),"")</f>
        <v>21</v>
      </c>
      <c r="K286" s="11" t="str">
        <f>N286 &amp; M286</f>
        <v>34C</v>
      </c>
      <c r="L286" s="11">
        <f>IF(ISBLANK(M286),"",VLOOKUP(M286,Tables!$A$3:$B$11,2))</f>
        <v>2</v>
      </c>
      <c r="M286" s="2" t="s">
        <v>32</v>
      </c>
      <c r="N286" s="2">
        <v>34</v>
      </c>
      <c r="O286" s="2">
        <v>24</v>
      </c>
      <c r="P286" s="2">
        <v>35</v>
      </c>
      <c r="Q286" s="2">
        <v>66</v>
      </c>
      <c r="R286" s="13">
        <f>IF(Q286&gt;0,(+Q286*2.54)/100,"")</f>
        <v>1.6764000000000001</v>
      </c>
      <c r="S286" s="2">
        <v>110</v>
      </c>
      <c r="T286" s="12">
        <f>IF(S286&gt;0,S286*0.453592,"")</f>
        <v>49.895119999999999</v>
      </c>
      <c r="U286" s="13">
        <f>IF((Q286&gt;0)*(S286&gt;0),T286/R286^2,"")</f>
        <v>17.754267831767987</v>
      </c>
      <c r="V286" s="18" t="str">
        <f t="shared" si="9"/>
        <v>Y</v>
      </c>
      <c r="W286" s="2" t="s">
        <v>1084</v>
      </c>
    </row>
    <row r="287" spans="1:23" x14ac:dyDescent="0.15">
      <c r="A287" s="11">
        <f t="shared" si="8"/>
        <v>1970</v>
      </c>
      <c r="B287" s="11">
        <f>YEAR(C287)</f>
        <v>1977</v>
      </c>
      <c r="C287" s="10">
        <v>26876</v>
      </c>
      <c r="D287" s="2" t="s">
        <v>606</v>
      </c>
      <c r="H287" s="2" t="s">
        <v>35</v>
      </c>
      <c r="I287" s="3">
        <v>18811</v>
      </c>
      <c r="J287" s="12">
        <f>IF(H287&gt;0,B287-YEAR(I287),"")</f>
        <v>22</v>
      </c>
      <c r="K287" s="11" t="str">
        <f>N287 &amp; M287</f>
        <v>36E</v>
      </c>
      <c r="L287" s="11">
        <f>IF(ISBLANK(M287),"",VLOOKUP(M287,Tables!$A$3:$B$11,2))</f>
        <v>5</v>
      </c>
      <c r="M287" s="2" t="s">
        <v>55</v>
      </c>
      <c r="N287" s="2">
        <v>36</v>
      </c>
      <c r="O287" s="2">
        <v>23</v>
      </c>
      <c r="P287" s="2">
        <v>32</v>
      </c>
      <c r="Q287" s="2">
        <v>66</v>
      </c>
      <c r="R287" s="13">
        <f>IF(Q287&gt;0,(+Q287*2.54)/100,"")</f>
        <v>1.6764000000000001</v>
      </c>
      <c r="S287" s="2">
        <v>112</v>
      </c>
      <c r="T287" s="12">
        <f>IF(S287&gt;0,S287*0.453592,"")</f>
        <v>50.802303999999999</v>
      </c>
      <c r="U287" s="13">
        <f>IF((Q287&gt;0)*(S287&gt;0),T287/R287^2,"")</f>
        <v>18.077072701436496</v>
      </c>
      <c r="V287" s="18" t="str">
        <f t="shared" si="9"/>
        <v>Y</v>
      </c>
      <c r="W287" s="2" t="s">
        <v>223</v>
      </c>
    </row>
    <row r="288" spans="1:23" x14ac:dyDescent="0.15">
      <c r="A288" s="11">
        <f t="shared" si="8"/>
        <v>1970</v>
      </c>
      <c r="B288" s="11">
        <f>YEAR(C288)</f>
        <v>1977</v>
      </c>
      <c r="C288" s="10">
        <v>26907</v>
      </c>
      <c r="D288" s="2" t="s">
        <v>344</v>
      </c>
      <c r="H288" s="2" t="s">
        <v>26</v>
      </c>
      <c r="I288" s="3">
        <v>18663</v>
      </c>
      <c r="J288" s="12">
        <f>IF(H288&gt;0,B288-YEAR(I288),"")</f>
        <v>22</v>
      </c>
      <c r="K288" s="11" t="str">
        <f>N288 &amp; M288</f>
        <v>35C</v>
      </c>
      <c r="L288" s="11">
        <f>IF(ISBLANK(M288),"",VLOOKUP(M288,Tables!$A$3:$B$11,2))</f>
        <v>2</v>
      </c>
      <c r="M288" s="2" t="s">
        <v>32</v>
      </c>
      <c r="N288" s="2">
        <v>35</v>
      </c>
      <c r="O288" s="2">
        <v>24</v>
      </c>
      <c r="P288" s="2">
        <v>36</v>
      </c>
      <c r="Q288" s="2">
        <v>64</v>
      </c>
      <c r="R288" s="13">
        <f>IF(Q288&gt;0,(+Q288*2.54)/100,"")</f>
        <v>1.6255999999999999</v>
      </c>
      <c r="S288" s="2">
        <v>114</v>
      </c>
      <c r="T288" s="12">
        <f>IF(S288&gt;0,S288*0.453592,"")</f>
        <v>51.709488</v>
      </c>
      <c r="U288" s="13">
        <f>IF((Q288&gt;0)*(S288&gt;0),T288/R288^2,"")</f>
        <v>19.567838549739601</v>
      </c>
      <c r="V288" s="18" t="str">
        <f t="shared" si="9"/>
        <v>Y</v>
      </c>
      <c r="W288" s="2" t="s">
        <v>105</v>
      </c>
    </row>
    <row r="289" spans="1:23" x14ac:dyDescent="0.15">
      <c r="A289" s="11">
        <f t="shared" si="8"/>
        <v>1970</v>
      </c>
      <c r="B289" s="11">
        <f>YEAR(C289)</f>
        <v>1977</v>
      </c>
      <c r="C289" s="10">
        <v>26937</v>
      </c>
      <c r="D289" s="2" t="s">
        <v>711</v>
      </c>
      <c r="H289" s="2" t="s">
        <v>26</v>
      </c>
      <c r="I289" s="3">
        <v>18915</v>
      </c>
      <c r="J289" s="12">
        <f>IF(H289&gt;0,B289-YEAR(I289),"")</f>
        <v>22</v>
      </c>
      <c r="K289" s="11" t="str">
        <f>N289 &amp; M289</f>
        <v>34D</v>
      </c>
      <c r="L289" s="11">
        <f>IF(ISBLANK(M289),"",VLOOKUP(M289,Tables!$A$3:$B$11,2))</f>
        <v>3</v>
      </c>
      <c r="M289" s="2" t="s">
        <v>27</v>
      </c>
      <c r="N289" s="2">
        <v>34</v>
      </c>
      <c r="O289" s="2">
        <v>25</v>
      </c>
      <c r="P289" s="2">
        <v>34</v>
      </c>
      <c r="Q289" s="2">
        <v>66</v>
      </c>
      <c r="R289" s="13">
        <f>IF(Q289&gt;0,(+Q289*2.54)/100,"")</f>
        <v>1.6764000000000001</v>
      </c>
      <c r="S289" s="2">
        <v>119</v>
      </c>
      <c r="T289" s="12">
        <f>IF(S289&gt;0,S289*0.453592,"")</f>
        <v>53.977448000000003</v>
      </c>
      <c r="U289" s="13">
        <f>IF((Q289&gt;0)*(S289&gt;0),T289/R289^2,"")</f>
        <v>19.206889745276275</v>
      </c>
      <c r="V289" s="18" t="str">
        <f t="shared" si="9"/>
        <v>N</v>
      </c>
      <c r="W289" s="2" t="s">
        <v>176</v>
      </c>
    </row>
    <row r="290" spans="1:23" x14ac:dyDescent="0.15">
      <c r="A290" s="11">
        <f t="shared" si="8"/>
        <v>1970</v>
      </c>
      <c r="B290" s="11">
        <f>YEAR(C290)</f>
        <v>1977</v>
      </c>
      <c r="C290" s="10">
        <v>26968</v>
      </c>
      <c r="D290" s="2" t="s">
        <v>1001</v>
      </c>
      <c r="H290" s="2" t="s">
        <v>26</v>
      </c>
      <c r="I290" s="3">
        <v>18063</v>
      </c>
      <c r="J290" s="12">
        <f>IF(H290&gt;0,B290-YEAR(I290),"")</f>
        <v>24</v>
      </c>
      <c r="K290" s="11" t="str">
        <f>N290 &amp; M290</f>
        <v>36B</v>
      </c>
      <c r="L290" s="11">
        <f>IF(ISBLANK(M290),"",VLOOKUP(M290,Tables!$A$3:$B$11,2))</f>
        <v>1</v>
      </c>
      <c r="M290" s="2" t="s">
        <v>49</v>
      </c>
      <c r="N290" s="2">
        <v>36</v>
      </c>
      <c r="O290" s="2">
        <v>23</v>
      </c>
      <c r="P290" s="2">
        <v>36</v>
      </c>
      <c r="Q290" s="2">
        <v>70</v>
      </c>
      <c r="R290" s="13">
        <f>IF(Q290&gt;0,(+Q290*2.54)/100,"")</f>
        <v>1.778</v>
      </c>
      <c r="S290" s="2">
        <v>125</v>
      </c>
      <c r="T290" s="12">
        <f>IF(S290&gt;0,S290*0.453592,"")</f>
        <v>56.698999999999998</v>
      </c>
      <c r="U290" s="13">
        <f>IF((Q290&gt;0)*(S290&gt;0),T290/R290^2,"")</f>
        <v>17.935433830051331</v>
      </c>
      <c r="V290" s="18" t="str">
        <f t="shared" si="9"/>
        <v>Y</v>
      </c>
      <c r="W290" s="2" t="s">
        <v>1002</v>
      </c>
    </row>
    <row r="291" spans="1:23" x14ac:dyDescent="0.15">
      <c r="A291" s="11">
        <f t="shared" si="8"/>
        <v>1970</v>
      </c>
      <c r="B291" s="11">
        <f>YEAR(C291)</f>
        <v>1977</v>
      </c>
      <c r="C291" s="10">
        <v>26998</v>
      </c>
      <c r="D291" s="2" t="s">
        <v>112</v>
      </c>
      <c r="F291" s="2" t="s">
        <v>1206</v>
      </c>
      <c r="G291" s="2" t="s">
        <v>30</v>
      </c>
      <c r="H291" s="2" t="s">
        <v>26</v>
      </c>
      <c r="I291" s="3">
        <v>19312</v>
      </c>
      <c r="J291" s="12">
        <f>IF(H291&gt;0,B291-YEAR(I291),"")</f>
        <v>21</v>
      </c>
      <c r="K291" s="11" t="str">
        <f>N291 &amp; M291</f>
        <v>36C</v>
      </c>
      <c r="L291" s="11">
        <f>IF(ISBLANK(M291),"",VLOOKUP(M291,Tables!$A$3:$B$11,2))</f>
        <v>2</v>
      </c>
      <c r="M291" s="2" t="s">
        <v>32</v>
      </c>
      <c r="N291" s="2">
        <v>36</v>
      </c>
      <c r="O291" s="2">
        <v>24</v>
      </c>
      <c r="P291" s="2">
        <v>35</v>
      </c>
      <c r="Q291" s="2">
        <v>68</v>
      </c>
      <c r="R291" s="13">
        <f>IF(Q291&gt;0,(+Q291*2.54)/100,"")</f>
        <v>1.7272000000000001</v>
      </c>
      <c r="S291" s="2">
        <v>120</v>
      </c>
      <c r="T291" s="12">
        <f>IF(S291&gt;0,S291*0.453592,"")</f>
        <v>54.431039999999996</v>
      </c>
      <c r="U291" s="13">
        <f>IF((Q291&gt;0)*(S291&gt;0),T291/R291^2,"")</f>
        <v>18.245735453408621</v>
      </c>
      <c r="V291" s="18" t="str">
        <f t="shared" si="9"/>
        <v>Y</v>
      </c>
      <c r="W291" s="2" t="s">
        <v>74</v>
      </c>
    </row>
    <row r="292" spans="1:23" x14ac:dyDescent="0.15">
      <c r="A292" s="11">
        <f t="shared" si="8"/>
        <v>1970</v>
      </c>
      <c r="B292" s="11">
        <f>YEAR(C292)</f>
        <v>1978</v>
      </c>
      <c r="C292" s="10">
        <v>27029</v>
      </c>
      <c r="D292" s="2" t="s">
        <v>342</v>
      </c>
      <c r="H292" s="2" t="s">
        <v>26</v>
      </c>
      <c r="I292" s="3">
        <v>19794</v>
      </c>
      <c r="J292" s="12">
        <f>IF(H292&gt;0,B292-YEAR(I292),"")</f>
        <v>20</v>
      </c>
      <c r="K292" s="11" t="str">
        <f>N292 &amp; M292</f>
        <v>36C</v>
      </c>
      <c r="L292" s="11">
        <f>IF(ISBLANK(M292),"",VLOOKUP(M292,Tables!$A$3:$B$11,2))</f>
        <v>2</v>
      </c>
      <c r="M292" s="2" t="s">
        <v>32</v>
      </c>
      <c r="N292" s="2">
        <v>36</v>
      </c>
      <c r="O292" s="2">
        <v>24</v>
      </c>
      <c r="P292" s="2">
        <v>35</v>
      </c>
      <c r="Q292" s="2">
        <v>68</v>
      </c>
      <c r="R292" s="13">
        <f>IF(Q292&gt;0,(+Q292*2.54)/100,"")</f>
        <v>1.7272000000000001</v>
      </c>
      <c r="S292" s="2">
        <v>120</v>
      </c>
      <c r="T292" s="12">
        <f>IF(S292&gt;0,S292*0.453592,"")</f>
        <v>54.431039999999996</v>
      </c>
      <c r="U292" s="13">
        <f>IF((Q292&gt;0)*(S292&gt;0),T292/R292^2,"")</f>
        <v>18.245735453408621</v>
      </c>
      <c r="V292" s="18" t="str">
        <f t="shared" si="9"/>
        <v>Y</v>
      </c>
      <c r="W292" s="2" t="s">
        <v>343</v>
      </c>
    </row>
    <row r="293" spans="1:23" x14ac:dyDescent="0.15">
      <c r="A293" s="11">
        <f t="shared" si="8"/>
        <v>1970</v>
      </c>
      <c r="B293" s="11">
        <f>YEAR(C293)</f>
        <v>1978</v>
      </c>
      <c r="C293" s="10">
        <v>27060</v>
      </c>
      <c r="D293" s="2" t="s">
        <v>539</v>
      </c>
      <c r="H293" s="2" t="s">
        <v>26</v>
      </c>
      <c r="I293" s="3">
        <v>15778</v>
      </c>
      <c r="J293" s="12">
        <f>IF(H293&gt;0,B293-YEAR(I293),"")</f>
        <v>31</v>
      </c>
      <c r="K293" s="11" t="str">
        <f>N293 &amp; M293</f>
        <v>34D</v>
      </c>
      <c r="L293" s="11">
        <f>IF(ISBLANK(M293),"",VLOOKUP(M293,Tables!$A$3:$B$11,2))</f>
        <v>3</v>
      </c>
      <c r="M293" s="2" t="s">
        <v>27</v>
      </c>
      <c r="N293" s="2">
        <v>34</v>
      </c>
      <c r="O293" s="2">
        <v>24</v>
      </c>
      <c r="P293" s="2">
        <v>35</v>
      </c>
      <c r="Q293" s="2">
        <v>64</v>
      </c>
      <c r="R293" s="13">
        <f>IF(Q293&gt;0,(+Q293*2.54)/100,"")</f>
        <v>1.6255999999999999</v>
      </c>
      <c r="S293" s="2">
        <v>110</v>
      </c>
      <c r="T293" s="12">
        <f>IF(S293&gt;0,S293*0.453592,"")</f>
        <v>49.895119999999999</v>
      </c>
      <c r="U293" s="13">
        <f>IF((Q293&gt;0)*(S293&gt;0),T293/R293^2,"")</f>
        <v>18.881247723432946</v>
      </c>
      <c r="V293" s="18" t="str">
        <f t="shared" si="9"/>
        <v>Y</v>
      </c>
      <c r="W293" s="2" t="s">
        <v>329</v>
      </c>
    </row>
    <row r="294" spans="1:23" x14ac:dyDescent="0.15">
      <c r="A294" s="11">
        <f t="shared" si="8"/>
        <v>1970</v>
      </c>
      <c r="B294" s="11">
        <f>YEAR(C294)</f>
        <v>1978</v>
      </c>
      <c r="C294" s="10">
        <v>27088</v>
      </c>
      <c r="D294" s="2" t="s">
        <v>259</v>
      </c>
      <c r="H294" s="2" t="s">
        <v>35</v>
      </c>
      <c r="I294" s="3">
        <v>19635</v>
      </c>
      <c r="J294" s="12">
        <f>IF(H294&gt;0,B294-YEAR(I294),"")</f>
        <v>21</v>
      </c>
      <c r="K294" s="11" t="str">
        <f>N294 &amp; M294</f>
        <v>34C</v>
      </c>
      <c r="L294" s="11">
        <f>IF(ISBLANK(M294),"",VLOOKUP(M294,Tables!$A$3:$B$11,2))</f>
        <v>2</v>
      </c>
      <c r="M294" s="2" t="s">
        <v>32</v>
      </c>
      <c r="N294" s="2">
        <v>34</v>
      </c>
      <c r="O294" s="2">
        <v>24</v>
      </c>
      <c r="P294" s="2">
        <v>35</v>
      </c>
      <c r="Q294" s="2">
        <v>66</v>
      </c>
      <c r="R294" s="13">
        <f>IF(Q294&gt;0,(+Q294*2.54)/100,"")</f>
        <v>1.6764000000000001</v>
      </c>
      <c r="S294" s="2">
        <v>110</v>
      </c>
      <c r="T294" s="12">
        <f>IF(S294&gt;0,S294*0.453592,"")</f>
        <v>49.895119999999999</v>
      </c>
      <c r="U294" s="13">
        <f>IF((Q294&gt;0)*(S294&gt;0),T294/R294^2,"")</f>
        <v>17.754267831767987</v>
      </c>
      <c r="V294" s="18" t="str">
        <f t="shared" si="9"/>
        <v>Y</v>
      </c>
      <c r="W294" s="2" t="s">
        <v>260</v>
      </c>
    </row>
    <row r="295" spans="1:23" x14ac:dyDescent="0.15">
      <c r="A295" s="11">
        <f t="shared" si="8"/>
        <v>1970</v>
      </c>
      <c r="B295" s="11">
        <f>YEAR(C295)</f>
        <v>1978</v>
      </c>
      <c r="C295" s="10">
        <v>27119</v>
      </c>
      <c r="D295" s="2" t="s">
        <v>953</v>
      </c>
      <c r="H295" s="2" t="s">
        <v>26</v>
      </c>
      <c r="I295" s="3">
        <v>20127</v>
      </c>
      <c r="J295" s="12">
        <f>IF(H295&gt;0,B295-YEAR(I295),"")</f>
        <v>19</v>
      </c>
      <c r="K295" s="11" t="str">
        <f>N295 &amp; M295</f>
        <v>35C</v>
      </c>
      <c r="L295" s="11">
        <f>IF(ISBLANK(M295),"",VLOOKUP(M295,Tables!$A$3:$B$11,2))</f>
        <v>2</v>
      </c>
      <c r="M295" s="2" t="s">
        <v>32</v>
      </c>
      <c r="N295" s="2">
        <v>35</v>
      </c>
      <c r="O295" s="2">
        <v>24</v>
      </c>
      <c r="P295" s="2">
        <v>35</v>
      </c>
      <c r="Q295" s="2">
        <v>65</v>
      </c>
      <c r="R295" s="13">
        <f>IF(Q295&gt;0,(+Q295*2.54)/100,"")</f>
        <v>1.651</v>
      </c>
      <c r="S295" s="2">
        <v>115</v>
      </c>
      <c r="T295" s="12">
        <f>IF(S295&gt;0,S295*0.453592,"")</f>
        <v>52.163080000000001</v>
      </c>
      <c r="U295" s="13">
        <f>IF((Q295&gt;0)*(S295&gt;0),T295/R295^2,"")</f>
        <v>19.136789516182581</v>
      </c>
      <c r="V295" s="18" t="str">
        <f t="shared" si="9"/>
        <v>Y</v>
      </c>
      <c r="W295" s="2" t="s">
        <v>465</v>
      </c>
    </row>
    <row r="296" spans="1:23" x14ac:dyDescent="0.15">
      <c r="A296" s="11">
        <f t="shared" si="8"/>
        <v>1970</v>
      </c>
      <c r="B296" s="11">
        <f>YEAR(C296)</f>
        <v>1978</v>
      </c>
      <c r="C296" s="10">
        <v>27149</v>
      </c>
      <c r="D296" s="2" t="s">
        <v>661</v>
      </c>
      <c r="H296" s="2" t="s">
        <v>26</v>
      </c>
      <c r="I296" s="3">
        <v>18902</v>
      </c>
      <c r="J296" s="12">
        <f>IF(H296&gt;0,B296-YEAR(I296),"")</f>
        <v>23</v>
      </c>
      <c r="K296" s="11" t="str">
        <f>N296 &amp; M296</f>
        <v>34C</v>
      </c>
      <c r="L296" s="11">
        <f>IF(ISBLANK(M296),"",VLOOKUP(M296,Tables!$A$3:$B$11,2))</f>
        <v>2</v>
      </c>
      <c r="M296" s="2" t="s">
        <v>32</v>
      </c>
      <c r="N296" s="2">
        <v>34</v>
      </c>
      <c r="O296" s="2">
        <v>23</v>
      </c>
      <c r="P296" s="2">
        <v>34</v>
      </c>
      <c r="Q296" s="2">
        <v>67</v>
      </c>
      <c r="R296" s="13">
        <f>IF(Q296&gt;0,(+Q296*2.54)/100,"")</f>
        <v>1.7018</v>
      </c>
      <c r="S296" s="2">
        <v>110</v>
      </c>
      <c r="T296" s="12">
        <f>IF(S296&gt;0,S296*0.453592,"")</f>
        <v>49.895119999999999</v>
      </c>
      <c r="U296" s="13">
        <f>IF((Q296&gt;0)*(S296&gt;0),T296/R296^2,"")</f>
        <v>17.228244748313955</v>
      </c>
      <c r="V296" s="18" t="str">
        <f t="shared" si="9"/>
        <v>Y</v>
      </c>
      <c r="W296" s="2" t="s">
        <v>50</v>
      </c>
    </row>
    <row r="297" spans="1:23" x14ac:dyDescent="0.15">
      <c r="A297" s="11">
        <f t="shared" si="8"/>
        <v>1970</v>
      </c>
      <c r="B297" s="11">
        <f>YEAR(C297)</f>
        <v>1978</v>
      </c>
      <c r="C297" s="10">
        <v>27180</v>
      </c>
      <c r="D297" s="2" t="s">
        <v>433</v>
      </c>
      <c r="H297" s="2" t="s">
        <v>35</v>
      </c>
      <c r="I297" s="3">
        <v>18585</v>
      </c>
      <c r="J297" s="12">
        <f>IF(H297&gt;0,B297-YEAR(I297),"")</f>
        <v>24</v>
      </c>
      <c r="K297" s="11" t="str">
        <f>N297 &amp; M297</f>
        <v>34C</v>
      </c>
      <c r="L297" s="11">
        <f>IF(ISBLANK(M297),"",VLOOKUP(M297,Tables!$A$3:$B$11,2))</f>
        <v>2</v>
      </c>
      <c r="M297" s="2" t="s">
        <v>32</v>
      </c>
      <c r="N297" s="2">
        <v>34</v>
      </c>
      <c r="O297" s="2">
        <v>22</v>
      </c>
      <c r="P297" s="2">
        <v>34</v>
      </c>
      <c r="Q297" s="2">
        <v>61</v>
      </c>
      <c r="R297" s="13">
        <f>IF(Q297&gt;0,(+Q297*2.54)/100,"")</f>
        <v>1.5493999999999999</v>
      </c>
      <c r="S297" s="2">
        <v>103</v>
      </c>
      <c r="T297" s="12">
        <f>IF(S297&gt;0,S297*0.453592,"")</f>
        <v>46.719976000000003</v>
      </c>
      <c r="U297" s="13">
        <f>IF((Q297&gt;0)*(S297&gt;0),T297/R297^2,"")</f>
        <v>19.461464023707411</v>
      </c>
      <c r="V297" s="18" t="str">
        <f t="shared" si="9"/>
        <v>Y</v>
      </c>
      <c r="W297" s="2" t="s">
        <v>434</v>
      </c>
    </row>
    <row r="298" spans="1:23" x14ac:dyDescent="0.15">
      <c r="A298" s="11">
        <f t="shared" si="8"/>
        <v>1970</v>
      </c>
      <c r="B298" s="11">
        <f>YEAR(C298)</f>
        <v>1978</v>
      </c>
      <c r="C298" s="10">
        <v>27210</v>
      </c>
      <c r="D298" s="2" t="s">
        <v>636</v>
      </c>
      <c r="H298" s="2" t="s">
        <v>26</v>
      </c>
      <c r="I298" s="3">
        <v>19999</v>
      </c>
      <c r="J298" s="12">
        <f>IF(H298&gt;0,B298-YEAR(I298),"")</f>
        <v>20</v>
      </c>
      <c r="K298" s="11" t="str">
        <f>N298 &amp; M298</f>
        <v>32B</v>
      </c>
      <c r="L298" s="11">
        <f>IF(ISBLANK(M298),"",VLOOKUP(M298,Tables!$A$3:$B$11,2))</f>
        <v>1</v>
      </c>
      <c r="M298" s="2" t="s">
        <v>49</v>
      </c>
      <c r="N298" s="2">
        <v>32</v>
      </c>
      <c r="O298" s="2">
        <v>22</v>
      </c>
      <c r="P298" s="2">
        <v>32</v>
      </c>
      <c r="Q298" s="2">
        <v>66</v>
      </c>
      <c r="R298" s="13">
        <f>IF(Q298&gt;0,(+Q298*2.54)/100,"")</f>
        <v>1.6764000000000001</v>
      </c>
      <c r="S298" s="2">
        <v>95</v>
      </c>
      <c r="T298" s="12">
        <f>IF(S298&gt;0,S298*0.453592,"")</f>
        <v>43.091239999999999</v>
      </c>
      <c r="U298" s="13">
        <f>IF((Q298&gt;0)*(S298&gt;0),T298/R298^2,"")</f>
        <v>15.333231309254169</v>
      </c>
      <c r="V298" s="18" t="str">
        <f t="shared" si="9"/>
        <v>Y</v>
      </c>
      <c r="W298" s="2" t="s">
        <v>637</v>
      </c>
    </row>
    <row r="299" spans="1:23" x14ac:dyDescent="0.15">
      <c r="A299" s="11">
        <f t="shared" si="8"/>
        <v>1970</v>
      </c>
      <c r="B299" s="11">
        <f>YEAR(C299)</f>
        <v>1978</v>
      </c>
      <c r="C299" s="10">
        <v>27241</v>
      </c>
      <c r="D299" s="2" t="s">
        <v>1185</v>
      </c>
      <c r="G299" s="2" t="s">
        <v>25</v>
      </c>
      <c r="H299" s="2" t="s">
        <v>35</v>
      </c>
      <c r="I299" s="3">
        <v>20191</v>
      </c>
      <c r="J299" s="12">
        <f>IF(H299&gt;0,B299-YEAR(I299),"")</f>
        <v>19</v>
      </c>
      <c r="K299" s="11" t="str">
        <f>N299 &amp; M299</f>
        <v>36D</v>
      </c>
      <c r="L299" s="11">
        <f>IF(ISBLANK(M299),"",VLOOKUP(M299,Tables!$A$3:$B$11,2))</f>
        <v>3</v>
      </c>
      <c r="M299" s="2" t="s">
        <v>27</v>
      </c>
      <c r="N299" s="2">
        <v>36</v>
      </c>
      <c r="O299" s="2">
        <v>24</v>
      </c>
      <c r="P299" s="2">
        <v>36</v>
      </c>
      <c r="Q299" s="2">
        <v>67</v>
      </c>
      <c r="R299" s="13">
        <f>IF(Q299&gt;0,(+Q299*2.54)/100,"")</f>
        <v>1.7018</v>
      </c>
      <c r="S299" s="2">
        <v>117</v>
      </c>
      <c r="T299" s="12">
        <f>IF(S299&gt;0,S299*0.453592,"")</f>
        <v>53.070264000000002</v>
      </c>
      <c r="U299" s="13">
        <f>IF((Q299&gt;0)*(S299&gt;0),T299/R299^2,"")</f>
        <v>18.324587595933934</v>
      </c>
      <c r="V299" s="18" t="str">
        <f t="shared" si="9"/>
        <v>Y</v>
      </c>
      <c r="W299" s="2" t="s">
        <v>1186</v>
      </c>
    </row>
    <row r="300" spans="1:23" x14ac:dyDescent="0.15">
      <c r="A300" s="11">
        <f t="shared" si="8"/>
        <v>1970</v>
      </c>
      <c r="B300" s="11">
        <f>YEAR(C300)</f>
        <v>1978</v>
      </c>
      <c r="C300" s="10">
        <v>27272</v>
      </c>
      <c r="D300" s="2" t="s">
        <v>1007</v>
      </c>
      <c r="H300" s="2" t="s">
        <v>35</v>
      </c>
      <c r="I300" s="3">
        <v>18298</v>
      </c>
      <c r="J300" s="12">
        <f>IF(H300&gt;0,B300-YEAR(I300),"")</f>
        <v>24</v>
      </c>
      <c r="K300" s="11" t="str">
        <f>N300 &amp; M300</f>
        <v>36C</v>
      </c>
      <c r="L300" s="11">
        <f>IF(ISBLANK(M300),"",VLOOKUP(M300,Tables!$A$3:$B$11,2))</f>
        <v>2</v>
      </c>
      <c r="M300" s="2" t="s">
        <v>32</v>
      </c>
      <c r="N300" s="2">
        <v>36</v>
      </c>
      <c r="O300" s="2">
        <v>23</v>
      </c>
      <c r="P300" s="2">
        <v>34</v>
      </c>
      <c r="Q300" s="2">
        <v>62</v>
      </c>
      <c r="R300" s="13">
        <f>IF(Q300&gt;0,(+Q300*2.54)/100,"")</f>
        <v>1.5748</v>
      </c>
      <c r="S300" s="2">
        <v>101</v>
      </c>
      <c r="T300" s="12">
        <f>IF(S300&gt;0,S300*0.453592,"")</f>
        <v>45.812792000000002</v>
      </c>
      <c r="U300" s="13">
        <f>IF((Q300&gt;0)*(S300&gt;0),T300/R300^2,"")</f>
        <v>18.472936945873894</v>
      </c>
      <c r="V300" s="18" t="str">
        <f t="shared" si="9"/>
        <v>Y</v>
      </c>
      <c r="W300" s="2" t="s">
        <v>136</v>
      </c>
    </row>
    <row r="301" spans="1:23" x14ac:dyDescent="0.15">
      <c r="A301" s="11">
        <f t="shared" si="8"/>
        <v>1970</v>
      </c>
      <c r="B301" s="11">
        <f>YEAR(C301)</f>
        <v>1978</v>
      </c>
      <c r="C301" s="10">
        <v>27302</v>
      </c>
      <c r="D301" s="2" t="s">
        <v>823</v>
      </c>
      <c r="G301" s="2" t="s">
        <v>30</v>
      </c>
      <c r="H301" s="2" t="s">
        <v>26</v>
      </c>
      <c r="I301" s="3">
        <v>17888</v>
      </c>
      <c r="J301" s="12">
        <f>IF(H301&gt;0,B301-YEAR(I301),"")</f>
        <v>26</v>
      </c>
      <c r="K301" s="11" t="str">
        <f>N301 &amp; M301</f>
        <v>35C</v>
      </c>
      <c r="L301" s="11">
        <f>IF(ISBLANK(M301),"",VLOOKUP(M301,Tables!$A$3:$B$11,2))</f>
        <v>2</v>
      </c>
      <c r="M301" s="2" t="s">
        <v>32</v>
      </c>
      <c r="N301" s="2">
        <v>35</v>
      </c>
      <c r="O301" s="2">
        <v>23</v>
      </c>
      <c r="P301" s="2">
        <v>35</v>
      </c>
      <c r="Q301" s="2">
        <v>68</v>
      </c>
      <c r="R301" s="13">
        <f>IF(Q301&gt;0,(+Q301*2.54)/100,"")</f>
        <v>1.7272000000000001</v>
      </c>
      <c r="S301" s="2">
        <v>117</v>
      </c>
      <c r="T301" s="12">
        <f>IF(S301&gt;0,S301*0.453592,"")</f>
        <v>53.070264000000002</v>
      </c>
      <c r="U301" s="13">
        <f>IF((Q301&gt;0)*(S301&gt;0),T301/R301^2,"")</f>
        <v>17.789592067073407</v>
      </c>
      <c r="V301" s="18" t="str">
        <f t="shared" si="9"/>
        <v>Y</v>
      </c>
      <c r="W301" s="2" t="s">
        <v>91</v>
      </c>
    </row>
    <row r="302" spans="1:23" x14ac:dyDescent="0.15">
      <c r="A302" s="11">
        <f t="shared" si="8"/>
        <v>1970</v>
      </c>
      <c r="B302" s="11">
        <f>YEAR(C302)</f>
        <v>1978</v>
      </c>
      <c r="C302" s="10">
        <v>27333</v>
      </c>
      <c r="D302" s="2" t="s">
        <v>896</v>
      </c>
      <c r="G302" s="2" t="s">
        <v>25</v>
      </c>
      <c r="H302" s="2" t="s">
        <v>26</v>
      </c>
      <c r="I302" s="3">
        <v>18226</v>
      </c>
      <c r="J302" s="12">
        <f>IF(H302&gt;0,B302-YEAR(I302),"")</f>
        <v>25</v>
      </c>
      <c r="K302" s="11" t="str">
        <f>N302 &amp; M302</f>
        <v>36C</v>
      </c>
      <c r="L302" s="11">
        <f>IF(ISBLANK(M302),"",VLOOKUP(M302,Tables!$A$3:$B$11,2))</f>
        <v>2</v>
      </c>
      <c r="M302" s="2" t="s">
        <v>32</v>
      </c>
      <c r="N302" s="2">
        <v>36</v>
      </c>
      <c r="O302" s="2">
        <v>26</v>
      </c>
      <c r="P302" s="2">
        <v>36</v>
      </c>
      <c r="Q302" s="2">
        <v>67</v>
      </c>
      <c r="R302" s="13">
        <f>IF(Q302&gt;0,(+Q302*2.54)/100,"")</f>
        <v>1.7018</v>
      </c>
      <c r="S302" s="2">
        <v>117</v>
      </c>
      <c r="T302" s="12">
        <f>IF(S302&gt;0,S302*0.453592,"")</f>
        <v>53.070264000000002</v>
      </c>
      <c r="U302" s="13">
        <f>IF((Q302&gt;0)*(S302&gt;0),T302/R302^2,"")</f>
        <v>18.324587595933934</v>
      </c>
      <c r="V302" s="18" t="str">
        <f t="shared" si="9"/>
        <v>N</v>
      </c>
      <c r="W302" s="2" t="s">
        <v>352</v>
      </c>
    </row>
    <row r="303" spans="1:23" x14ac:dyDescent="0.15">
      <c r="A303" s="11">
        <f t="shared" si="8"/>
        <v>1970</v>
      </c>
      <c r="B303" s="11">
        <f>YEAR(C303)</f>
        <v>1978</v>
      </c>
      <c r="C303" s="10">
        <v>27363</v>
      </c>
      <c r="D303" s="2" t="s">
        <v>533</v>
      </c>
      <c r="H303" s="2" t="s">
        <v>26</v>
      </c>
      <c r="I303" s="3">
        <v>18856</v>
      </c>
      <c r="J303" s="12">
        <f>IF(H303&gt;0,B303-YEAR(I303),"")</f>
        <v>23</v>
      </c>
      <c r="K303" s="11" t="str">
        <f>N303 &amp; M303</f>
        <v>36E</v>
      </c>
      <c r="L303" s="11">
        <f>IF(ISBLANK(M303),"",VLOOKUP(M303,Tables!$A$3:$B$11,2))</f>
        <v>5</v>
      </c>
      <c r="M303" s="2" t="s">
        <v>55</v>
      </c>
      <c r="N303" s="2">
        <v>36</v>
      </c>
      <c r="O303" s="2">
        <v>24</v>
      </c>
      <c r="P303" s="2">
        <v>36</v>
      </c>
      <c r="Q303" s="2">
        <v>68</v>
      </c>
      <c r="R303" s="13">
        <f>IF(Q303&gt;0,(+Q303*2.54)/100,"")</f>
        <v>1.7272000000000001</v>
      </c>
      <c r="S303" s="2">
        <v>118</v>
      </c>
      <c r="T303" s="12">
        <f>IF(S303&gt;0,S303*0.453592,"")</f>
        <v>53.523856000000002</v>
      </c>
      <c r="U303" s="13">
        <f>IF((Q303&gt;0)*(S303&gt;0),T303/R303^2,"")</f>
        <v>17.941639862518478</v>
      </c>
      <c r="V303" s="18" t="str">
        <f t="shared" si="9"/>
        <v>Y</v>
      </c>
      <c r="W303" s="2" t="s">
        <v>67</v>
      </c>
    </row>
    <row r="304" spans="1:23" x14ac:dyDescent="0.15">
      <c r="A304" s="11">
        <f t="shared" si="8"/>
        <v>1970</v>
      </c>
      <c r="B304" s="11">
        <f>YEAR(C304)</f>
        <v>1979</v>
      </c>
      <c r="C304" s="10">
        <v>27394</v>
      </c>
      <c r="D304" s="2" t="s">
        <v>189</v>
      </c>
      <c r="H304" s="2" t="s">
        <v>35</v>
      </c>
      <c r="I304" s="3">
        <v>19240</v>
      </c>
      <c r="J304" s="12">
        <f>IF(H304&gt;0,B304-YEAR(I304),"")</f>
        <v>23</v>
      </c>
      <c r="K304" s="11" t="str">
        <f>N304 &amp; M304</f>
        <v>37DD</v>
      </c>
      <c r="L304" s="11">
        <f>IF(ISBLANK(M304),"",VLOOKUP(M304,Tables!$A$3:$B$11,2))</f>
        <v>4</v>
      </c>
      <c r="M304" s="2" t="s">
        <v>38</v>
      </c>
      <c r="N304" s="2">
        <v>37</v>
      </c>
      <c r="O304" s="2">
        <v>24</v>
      </c>
      <c r="P304" s="2">
        <v>34</v>
      </c>
      <c r="Q304" s="2">
        <v>67</v>
      </c>
      <c r="R304" s="13">
        <f>IF(Q304&gt;0,(+Q304*2.54)/100,"")</f>
        <v>1.7018</v>
      </c>
      <c r="S304" s="2">
        <v>110</v>
      </c>
      <c r="T304" s="12">
        <f>IF(S304&gt;0,S304*0.453592,"")</f>
        <v>49.895119999999999</v>
      </c>
      <c r="U304" s="13">
        <f>IF((Q304&gt;0)*(S304&gt;0),T304/R304^2,"")</f>
        <v>17.228244748313955</v>
      </c>
      <c r="V304" s="18" t="str">
        <f t="shared" si="9"/>
        <v>Y</v>
      </c>
      <c r="W304" s="2" t="s">
        <v>190</v>
      </c>
    </row>
    <row r="305" spans="1:23" x14ac:dyDescent="0.15">
      <c r="A305" s="11">
        <f t="shared" si="8"/>
        <v>1970</v>
      </c>
      <c r="B305" s="11">
        <f>YEAR(C305)</f>
        <v>1979</v>
      </c>
      <c r="C305" s="10">
        <v>27425</v>
      </c>
      <c r="D305" s="2" t="s">
        <v>745</v>
      </c>
      <c r="H305" s="2" t="s">
        <v>35</v>
      </c>
      <c r="I305" s="3">
        <v>20530</v>
      </c>
      <c r="J305" s="12">
        <f>IF(H305&gt;0,B305-YEAR(I305),"")</f>
        <v>19</v>
      </c>
      <c r="K305" s="11" t="str">
        <f>N305 &amp; M305</f>
        <v>35C</v>
      </c>
      <c r="L305" s="11">
        <f>IF(ISBLANK(M305),"",VLOOKUP(M305,Tables!$A$3:$B$11,2))</f>
        <v>2</v>
      </c>
      <c r="M305" s="2" t="s">
        <v>32</v>
      </c>
      <c r="N305" s="2">
        <v>35</v>
      </c>
      <c r="O305" s="2">
        <v>23</v>
      </c>
      <c r="P305" s="2">
        <v>35</v>
      </c>
      <c r="Q305" s="2">
        <v>64</v>
      </c>
      <c r="R305" s="13">
        <f>IF(Q305&gt;0,(+Q305*2.54)/100,"")</f>
        <v>1.6255999999999999</v>
      </c>
      <c r="S305" s="2">
        <v>107</v>
      </c>
      <c r="T305" s="12">
        <f>IF(S305&gt;0,S305*0.453592,"")</f>
        <v>48.534343999999997</v>
      </c>
      <c r="U305" s="13">
        <f>IF((Q305&gt;0)*(S305&gt;0),T305/R305^2,"")</f>
        <v>18.366304603702957</v>
      </c>
      <c r="V305" s="18" t="str">
        <f t="shared" si="9"/>
        <v>N</v>
      </c>
      <c r="W305" s="2" t="s">
        <v>746</v>
      </c>
    </row>
    <row r="306" spans="1:23" x14ac:dyDescent="0.15">
      <c r="A306" s="11">
        <f t="shared" si="8"/>
        <v>1970</v>
      </c>
      <c r="B306" s="11">
        <f>YEAR(C306)</f>
        <v>1979</v>
      </c>
      <c r="C306" s="10">
        <v>27453</v>
      </c>
      <c r="D306" s="2" t="s">
        <v>351</v>
      </c>
      <c r="H306" s="2" t="s">
        <v>35</v>
      </c>
      <c r="I306" s="3">
        <v>20080</v>
      </c>
      <c r="J306" s="12">
        <f>IF(H306&gt;0,B306-YEAR(I306),"")</f>
        <v>21</v>
      </c>
      <c r="K306" s="11" t="str">
        <f>N306 &amp; M306</f>
        <v>37C</v>
      </c>
      <c r="L306" s="11">
        <f>IF(ISBLANK(M306),"",VLOOKUP(M306,Tables!$A$3:$B$11,2))</f>
        <v>2</v>
      </c>
      <c r="M306" s="2" t="s">
        <v>32</v>
      </c>
      <c r="N306" s="2">
        <v>37</v>
      </c>
      <c r="O306" s="2">
        <v>24</v>
      </c>
      <c r="P306" s="2">
        <v>33</v>
      </c>
      <c r="Q306" s="2">
        <v>63</v>
      </c>
      <c r="R306" s="13">
        <f>IF(Q306&gt;0,(+Q306*2.54)/100,"")</f>
        <v>1.6002000000000001</v>
      </c>
      <c r="S306" s="2">
        <v>104</v>
      </c>
      <c r="T306" s="12">
        <f>IF(S306&gt;0,S306*0.453592,"")</f>
        <v>47.173568000000003</v>
      </c>
      <c r="U306" s="13">
        <f>IF((Q306&gt;0)*(S306&gt;0),T306/R306^2,"")</f>
        <v>18.422569069879888</v>
      </c>
      <c r="V306" s="18" t="str">
        <f t="shared" si="9"/>
        <v>N</v>
      </c>
      <c r="W306" s="2" t="s">
        <v>352</v>
      </c>
    </row>
    <row r="307" spans="1:23" x14ac:dyDescent="0.15">
      <c r="A307" s="11">
        <f t="shared" si="8"/>
        <v>1970</v>
      </c>
      <c r="B307" s="11">
        <f>YEAR(C307)</f>
        <v>1979</v>
      </c>
      <c r="C307" s="10">
        <v>27484</v>
      </c>
      <c r="D307" s="2" t="s">
        <v>890</v>
      </c>
      <c r="H307" s="2" t="s">
        <v>26</v>
      </c>
      <c r="I307" s="3">
        <v>20447</v>
      </c>
      <c r="J307" s="12">
        <f>IF(H307&gt;0,B307-YEAR(I307),"")</f>
        <v>20</v>
      </c>
      <c r="K307" s="11" t="str">
        <f>N307 &amp; M307</f>
        <v>34D</v>
      </c>
      <c r="L307" s="11">
        <f>IF(ISBLANK(M307),"",VLOOKUP(M307,Tables!$A$3:$B$11,2))</f>
        <v>3</v>
      </c>
      <c r="M307" s="2" t="s">
        <v>27</v>
      </c>
      <c r="N307" s="2">
        <v>34</v>
      </c>
      <c r="O307" s="2">
        <v>22</v>
      </c>
      <c r="P307" s="2">
        <v>32</v>
      </c>
      <c r="Q307" s="2">
        <v>64</v>
      </c>
      <c r="R307" s="13">
        <f>IF(Q307&gt;0,(+Q307*2.54)/100,"")</f>
        <v>1.6255999999999999</v>
      </c>
      <c r="S307" s="2">
        <v>95</v>
      </c>
      <c r="T307" s="12">
        <f>IF(S307&gt;0,S307*0.453592,"")</f>
        <v>43.091239999999999</v>
      </c>
      <c r="U307" s="13">
        <f>IF((Q307&gt;0)*(S307&gt;0),T307/R307^2,"")</f>
        <v>16.306532124783001</v>
      </c>
      <c r="V307" s="18" t="str">
        <f t="shared" si="9"/>
        <v>Y</v>
      </c>
      <c r="W307" s="2" t="s">
        <v>891</v>
      </c>
    </row>
    <row r="308" spans="1:23" x14ac:dyDescent="0.15">
      <c r="A308" s="11">
        <f t="shared" si="8"/>
        <v>1970</v>
      </c>
      <c r="B308" s="11">
        <f>YEAR(C308)</f>
        <v>1979</v>
      </c>
      <c r="C308" s="10">
        <v>27514</v>
      </c>
      <c r="D308" s="2" t="s">
        <v>878</v>
      </c>
      <c r="H308" s="2" t="s">
        <v>35</v>
      </c>
      <c r="I308" s="3">
        <v>19761</v>
      </c>
      <c r="J308" s="12">
        <f>IF(H308&gt;0,B308-YEAR(I308),"")</f>
        <v>21</v>
      </c>
      <c r="K308" s="11" t="str">
        <f>N308 &amp; M308</f>
        <v>34B</v>
      </c>
      <c r="L308" s="11">
        <f>IF(ISBLANK(M308),"",VLOOKUP(M308,Tables!$A$3:$B$11,2))</f>
        <v>1</v>
      </c>
      <c r="M308" s="2" t="s">
        <v>49</v>
      </c>
      <c r="N308" s="2">
        <v>34</v>
      </c>
      <c r="O308" s="2">
        <v>24</v>
      </c>
      <c r="P308" s="2">
        <v>34</v>
      </c>
      <c r="Q308" s="2">
        <v>65</v>
      </c>
      <c r="R308" s="13">
        <f>IF(Q308&gt;0,(+Q308*2.54)/100,"")</f>
        <v>1.651</v>
      </c>
      <c r="S308" s="2">
        <v>108</v>
      </c>
      <c r="T308" s="12">
        <f>IF(S308&gt;0,S308*0.453592,"")</f>
        <v>48.987935999999998</v>
      </c>
      <c r="U308" s="13">
        <f>IF((Q308&gt;0)*(S308&gt;0),T308/R308^2,"")</f>
        <v>17.971941458675815</v>
      </c>
      <c r="V308" s="18" t="str">
        <f t="shared" si="9"/>
        <v>Y</v>
      </c>
      <c r="W308" s="2" t="s">
        <v>879</v>
      </c>
    </row>
    <row r="309" spans="1:23" x14ac:dyDescent="0.15">
      <c r="A309" s="11">
        <f t="shared" si="8"/>
        <v>1970</v>
      </c>
      <c r="B309" s="11">
        <f>YEAR(C309)</f>
        <v>1979</v>
      </c>
      <c r="C309" s="10">
        <v>27545</v>
      </c>
      <c r="D309" s="2" t="s">
        <v>800</v>
      </c>
      <c r="H309" s="2" t="s">
        <v>35</v>
      </c>
      <c r="I309" s="3">
        <v>19654</v>
      </c>
      <c r="J309" s="12">
        <f>IF(H309&gt;0,B309-YEAR(I309),"")</f>
        <v>22</v>
      </c>
      <c r="K309" s="11" t="str">
        <f>N309 &amp; M309</f>
        <v>35C</v>
      </c>
      <c r="L309" s="11">
        <f>IF(ISBLANK(M309),"",VLOOKUP(M309,Tables!$A$3:$B$11,2))</f>
        <v>2</v>
      </c>
      <c r="M309" s="2" t="s">
        <v>32</v>
      </c>
      <c r="N309" s="2">
        <v>35</v>
      </c>
      <c r="O309" s="2">
        <v>23</v>
      </c>
      <c r="P309" s="2">
        <v>34</v>
      </c>
      <c r="Q309" s="2">
        <v>65</v>
      </c>
      <c r="R309" s="13">
        <f>IF(Q309&gt;0,(+Q309*2.54)/100,"")</f>
        <v>1.651</v>
      </c>
      <c r="S309" s="2">
        <v>110</v>
      </c>
      <c r="T309" s="12">
        <f>IF(S309&gt;0,S309*0.453592,"")</f>
        <v>49.895119999999999</v>
      </c>
      <c r="U309" s="13">
        <f>IF((Q309&gt;0)*(S309&gt;0),T309/R309^2,"")</f>
        <v>18.304755189392033</v>
      </c>
      <c r="V309" s="18" t="str">
        <f t="shared" si="9"/>
        <v>Y</v>
      </c>
      <c r="W309" s="2" t="s">
        <v>111</v>
      </c>
    </row>
    <row r="310" spans="1:23" x14ac:dyDescent="0.15">
      <c r="A310" s="11">
        <f t="shared" si="8"/>
        <v>1970</v>
      </c>
      <c r="B310" s="11">
        <f>YEAR(C310)</f>
        <v>1979</v>
      </c>
      <c r="C310" s="10">
        <v>27575</v>
      </c>
      <c r="D310" s="2" t="s">
        <v>384</v>
      </c>
      <c r="H310" s="2" t="s">
        <v>26</v>
      </c>
      <c r="I310" s="3">
        <v>19563</v>
      </c>
      <c r="J310" s="12">
        <f>IF(H310&gt;0,B310-YEAR(I310),"")</f>
        <v>22</v>
      </c>
      <c r="K310" s="11" t="str">
        <f>N310 &amp; M310</f>
        <v>36C</v>
      </c>
      <c r="L310" s="11">
        <f>IF(ISBLANK(M310),"",VLOOKUP(M310,Tables!$A$3:$B$11,2))</f>
        <v>2</v>
      </c>
      <c r="M310" s="2" t="s">
        <v>32</v>
      </c>
      <c r="N310" s="2">
        <v>36</v>
      </c>
      <c r="O310" s="2">
        <v>25</v>
      </c>
      <c r="P310" s="2">
        <v>34</v>
      </c>
      <c r="Q310" s="2">
        <v>67</v>
      </c>
      <c r="R310" s="13">
        <f>IF(Q310&gt;0,(+Q310*2.54)/100,"")</f>
        <v>1.7018</v>
      </c>
      <c r="S310" s="2">
        <v>118</v>
      </c>
      <c r="T310" s="12">
        <f>IF(S310&gt;0,S310*0.453592,"")</f>
        <v>53.523856000000002</v>
      </c>
      <c r="U310" s="13">
        <f>IF((Q310&gt;0)*(S310&gt;0),T310/R310^2,"")</f>
        <v>18.481208002736789</v>
      </c>
      <c r="V310" s="18" t="str">
        <f t="shared" si="9"/>
        <v>N</v>
      </c>
      <c r="W310" s="2" t="s">
        <v>385</v>
      </c>
    </row>
    <row r="311" spans="1:23" x14ac:dyDescent="0.15">
      <c r="A311" s="11">
        <f t="shared" si="8"/>
        <v>1970</v>
      </c>
      <c r="B311" s="11">
        <f>YEAR(C311)</f>
        <v>1979</v>
      </c>
      <c r="C311" s="10">
        <v>27606</v>
      </c>
      <c r="D311" s="2" t="s">
        <v>386</v>
      </c>
      <c r="H311" s="2" t="s">
        <v>26</v>
      </c>
      <c r="I311" s="3">
        <v>20512</v>
      </c>
      <c r="J311" s="12">
        <f>IF(H311&gt;0,B311-YEAR(I311),"")</f>
        <v>19</v>
      </c>
      <c r="K311" s="11" t="str">
        <f>N311 &amp; M311</f>
        <v>36D</v>
      </c>
      <c r="L311" s="11">
        <f>IF(ISBLANK(M311),"",VLOOKUP(M311,Tables!$A$3:$B$11,2))</f>
        <v>3</v>
      </c>
      <c r="M311" s="2" t="s">
        <v>27</v>
      </c>
      <c r="N311" s="2">
        <v>36</v>
      </c>
      <c r="O311" s="2">
        <v>24</v>
      </c>
      <c r="P311" s="2">
        <v>36</v>
      </c>
      <c r="Q311" s="2">
        <v>69</v>
      </c>
      <c r="R311" s="13">
        <f>IF(Q311&gt;0,(+Q311*2.54)/100,"")</f>
        <v>1.7525999999999999</v>
      </c>
      <c r="S311" s="2">
        <v>123</v>
      </c>
      <c r="T311" s="12">
        <f>IF(S311&gt;0,S311*0.453592,"")</f>
        <v>55.791815999999997</v>
      </c>
      <c r="U311" s="13">
        <f>IF((Q311&gt;0)*(S311&gt;0),T311/R311^2,"")</f>
        <v>18.1637235360167</v>
      </c>
      <c r="V311" s="18" t="str">
        <f t="shared" si="9"/>
        <v>N</v>
      </c>
      <c r="W311" s="2" t="s">
        <v>176</v>
      </c>
    </row>
    <row r="312" spans="1:23" x14ac:dyDescent="0.15">
      <c r="A312" s="11">
        <f t="shared" si="8"/>
        <v>1970</v>
      </c>
      <c r="B312" s="11">
        <f>YEAR(C312)</f>
        <v>1979</v>
      </c>
      <c r="C312" s="10">
        <v>27637</v>
      </c>
      <c r="D312" s="2" t="s">
        <v>1183</v>
      </c>
      <c r="H312" s="2" t="s">
        <v>35</v>
      </c>
      <c r="I312" s="3">
        <v>18275</v>
      </c>
      <c r="J312" s="12">
        <f>IF(H312&gt;0,B312-YEAR(I312),"")</f>
        <v>25</v>
      </c>
      <c r="K312" s="11" t="str">
        <f>N312 &amp; M312</f>
        <v>34B</v>
      </c>
      <c r="L312" s="11">
        <f>IF(ISBLANK(M312),"",VLOOKUP(M312,Tables!$A$3:$B$11,2))</f>
        <v>1</v>
      </c>
      <c r="M312" s="2" t="s">
        <v>49</v>
      </c>
      <c r="N312" s="2">
        <v>34</v>
      </c>
      <c r="O312" s="2">
        <v>22</v>
      </c>
      <c r="P312" s="2">
        <v>34</v>
      </c>
      <c r="Q312" s="2">
        <v>67</v>
      </c>
      <c r="R312" s="13">
        <f>IF(Q312&gt;0,(+Q312*2.54)/100,"")</f>
        <v>1.7018</v>
      </c>
      <c r="S312" s="2">
        <v>105</v>
      </c>
      <c r="T312" s="12">
        <f>IF(S312&gt;0,S312*0.453592,"")</f>
        <v>47.627159999999996</v>
      </c>
      <c r="U312" s="13">
        <f>IF((Q312&gt;0)*(S312&gt;0),T312/R312^2,"")</f>
        <v>16.445142714299685</v>
      </c>
      <c r="V312" s="18" t="str">
        <f t="shared" si="9"/>
        <v>Y</v>
      </c>
      <c r="W312" s="2" t="s">
        <v>105</v>
      </c>
    </row>
    <row r="313" spans="1:23" x14ac:dyDescent="0.15">
      <c r="A313" s="11">
        <f t="shared" si="8"/>
        <v>1970</v>
      </c>
      <c r="B313" s="11">
        <f>YEAR(C313)</f>
        <v>1979</v>
      </c>
      <c r="C313" s="10">
        <v>27667</v>
      </c>
      <c r="D313" s="2" t="s">
        <v>1170</v>
      </c>
      <c r="H313" s="2" t="s">
        <v>26</v>
      </c>
      <c r="I313" s="3">
        <v>20978</v>
      </c>
      <c r="J313" s="12">
        <f>IF(H313&gt;0,B313-YEAR(I313),"")</f>
        <v>18</v>
      </c>
      <c r="K313" s="11" t="str">
        <f>N313 &amp; M313</f>
        <v>33C</v>
      </c>
      <c r="L313" s="11">
        <f>IF(ISBLANK(M313),"",VLOOKUP(M313,Tables!$A$3:$B$11,2))</f>
        <v>2</v>
      </c>
      <c r="M313" s="2" t="s">
        <v>32</v>
      </c>
      <c r="N313" s="2">
        <v>33</v>
      </c>
      <c r="O313" s="2">
        <v>23</v>
      </c>
      <c r="P313" s="2">
        <v>33</v>
      </c>
      <c r="Q313" s="2">
        <v>66</v>
      </c>
      <c r="R313" s="13">
        <f>IF(Q313&gt;0,(+Q313*2.54)/100,"")</f>
        <v>1.6764000000000001</v>
      </c>
      <c r="S313" s="2">
        <v>103</v>
      </c>
      <c r="T313" s="12">
        <f>IF(S313&gt;0,S313*0.453592,"")</f>
        <v>46.719976000000003</v>
      </c>
      <c r="U313" s="13">
        <f>IF((Q313&gt;0)*(S313&gt;0),T313/R313^2,"")</f>
        <v>16.624450787928204</v>
      </c>
      <c r="V313" s="18" t="str">
        <f t="shared" si="9"/>
        <v>N</v>
      </c>
      <c r="W313" s="2" t="s">
        <v>996</v>
      </c>
    </row>
    <row r="314" spans="1:23" x14ac:dyDescent="0.15">
      <c r="A314" s="11">
        <f t="shared" si="8"/>
        <v>1970</v>
      </c>
      <c r="B314" s="11">
        <f>YEAR(C314)</f>
        <v>1979</v>
      </c>
      <c r="C314" s="10">
        <v>27698</v>
      </c>
      <c r="D314" s="2" t="s">
        <v>1122</v>
      </c>
      <c r="G314" s="2" t="s">
        <v>25</v>
      </c>
      <c r="H314" s="2" t="s">
        <v>35</v>
      </c>
      <c r="I314" s="3">
        <v>19624</v>
      </c>
      <c r="J314" s="12">
        <f>IF(H314&gt;0,B314-YEAR(I314),"")</f>
        <v>22</v>
      </c>
      <c r="K314" s="11" t="str">
        <f>N314 &amp; M314</f>
        <v>34B</v>
      </c>
      <c r="L314" s="11">
        <f>IF(ISBLANK(M314),"",VLOOKUP(M314,Tables!$A$3:$B$11,2))</f>
        <v>1</v>
      </c>
      <c r="M314" s="2" t="s">
        <v>49</v>
      </c>
      <c r="N314" s="2">
        <v>34</v>
      </c>
      <c r="O314" s="2">
        <v>23</v>
      </c>
      <c r="P314" s="2">
        <v>34</v>
      </c>
      <c r="Q314" s="2">
        <v>67</v>
      </c>
      <c r="R314" s="13">
        <f>IF(Q314&gt;0,(+Q314*2.54)/100,"")</f>
        <v>1.7018</v>
      </c>
      <c r="S314" s="2">
        <v>110</v>
      </c>
      <c r="T314" s="12">
        <f>IF(S314&gt;0,S314*0.453592,"")</f>
        <v>49.895119999999999</v>
      </c>
      <c r="U314" s="13">
        <f>IF((Q314&gt;0)*(S314&gt;0),T314/R314^2,"")</f>
        <v>17.228244748313955</v>
      </c>
      <c r="V314" s="18" t="str">
        <f t="shared" si="9"/>
        <v>N</v>
      </c>
      <c r="W314" s="2" t="s">
        <v>1123</v>
      </c>
    </row>
    <row r="315" spans="1:23" x14ac:dyDescent="0.15">
      <c r="A315" s="11">
        <f t="shared" si="8"/>
        <v>1970</v>
      </c>
      <c r="B315" s="11">
        <f>YEAR(C315)</f>
        <v>1979</v>
      </c>
      <c r="C315" s="10">
        <v>27728</v>
      </c>
      <c r="D315" s="2" t="s">
        <v>185</v>
      </c>
      <c r="H315" s="2" t="s">
        <v>35</v>
      </c>
      <c r="I315" s="3">
        <v>19504</v>
      </c>
      <c r="J315" s="12">
        <f>IF(H315&gt;0,B315-YEAR(I315),"")</f>
        <v>22</v>
      </c>
      <c r="K315" s="11" t="str">
        <f>N315 &amp; M315</f>
        <v>35C</v>
      </c>
      <c r="L315" s="11">
        <f>IF(ISBLANK(M315),"",VLOOKUP(M315,Tables!$A$3:$B$11,2))</f>
        <v>2</v>
      </c>
      <c r="M315" s="2" t="s">
        <v>32</v>
      </c>
      <c r="N315" s="2">
        <v>35</v>
      </c>
      <c r="O315" s="2">
        <v>23</v>
      </c>
      <c r="P315" s="2">
        <v>34</v>
      </c>
      <c r="Q315" s="2">
        <v>67</v>
      </c>
      <c r="R315" s="13">
        <f>IF(Q315&gt;0,(+Q315*2.54)/100,"")</f>
        <v>1.7018</v>
      </c>
      <c r="S315" s="2">
        <v>110</v>
      </c>
      <c r="T315" s="12">
        <f>IF(S315&gt;0,S315*0.453592,"")</f>
        <v>49.895119999999999</v>
      </c>
      <c r="U315" s="13">
        <f>IF((Q315&gt;0)*(S315&gt;0),T315/R315^2,"")</f>
        <v>17.228244748313955</v>
      </c>
      <c r="V315" s="18" t="str">
        <f t="shared" si="9"/>
        <v>Y</v>
      </c>
      <c r="W315" s="2" t="s">
        <v>186</v>
      </c>
    </row>
    <row r="316" spans="1:23" x14ac:dyDescent="0.15">
      <c r="A316" s="11">
        <f t="shared" si="8"/>
        <v>1980</v>
      </c>
      <c r="B316" s="11">
        <f>YEAR(C316)</f>
        <v>1980</v>
      </c>
      <c r="C316" s="10">
        <v>27759</v>
      </c>
      <c r="D316" s="2" t="s">
        <v>446</v>
      </c>
      <c r="H316" s="2" t="s">
        <v>26</v>
      </c>
      <c r="I316" s="3">
        <v>20013</v>
      </c>
      <c r="J316" s="12">
        <f>IF(H316&gt;0,B316-YEAR(I316),"")</f>
        <v>22</v>
      </c>
      <c r="K316" s="11" t="str">
        <f>N316 &amp; M316</f>
        <v>38E</v>
      </c>
      <c r="L316" s="11">
        <f>IF(ISBLANK(M316),"",VLOOKUP(M316,Tables!$A$3:$B$11,2))</f>
        <v>5</v>
      </c>
      <c r="M316" s="2" t="s">
        <v>55</v>
      </c>
      <c r="N316" s="2">
        <v>38</v>
      </c>
      <c r="O316" s="2">
        <v>24</v>
      </c>
      <c r="P316" s="2">
        <v>36</v>
      </c>
      <c r="Q316" s="2">
        <v>68</v>
      </c>
      <c r="R316" s="13">
        <f>IF(Q316&gt;0,(+Q316*2.54)/100,"")</f>
        <v>1.7272000000000001</v>
      </c>
      <c r="S316" s="2">
        <v>115</v>
      </c>
      <c r="T316" s="12">
        <f>IF(S316&gt;0,S316*0.453592,"")</f>
        <v>52.163080000000001</v>
      </c>
      <c r="U316" s="13">
        <f>IF((Q316&gt;0)*(S316&gt;0),T316/R316^2,"")</f>
        <v>17.485496476183261</v>
      </c>
      <c r="V316" s="18" t="str">
        <f t="shared" si="9"/>
        <v>Y</v>
      </c>
      <c r="W316" s="2" t="s">
        <v>447</v>
      </c>
    </row>
    <row r="317" spans="1:23" x14ac:dyDescent="0.15">
      <c r="A317" s="11">
        <f t="shared" si="8"/>
        <v>1980</v>
      </c>
      <c r="B317" s="11">
        <f>YEAR(C317)</f>
        <v>1980</v>
      </c>
      <c r="C317" s="10">
        <v>27790</v>
      </c>
      <c r="D317" s="2" t="s">
        <v>1032</v>
      </c>
      <c r="H317" s="2" t="s">
        <v>35</v>
      </c>
      <c r="I317" s="3">
        <v>19391</v>
      </c>
      <c r="J317" s="12">
        <f>IF(H317&gt;0,B317-YEAR(I317),"")</f>
        <v>23</v>
      </c>
      <c r="K317" s="11" t="str">
        <f>N317 &amp; M317</f>
        <v>35B</v>
      </c>
      <c r="L317" s="11">
        <f>IF(ISBLANK(M317),"",VLOOKUP(M317,Tables!$A$3:$B$11,2))</f>
        <v>1</v>
      </c>
      <c r="M317" s="2" t="s">
        <v>49</v>
      </c>
      <c r="N317" s="2">
        <v>35</v>
      </c>
      <c r="O317" s="2">
        <v>25</v>
      </c>
      <c r="P317" s="2">
        <v>36</v>
      </c>
      <c r="Q317" s="2">
        <v>66</v>
      </c>
      <c r="R317" s="13">
        <f>IF(Q317&gt;0,(+Q317*2.54)/100,"")</f>
        <v>1.6764000000000001</v>
      </c>
      <c r="S317" s="2">
        <v>118</v>
      </c>
      <c r="T317" s="12">
        <f>IF(S317&gt;0,S317*0.453592,"")</f>
        <v>53.523856000000002</v>
      </c>
      <c r="U317" s="13">
        <f>IF((Q317&gt;0)*(S317&gt;0),T317/R317^2,"")</f>
        <v>19.04548731044202</v>
      </c>
      <c r="V317" s="18" t="str">
        <f t="shared" si="9"/>
        <v>Y</v>
      </c>
      <c r="W317" s="2" t="s">
        <v>142</v>
      </c>
    </row>
    <row r="318" spans="1:23" x14ac:dyDescent="0.15">
      <c r="A318" s="11">
        <f t="shared" si="8"/>
        <v>1980</v>
      </c>
      <c r="B318" s="11">
        <f>YEAR(C318)</f>
        <v>1980</v>
      </c>
      <c r="C318" s="10">
        <v>27819</v>
      </c>
      <c r="D318" s="2" t="s">
        <v>487</v>
      </c>
      <c r="H318" s="2" t="s">
        <v>35</v>
      </c>
      <c r="I318" s="3">
        <v>18465</v>
      </c>
      <c r="J318" s="12">
        <f>IF(H318&gt;0,B318-YEAR(I318),"")</f>
        <v>26</v>
      </c>
      <c r="K318" s="11" t="str">
        <f>N318 &amp; M318</f>
        <v>35C</v>
      </c>
      <c r="L318" s="11">
        <f>IF(ISBLANK(M318),"",VLOOKUP(M318,Tables!$A$3:$B$11,2))</f>
        <v>2</v>
      </c>
      <c r="M318" s="2" t="s">
        <v>32</v>
      </c>
      <c r="N318" s="2">
        <v>35</v>
      </c>
      <c r="O318" s="2">
        <v>25</v>
      </c>
      <c r="P318" s="2">
        <v>36</v>
      </c>
      <c r="Q318" s="2">
        <v>69</v>
      </c>
      <c r="R318" s="13">
        <f>IF(Q318&gt;0,(+Q318*2.54)/100,"")</f>
        <v>1.7525999999999999</v>
      </c>
      <c r="S318" s="2">
        <v>125</v>
      </c>
      <c r="T318" s="12">
        <f>IF(S318&gt;0,S318*0.453592,"")</f>
        <v>56.698999999999998</v>
      </c>
      <c r="U318" s="13">
        <f>IF((Q318&gt;0)*(S318&gt;0),T318/R318^2,"")</f>
        <v>18.459068634163312</v>
      </c>
      <c r="V318" s="18" t="str">
        <f t="shared" si="9"/>
        <v>Y</v>
      </c>
      <c r="W318" s="2" t="s">
        <v>47</v>
      </c>
    </row>
    <row r="319" spans="1:23" x14ac:dyDescent="0.15">
      <c r="A319" s="11">
        <f t="shared" si="8"/>
        <v>1980</v>
      </c>
      <c r="B319" s="11">
        <f>YEAR(C319)</f>
        <v>1980</v>
      </c>
      <c r="C319" s="10">
        <v>27850</v>
      </c>
      <c r="D319" s="2" t="s">
        <v>788</v>
      </c>
      <c r="G319" s="2" t="s">
        <v>30</v>
      </c>
      <c r="H319" s="2" t="s">
        <v>35</v>
      </c>
      <c r="I319" s="3">
        <v>19711</v>
      </c>
      <c r="J319" s="12">
        <f>IF(H319&gt;0,B319-YEAR(I319),"")</f>
        <v>23</v>
      </c>
      <c r="K319" s="11" t="str">
        <f>N319 &amp; M319</f>
        <v>35C</v>
      </c>
      <c r="L319" s="11">
        <f>IF(ISBLANK(M319),"",VLOOKUP(M319,Tables!$A$3:$B$11,2))</f>
        <v>2</v>
      </c>
      <c r="M319" s="2" t="s">
        <v>32</v>
      </c>
      <c r="N319" s="2">
        <v>35</v>
      </c>
      <c r="O319" s="2">
        <v>24</v>
      </c>
      <c r="P319" s="2">
        <v>34</v>
      </c>
      <c r="Q319" s="2">
        <v>65</v>
      </c>
      <c r="R319" s="13">
        <f>IF(Q319&gt;0,(+Q319*2.54)/100,"")</f>
        <v>1.651</v>
      </c>
      <c r="S319" s="2">
        <v>110</v>
      </c>
      <c r="T319" s="12">
        <f>IF(S319&gt;0,S319*0.453592,"")</f>
        <v>49.895119999999999</v>
      </c>
      <c r="U319" s="13">
        <f>IF((Q319&gt;0)*(S319&gt;0),T319/R319^2,"")</f>
        <v>18.304755189392033</v>
      </c>
      <c r="V319" s="18" t="str">
        <f t="shared" si="9"/>
        <v>N</v>
      </c>
      <c r="W319" s="2" t="s">
        <v>789</v>
      </c>
    </row>
    <row r="320" spans="1:23" x14ac:dyDescent="0.15">
      <c r="A320" s="11">
        <f t="shared" si="8"/>
        <v>1980</v>
      </c>
      <c r="B320" s="11">
        <f>YEAR(C320)</f>
        <v>1980</v>
      </c>
      <c r="C320" s="10">
        <v>27880</v>
      </c>
      <c r="D320" s="2" t="s">
        <v>857</v>
      </c>
      <c r="H320" s="2" t="s">
        <v>26</v>
      </c>
      <c r="I320" s="3">
        <v>19383</v>
      </c>
      <c r="J320" s="12">
        <f>IF(H320&gt;0,B320-YEAR(I320),"")</f>
        <v>23</v>
      </c>
      <c r="K320" s="11" t="str">
        <f>N320 &amp; M320</f>
        <v>37C</v>
      </c>
      <c r="L320" s="11">
        <f>IF(ISBLANK(M320),"",VLOOKUP(M320,Tables!$A$3:$B$11,2))</f>
        <v>2</v>
      </c>
      <c r="M320" s="2" t="s">
        <v>32</v>
      </c>
      <c r="N320" s="2">
        <v>37</v>
      </c>
      <c r="O320" s="2">
        <v>24</v>
      </c>
      <c r="P320" s="2">
        <v>35</v>
      </c>
      <c r="Q320" s="2">
        <v>69</v>
      </c>
      <c r="R320" s="13">
        <f>IF(Q320&gt;0,(+Q320*2.54)/100,"")</f>
        <v>1.7525999999999999</v>
      </c>
      <c r="S320" s="2">
        <v>130</v>
      </c>
      <c r="T320" s="12">
        <f>IF(S320&gt;0,S320*0.453592,"")</f>
        <v>58.96696</v>
      </c>
      <c r="U320" s="13">
        <f>IF((Q320&gt;0)*(S320&gt;0),T320/R320^2,"")</f>
        <v>19.197431379529846</v>
      </c>
      <c r="V320" s="18" t="str">
        <f t="shared" si="9"/>
        <v>Y</v>
      </c>
      <c r="W320" s="2" t="s">
        <v>858</v>
      </c>
    </row>
    <row r="321" spans="1:23" x14ac:dyDescent="0.15">
      <c r="A321" s="11">
        <f t="shared" si="8"/>
        <v>1980</v>
      </c>
      <c r="B321" s="11">
        <f>YEAR(C321)</f>
        <v>1980</v>
      </c>
      <c r="C321" s="10">
        <v>27911</v>
      </c>
      <c r="D321" s="2" t="s">
        <v>938</v>
      </c>
      <c r="H321" s="2" t="s">
        <v>35</v>
      </c>
      <c r="I321" s="3">
        <v>20692</v>
      </c>
      <c r="J321" s="12">
        <f>IF(H321&gt;0,B321-YEAR(I321),"")</f>
        <v>20</v>
      </c>
      <c r="K321" s="11" t="str">
        <f>N321 &amp; M321</f>
        <v>34B</v>
      </c>
      <c r="L321" s="11">
        <f>IF(ISBLANK(M321),"",VLOOKUP(M321,Tables!$A$3:$B$11,2))</f>
        <v>1</v>
      </c>
      <c r="M321" s="2" t="s">
        <v>49</v>
      </c>
      <c r="N321" s="2">
        <v>34</v>
      </c>
      <c r="O321" s="2">
        <v>26</v>
      </c>
      <c r="P321" s="2">
        <v>35</v>
      </c>
      <c r="Q321" s="2">
        <v>62</v>
      </c>
      <c r="R321" s="13">
        <f>IF(Q321&gt;0,(+Q321*2.54)/100,"")</f>
        <v>1.5748</v>
      </c>
      <c r="S321" s="2">
        <v>105</v>
      </c>
      <c r="T321" s="12">
        <f>IF(S321&gt;0,S321*0.453592,"")</f>
        <v>47.627159999999996</v>
      </c>
      <c r="U321" s="13">
        <f>IF((Q321&gt;0)*(S321&gt;0),T321/R321^2,"")</f>
        <v>19.204538409076818</v>
      </c>
      <c r="V321" s="18" t="str">
        <f t="shared" si="9"/>
        <v>Y</v>
      </c>
      <c r="W321" s="2" t="s">
        <v>329</v>
      </c>
    </row>
    <row r="322" spans="1:23" x14ac:dyDescent="0.15">
      <c r="A322" s="11">
        <f t="shared" si="8"/>
        <v>1980</v>
      </c>
      <c r="B322" s="11">
        <f>YEAR(C322)</f>
        <v>1980</v>
      </c>
      <c r="C322" s="10">
        <v>27941</v>
      </c>
      <c r="D322" s="2" t="s">
        <v>1137</v>
      </c>
      <c r="G322" s="2" t="s">
        <v>30</v>
      </c>
      <c r="H322" s="2" t="s">
        <v>26</v>
      </c>
      <c r="I322" s="3">
        <v>20398</v>
      </c>
      <c r="J322" s="12">
        <f>IF(H322&gt;0,B322-YEAR(I322),"")</f>
        <v>21</v>
      </c>
      <c r="K322" s="11" t="str">
        <f>N322 &amp; M322</f>
        <v>35C</v>
      </c>
      <c r="L322" s="11">
        <f>IF(ISBLANK(M322),"",VLOOKUP(M322,Tables!$A$3:$B$11,2))</f>
        <v>2</v>
      </c>
      <c r="M322" s="2" t="s">
        <v>32</v>
      </c>
      <c r="N322" s="2">
        <v>35</v>
      </c>
      <c r="O322" s="2">
        <v>22</v>
      </c>
      <c r="P322" s="2">
        <v>34</v>
      </c>
      <c r="Q322" s="2">
        <v>67</v>
      </c>
      <c r="R322" s="13">
        <f>IF(Q322&gt;0,(+Q322*2.54)/100,"")</f>
        <v>1.7018</v>
      </c>
      <c r="S322" s="2">
        <v>104</v>
      </c>
      <c r="T322" s="12">
        <f>IF(S322&gt;0,S322*0.453592,"")</f>
        <v>47.173568000000003</v>
      </c>
      <c r="U322" s="13">
        <f>IF((Q322&gt;0)*(S322&gt;0),T322/R322^2,"")</f>
        <v>16.288522307496834</v>
      </c>
      <c r="V322" s="18" t="str">
        <f t="shared" si="9"/>
        <v>Y</v>
      </c>
      <c r="W322" s="2" t="s">
        <v>248</v>
      </c>
    </row>
    <row r="323" spans="1:23" x14ac:dyDescent="0.15">
      <c r="A323" s="11">
        <f t="shared" ref="A323:A386" si="10">_xlfn.FLOOR.MATH(B323/10)*10</f>
        <v>1980</v>
      </c>
      <c r="B323" s="11">
        <f>YEAR(C323)</f>
        <v>1980</v>
      </c>
      <c r="C323" s="10">
        <v>27972</v>
      </c>
      <c r="D323" s="2" t="s">
        <v>1187</v>
      </c>
      <c r="H323" s="2" t="s">
        <v>26</v>
      </c>
      <c r="I323" s="3">
        <v>19570</v>
      </c>
      <c r="J323" s="12">
        <f>IF(H323&gt;0,B323-YEAR(I323),"")</f>
        <v>23</v>
      </c>
      <c r="K323" s="11" t="str">
        <f>N323 &amp; M323</f>
        <v>36C</v>
      </c>
      <c r="L323" s="11">
        <f>IF(ISBLANK(M323),"",VLOOKUP(M323,Tables!$A$3:$B$11,2))</f>
        <v>2</v>
      </c>
      <c r="M323" s="2" t="s">
        <v>32</v>
      </c>
      <c r="N323" s="2">
        <v>36</v>
      </c>
      <c r="O323" s="2">
        <v>25</v>
      </c>
      <c r="P323" s="2">
        <v>35</v>
      </c>
      <c r="Q323" s="2">
        <v>68</v>
      </c>
      <c r="R323" s="13">
        <f>IF(Q323&gt;0,(+Q323*2.54)/100,"")</f>
        <v>1.7272000000000001</v>
      </c>
      <c r="S323" s="2">
        <v>119</v>
      </c>
      <c r="T323" s="12">
        <f>IF(S323&gt;0,S323*0.453592,"")</f>
        <v>53.977448000000003</v>
      </c>
      <c r="U323" s="13">
        <f>IF((Q323&gt;0)*(S323&gt;0),T323/R323^2,"")</f>
        <v>18.093687657963549</v>
      </c>
      <c r="V323" s="18" t="str">
        <f t="shared" ref="V323:V386" si="11">IF(ISERROR(SEARCH("United States",W323)),"N","Y")</f>
        <v>Y</v>
      </c>
      <c r="W323" s="2" t="s">
        <v>207</v>
      </c>
    </row>
    <row r="324" spans="1:23" x14ac:dyDescent="0.15">
      <c r="A324" s="11">
        <f t="shared" si="10"/>
        <v>1980</v>
      </c>
      <c r="B324" s="11">
        <f>YEAR(C324)</f>
        <v>1980</v>
      </c>
      <c r="C324" s="10">
        <v>28003</v>
      </c>
      <c r="D324" s="2" t="s">
        <v>783</v>
      </c>
      <c r="H324" s="2" t="s">
        <v>35</v>
      </c>
      <c r="I324" s="3">
        <v>20769</v>
      </c>
      <c r="J324" s="12">
        <f>IF(H324&gt;0,B324-YEAR(I324),"")</f>
        <v>20</v>
      </c>
      <c r="K324" s="11" t="str">
        <f>N324 &amp; M324</f>
        <v>34C</v>
      </c>
      <c r="L324" s="11">
        <f>IF(ISBLANK(M324),"",VLOOKUP(M324,Tables!$A$3:$B$11,2))</f>
        <v>2</v>
      </c>
      <c r="M324" s="2" t="s">
        <v>32</v>
      </c>
      <c r="N324" s="2">
        <v>34</v>
      </c>
      <c r="O324" s="2">
        <v>22</v>
      </c>
      <c r="P324" s="2">
        <v>34</v>
      </c>
      <c r="Q324" s="2">
        <v>67</v>
      </c>
      <c r="R324" s="13">
        <f>IF(Q324&gt;0,(+Q324*2.54)/100,"")</f>
        <v>1.7018</v>
      </c>
      <c r="S324" s="2">
        <v>115</v>
      </c>
      <c r="T324" s="12">
        <f>IF(S324&gt;0,S324*0.453592,"")</f>
        <v>52.163080000000001</v>
      </c>
      <c r="U324" s="13">
        <f>IF((Q324&gt;0)*(S324&gt;0),T324/R324^2,"")</f>
        <v>18.011346782328228</v>
      </c>
      <c r="V324" s="18" t="str">
        <f t="shared" si="11"/>
        <v>Y</v>
      </c>
      <c r="W324" s="2" t="s">
        <v>784</v>
      </c>
    </row>
    <row r="325" spans="1:23" x14ac:dyDescent="0.15">
      <c r="A325" s="11">
        <f t="shared" si="10"/>
        <v>1980</v>
      </c>
      <c r="B325" s="11">
        <f>YEAR(C325)</f>
        <v>1980</v>
      </c>
      <c r="C325" s="10">
        <v>28033</v>
      </c>
      <c r="D325" s="2" t="s">
        <v>824</v>
      </c>
      <c r="H325" s="2" t="s">
        <v>26</v>
      </c>
      <c r="I325" s="3">
        <v>20760</v>
      </c>
      <c r="J325" s="12">
        <f>IF(H325&gt;0,B325-YEAR(I325),"")</f>
        <v>20</v>
      </c>
      <c r="K325" s="11" t="str">
        <f>N325 &amp; M325</f>
        <v>34C</v>
      </c>
      <c r="L325" s="11">
        <f>IF(ISBLANK(M325),"",VLOOKUP(M325,Tables!$A$3:$B$11,2))</f>
        <v>2</v>
      </c>
      <c r="M325" s="2" t="s">
        <v>32</v>
      </c>
      <c r="N325" s="2">
        <v>34</v>
      </c>
      <c r="O325" s="2">
        <v>24</v>
      </c>
      <c r="P325" s="2">
        <v>35</v>
      </c>
      <c r="Q325" s="2">
        <v>66</v>
      </c>
      <c r="R325" s="13">
        <f>IF(Q325&gt;0,(+Q325*2.54)/100,"")</f>
        <v>1.6764000000000001</v>
      </c>
      <c r="S325" s="2">
        <v>105</v>
      </c>
      <c r="T325" s="12">
        <f>IF(S325&gt;0,S325*0.453592,"")</f>
        <v>47.627159999999996</v>
      </c>
      <c r="U325" s="13">
        <f>IF((Q325&gt;0)*(S325&gt;0),T325/R325^2,"")</f>
        <v>16.947255657596713</v>
      </c>
      <c r="V325" s="18" t="str">
        <f t="shared" si="11"/>
        <v>N</v>
      </c>
      <c r="W325" s="2" t="s">
        <v>825</v>
      </c>
    </row>
    <row r="326" spans="1:23" x14ac:dyDescent="0.15">
      <c r="A326" s="11">
        <f t="shared" si="10"/>
        <v>1980</v>
      </c>
      <c r="B326" s="11">
        <f>YEAR(C326)</f>
        <v>1980</v>
      </c>
      <c r="C326" s="10">
        <v>28064</v>
      </c>
      <c r="D326" s="2" t="s">
        <v>552</v>
      </c>
      <c r="H326" s="2" t="s">
        <v>35</v>
      </c>
      <c r="I326" s="3">
        <v>18888</v>
      </c>
      <c r="J326" s="12">
        <f>IF(H326&gt;0,B326-YEAR(I326),"")</f>
        <v>25</v>
      </c>
      <c r="K326" s="11" t="str">
        <f>N326 &amp; M326</f>
        <v>34C</v>
      </c>
      <c r="L326" s="11">
        <f>IF(ISBLANK(M326),"",VLOOKUP(M326,Tables!$A$3:$B$11,2))</f>
        <v>2</v>
      </c>
      <c r="M326" s="2" t="s">
        <v>32</v>
      </c>
      <c r="N326" s="2">
        <v>34</v>
      </c>
      <c r="O326" s="2">
        <v>23</v>
      </c>
      <c r="P326" s="2">
        <v>33</v>
      </c>
      <c r="Q326" s="2">
        <v>67</v>
      </c>
      <c r="R326" s="13">
        <f>IF(Q326&gt;0,(+Q326*2.54)/100,"")</f>
        <v>1.7018</v>
      </c>
      <c r="S326" s="2">
        <v>105</v>
      </c>
      <c r="T326" s="12">
        <f>IF(S326&gt;0,S326*0.453592,"")</f>
        <v>47.627159999999996</v>
      </c>
      <c r="U326" s="13">
        <f>IF((Q326&gt;0)*(S326&gt;0),T326/R326^2,"")</f>
        <v>16.445142714299685</v>
      </c>
      <c r="V326" s="18" t="str">
        <f t="shared" si="11"/>
        <v>Y</v>
      </c>
      <c r="W326" s="2" t="s">
        <v>142</v>
      </c>
    </row>
    <row r="327" spans="1:23" x14ac:dyDescent="0.15">
      <c r="A327" s="11">
        <f t="shared" si="10"/>
        <v>1980</v>
      </c>
      <c r="B327" s="11">
        <f>YEAR(C327)</f>
        <v>1980</v>
      </c>
      <c r="C327" s="10">
        <v>28094</v>
      </c>
      <c r="D327" s="2" t="s">
        <v>1143</v>
      </c>
      <c r="H327" s="2" t="s">
        <v>26</v>
      </c>
      <c r="I327" s="3">
        <v>19318</v>
      </c>
      <c r="J327" s="12">
        <f>IF(H327&gt;0,B327-YEAR(I327),"")</f>
        <v>24</v>
      </c>
      <c r="K327" s="11" t="str">
        <f>N327 &amp; M327</f>
        <v>36C</v>
      </c>
      <c r="L327" s="11">
        <f>IF(ISBLANK(M327),"",VLOOKUP(M327,Tables!$A$3:$B$11,2))</f>
        <v>2</v>
      </c>
      <c r="M327" s="2" t="s">
        <v>32</v>
      </c>
      <c r="N327" s="2">
        <v>36</v>
      </c>
      <c r="O327" s="2">
        <v>24</v>
      </c>
      <c r="P327" s="2">
        <v>36</v>
      </c>
      <c r="Q327" s="2">
        <v>69</v>
      </c>
      <c r="R327" s="13">
        <f>IF(Q327&gt;0,(+Q327*2.54)/100,"")</f>
        <v>1.7525999999999999</v>
      </c>
      <c r="S327" s="2">
        <v>120</v>
      </c>
      <c r="T327" s="12">
        <f>IF(S327&gt;0,S327*0.453592,"")</f>
        <v>54.431039999999996</v>
      </c>
      <c r="U327" s="13">
        <f>IF((Q327&gt;0)*(S327&gt;0),T327/R327^2,"")</f>
        <v>17.720705888796779</v>
      </c>
      <c r="V327" s="18" t="str">
        <f t="shared" si="11"/>
        <v>Y</v>
      </c>
      <c r="W327" s="2" t="s">
        <v>248</v>
      </c>
    </row>
    <row r="328" spans="1:23" x14ac:dyDescent="0.15">
      <c r="A328" s="11">
        <f t="shared" si="10"/>
        <v>1980</v>
      </c>
      <c r="B328" s="11">
        <f>YEAR(C328)</f>
        <v>1981</v>
      </c>
      <c r="C328" s="10">
        <v>28125</v>
      </c>
      <c r="D328" s="2" t="s">
        <v>638</v>
      </c>
      <c r="H328" s="2" t="s">
        <v>35</v>
      </c>
      <c r="I328" s="3">
        <v>20652</v>
      </c>
      <c r="J328" s="12">
        <f>IF(H328&gt;0,B328-YEAR(I328),"")</f>
        <v>21</v>
      </c>
      <c r="K328" s="11" t="str">
        <f>N328 &amp; M328</f>
        <v>38F</v>
      </c>
      <c r="L328" s="11">
        <f>IF(ISBLANK(M328),"",VLOOKUP(M328,Tables!$A$3:$B$11,2))</f>
        <v>6</v>
      </c>
      <c r="M328" s="2" t="s">
        <v>529</v>
      </c>
      <c r="N328" s="2">
        <v>38</v>
      </c>
      <c r="O328" s="2">
        <v>26</v>
      </c>
      <c r="P328" s="2">
        <v>37</v>
      </c>
      <c r="Q328" s="2">
        <v>65</v>
      </c>
      <c r="R328" s="13">
        <f>IF(Q328&gt;0,(+Q328*2.54)/100,"")</f>
        <v>1.651</v>
      </c>
      <c r="S328" s="2">
        <v>123</v>
      </c>
      <c r="T328" s="12">
        <f>IF(S328&gt;0,S328*0.453592,"")</f>
        <v>55.791815999999997</v>
      </c>
      <c r="U328" s="13">
        <f>IF((Q328&gt;0)*(S328&gt;0),T328/R328^2,"")</f>
        <v>20.468044439047457</v>
      </c>
      <c r="V328" s="18" t="str">
        <f t="shared" si="11"/>
        <v>Y</v>
      </c>
      <c r="W328" s="2" t="s">
        <v>639</v>
      </c>
    </row>
    <row r="329" spans="1:23" x14ac:dyDescent="0.15">
      <c r="A329" s="11">
        <f t="shared" si="10"/>
        <v>1980</v>
      </c>
      <c r="B329" s="11">
        <f>YEAR(C329)</f>
        <v>1981</v>
      </c>
      <c r="C329" s="10">
        <v>28156</v>
      </c>
      <c r="D329" s="2" t="s">
        <v>1181</v>
      </c>
      <c r="H329" s="2" t="s">
        <v>35</v>
      </c>
      <c r="I329" s="3">
        <v>20503</v>
      </c>
      <c r="J329" s="12">
        <f>IF(H329&gt;0,B329-YEAR(I329),"")</f>
        <v>21</v>
      </c>
      <c r="K329" s="11" t="str">
        <f>N329 &amp; M329</f>
        <v>36C</v>
      </c>
      <c r="L329" s="11">
        <f>IF(ISBLANK(M329),"",VLOOKUP(M329,Tables!$A$3:$B$11,2))</f>
        <v>2</v>
      </c>
      <c r="M329" s="2" t="s">
        <v>32</v>
      </c>
      <c r="N329" s="2">
        <v>36</v>
      </c>
      <c r="O329" s="2">
        <v>23</v>
      </c>
      <c r="P329" s="2">
        <v>34</v>
      </c>
      <c r="Q329" s="2">
        <v>68</v>
      </c>
      <c r="R329" s="13">
        <f>IF(Q329&gt;0,(+Q329*2.54)/100,"")</f>
        <v>1.7272000000000001</v>
      </c>
      <c r="S329" s="2">
        <v>120</v>
      </c>
      <c r="T329" s="12">
        <f>IF(S329&gt;0,S329*0.453592,"")</f>
        <v>54.431039999999996</v>
      </c>
      <c r="U329" s="13">
        <f>IF((Q329&gt;0)*(S329&gt;0),T329/R329^2,"")</f>
        <v>18.245735453408621</v>
      </c>
      <c r="V329" s="18" t="str">
        <f t="shared" si="11"/>
        <v>Y</v>
      </c>
      <c r="W329" s="2" t="s">
        <v>1182</v>
      </c>
    </row>
    <row r="330" spans="1:23" x14ac:dyDescent="0.15">
      <c r="A330" s="11">
        <f t="shared" si="10"/>
        <v>1980</v>
      </c>
      <c r="B330" s="11">
        <f>YEAR(C330)</f>
        <v>1981</v>
      </c>
      <c r="C330" s="10">
        <v>28184</v>
      </c>
      <c r="D330" s="2" t="s">
        <v>715</v>
      </c>
      <c r="H330" s="2" t="s">
        <v>26</v>
      </c>
      <c r="I330" s="3">
        <v>19633</v>
      </c>
      <c r="J330" s="12">
        <f>IF(H330&gt;0,B330-YEAR(I330),"")</f>
        <v>24</v>
      </c>
      <c r="K330" s="11" t="str">
        <f>N330 &amp; M330</f>
        <v>36C</v>
      </c>
      <c r="L330" s="11">
        <f>IF(ISBLANK(M330),"",VLOOKUP(M330,Tables!$A$3:$B$11,2))</f>
        <v>2</v>
      </c>
      <c r="M330" s="2" t="s">
        <v>32</v>
      </c>
      <c r="N330" s="2">
        <v>36</v>
      </c>
      <c r="O330" s="2">
        <v>24</v>
      </c>
      <c r="P330" s="2">
        <v>36</v>
      </c>
      <c r="Q330" s="2">
        <v>68</v>
      </c>
      <c r="R330" s="13">
        <f>IF(Q330&gt;0,(+Q330*2.54)/100,"")</f>
        <v>1.7272000000000001</v>
      </c>
      <c r="S330" s="2">
        <v>124</v>
      </c>
      <c r="T330" s="12">
        <f>IF(S330&gt;0,S330*0.453592,"")</f>
        <v>56.245407999999998</v>
      </c>
      <c r="U330" s="13">
        <f>IF((Q330&gt;0)*(S330&gt;0),T330/R330^2,"")</f>
        <v>18.853926635188909</v>
      </c>
      <c r="V330" s="18" t="str">
        <f t="shared" si="11"/>
        <v>Y</v>
      </c>
      <c r="W330" s="2" t="s">
        <v>275</v>
      </c>
    </row>
    <row r="331" spans="1:23" x14ac:dyDescent="0.15">
      <c r="A331" s="11">
        <f t="shared" si="10"/>
        <v>1980</v>
      </c>
      <c r="B331" s="11">
        <f>YEAR(C331)</f>
        <v>1981</v>
      </c>
      <c r="C331" s="10">
        <v>28215</v>
      </c>
      <c r="D331" s="2" t="s">
        <v>795</v>
      </c>
      <c r="H331" s="2" t="s">
        <v>35</v>
      </c>
      <c r="I331" s="3">
        <v>19746</v>
      </c>
      <c r="J331" s="12">
        <f>IF(H331&gt;0,B331-YEAR(I331),"")</f>
        <v>23</v>
      </c>
      <c r="K331" s="11" t="str">
        <f>N331 &amp; M331</f>
        <v>35D</v>
      </c>
      <c r="L331" s="11">
        <f>IF(ISBLANK(M331),"",VLOOKUP(M331,Tables!$A$3:$B$11,2))</f>
        <v>3</v>
      </c>
      <c r="M331" s="2" t="s">
        <v>27</v>
      </c>
      <c r="N331" s="2">
        <v>35</v>
      </c>
      <c r="O331" s="2">
        <v>22</v>
      </c>
      <c r="P331" s="2">
        <v>34</v>
      </c>
      <c r="Q331" s="2">
        <v>63</v>
      </c>
      <c r="R331" s="13">
        <f>IF(Q331&gt;0,(+Q331*2.54)/100,"")</f>
        <v>1.6002000000000001</v>
      </c>
      <c r="S331" s="2">
        <v>103</v>
      </c>
      <c r="T331" s="12">
        <f>IF(S331&gt;0,S331*0.453592,"")</f>
        <v>46.719976000000003</v>
      </c>
      <c r="U331" s="13">
        <f>IF((Q331&gt;0)*(S331&gt;0),T331/R331^2,"")</f>
        <v>18.245428982669505</v>
      </c>
      <c r="V331" s="18" t="str">
        <f t="shared" si="11"/>
        <v>N</v>
      </c>
      <c r="W331" s="2" t="s">
        <v>796</v>
      </c>
    </row>
    <row r="332" spans="1:23" x14ac:dyDescent="0.15">
      <c r="A332" s="11">
        <f t="shared" si="10"/>
        <v>1980</v>
      </c>
      <c r="B332" s="11">
        <f>YEAR(C332)</f>
        <v>1981</v>
      </c>
      <c r="C332" s="10">
        <v>28245</v>
      </c>
      <c r="D332" s="2" t="s">
        <v>450</v>
      </c>
      <c r="H332" s="2" t="s">
        <v>26</v>
      </c>
      <c r="I332" s="3">
        <v>20269</v>
      </c>
      <c r="J332" s="12">
        <f>IF(H332&gt;0,B332-YEAR(I332),"")</f>
        <v>22</v>
      </c>
      <c r="K332" s="11" t="str">
        <f>N332 &amp; M332</f>
        <v>36B</v>
      </c>
      <c r="L332" s="11">
        <f>IF(ISBLANK(M332),"",VLOOKUP(M332,Tables!$A$3:$B$11,2))</f>
        <v>1</v>
      </c>
      <c r="M332" s="2" t="s">
        <v>49</v>
      </c>
      <c r="N332" s="2">
        <v>36</v>
      </c>
      <c r="O332" s="2">
        <v>24</v>
      </c>
      <c r="P332" s="2">
        <v>36</v>
      </c>
      <c r="Q332" s="2">
        <v>65</v>
      </c>
      <c r="R332" s="13">
        <f>IF(Q332&gt;0,(+Q332*2.54)/100,"")</f>
        <v>1.651</v>
      </c>
      <c r="S332" s="2">
        <v>105</v>
      </c>
      <c r="T332" s="12">
        <f>IF(S332&gt;0,S332*0.453592,"")</f>
        <v>47.627159999999996</v>
      </c>
      <c r="U332" s="13">
        <f>IF((Q332&gt;0)*(S332&gt;0),T332/R332^2,"")</f>
        <v>17.472720862601488</v>
      </c>
      <c r="V332" s="18" t="str">
        <f t="shared" si="11"/>
        <v>N</v>
      </c>
      <c r="W332" s="2" t="s">
        <v>451</v>
      </c>
    </row>
    <row r="333" spans="1:23" x14ac:dyDescent="0.15">
      <c r="A333" s="11">
        <f t="shared" si="10"/>
        <v>1980</v>
      </c>
      <c r="B333" s="11">
        <f>YEAR(C333)</f>
        <v>1981</v>
      </c>
      <c r="C333" s="10">
        <v>28276</v>
      </c>
      <c r="D333" s="2" t="s">
        <v>228</v>
      </c>
      <c r="H333" s="2" t="s">
        <v>35</v>
      </c>
      <c r="I333" s="3">
        <v>18093</v>
      </c>
      <c r="J333" s="12">
        <f>IF(H333&gt;0,B333-YEAR(I333),"")</f>
        <v>28</v>
      </c>
      <c r="K333" s="11" t="str">
        <f>N333 &amp; M333</f>
        <v>38DD</v>
      </c>
      <c r="L333" s="11">
        <f>IF(ISBLANK(M333),"",VLOOKUP(M333,Tables!$A$3:$B$11,2))</f>
        <v>4</v>
      </c>
      <c r="M333" s="2" t="s">
        <v>38</v>
      </c>
      <c r="N333" s="2">
        <v>38</v>
      </c>
      <c r="O333" s="2">
        <v>26</v>
      </c>
      <c r="P333" s="2">
        <v>37</v>
      </c>
      <c r="Q333" s="2">
        <v>68</v>
      </c>
      <c r="R333" s="13">
        <f>IF(Q333&gt;0,(+Q333*2.54)/100,"")</f>
        <v>1.7272000000000001</v>
      </c>
      <c r="S333" s="2">
        <v>127</v>
      </c>
      <c r="T333" s="12">
        <f>IF(S333&gt;0,S333*0.453592,"")</f>
        <v>57.606183999999999</v>
      </c>
      <c r="U333" s="13">
        <f>IF((Q333&gt;0)*(S333&gt;0),T333/R333^2,"")</f>
        <v>19.310070021524123</v>
      </c>
      <c r="V333" s="18" t="str">
        <f t="shared" si="11"/>
        <v>Y</v>
      </c>
      <c r="W333" s="2" t="s">
        <v>229</v>
      </c>
    </row>
    <row r="334" spans="1:23" x14ac:dyDescent="0.15">
      <c r="A334" s="11">
        <f t="shared" si="10"/>
        <v>1980</v>
      </c>
      <c r="B334" s="11">
        <f>YEAR(C334)</f>
        <v>1981</v>
      </c>
      <c r="C334" s="10">
        <v>28306</v>
      </c>
      <c r="D334" s="2" t="s">
        <v>482</v>
      </c>
      <c r="H334" s="2" t="s">
        <v>26</v>
      </c>
      <c r="I334" s="3">
        <v>20671</v>
      </c>
      <c r="J334" s="12">
        <f>IF(H334&gt;0,B334-YEAR(I334),"")</f>
        <v>21</v>
      </c>
      <c r="K334" s="11" t="str">
        <f>N334 &amp; M334</f>
        <v>36C</v>
      </c>
      <c r="L334" s="11">
        <f>IF(ISBLANK(M334),"",VLOOKUP(M334,Tables!$A$3:$B$11,2))</f>
        <v>2</v>
      </c>
      <c r="M334" s="2" t="s">
        <v>32</v>
      </c>
      <c r="N334" s="2">
        <v>36</v>
      </c>
      <c r="O334" s="2">
        <v>24</v>
      </c>
      <c r="P334" s="2">
        <v>34</v>
      </c>
      <c r="Q334" s="2">
        <v>68</v>
      </c>
      <c r="R334" s="13">
        <f>IF(Q334&gt;0,(+Q334*2.54)/100,"")</f>
        <v>1.7272000000000001</v>
      </c>
      <c r="S334" s="2">
        <v>120</v>
      </c>
      <c r="T334" s="12">
        <f>IF(S334&gt;0,S334*0.453592,"")</f>
        <v>54.431039999999996</v>
      </c>
      <c r="U334" s="13">
        <f>IF((Q334&gt;0)*(S334&gt;0),T334/R334^2,"")</f>
        <v>18.245735453408621</v>
      </c>
      <c r="V334" s="18" t="str">
        <f t="shared" si="11"/>
        <v>N</v>
      </c>
      <c r="W334" s="2" t="s">
        <v>176</v>
      </c>
    </row>
    <row r="335" spans="1:23" x14ac:dyDescent="0.15">
      <c r="A335" s="11">
        <f t="shared" si="10"/>
        <v>1980</v>
      </c>
      <c r="B335" s="11">
        <f>YEAR(C335)</f>
        <v>1981</v>
      </c>
      <c r="C335" s="10">
        <v>28337</v>
      </c>
      <c r="D335" s="2" t="s">
        <v>332</v>
      </c>
      <c r="H335" s="2" t="s">
        <v>35</v>
      </c>
      <c r="I335" s="3">
        <v>18801</v>
      </c>
      <c r="J335" s="12">
        <f>IF(H335&gt;0,B335-YEAR(I335),"")</f>
        <v>26</v>
      </c>
      <c r="K335" s="11" t="str">
        <f>N335 &amp; M335</f>
        <v>37D</v>
      </c>
      <c r="L335" s="11">
        <f>IF(ISBLANK(M335),"",VLOOKUP(M335,Tables!$A$3:$B$11,2))</f>
        <v>3</v>
      </c>
      <c r="M335" s="2" t="s">
        <v>27</v>
      </c>
      <c r="N335" s="2">
        <v>37</v>
      </c>
      <c r="O335" s="2">
        <v>23</v>
      </c>
      <c r="P335" s="2">
        <v>34</v>
      </c>
      <c r="Q335" s="2">
        <v>64</v>
      </c>
      <c r="R335" s="13">
        <f>IF(Q335&gt;0,(+Q335*2.54)/100,"")</f>
        <v>1.6255999999999999</v>
      </c>
      <c r="S335" s="2">
        <v>107</v>
      </c>
      <c r="T335" s="12">
        <f>IF(S335&gt;0,S335*0.453592,"")</f>
        <v>48.534343999999997</v>
      </c>
      <c r="U335" s="13">
        <f>IF((Q335&gt;0)*(S335&gt;0),T335/R335^2,"")</f>
        <v>18.366304603702957</v>
      </c>
      <c r="V335" s="18" t="str">
        <f t="shared" si="11"/>
        <v>Y</v>
      </c>
      <c r="W335" s="2" t="s">
        <v>333</v>
      </c>
    </row>
    <row r="336" spans="1:23" x14ac:dyDescent="0.15">
      <c r="A336" s="11">
        <f t="shared" si="10"/>
        <v>1980</v>
      </c>
      <c r="B336" s="11">
        <f>YEAR(C336)</f>
        <v>1981</v>
      </c>
      <c r="C336" s="10">
        <v>28368</v>
      </c>
      <c r="D336" s="2" t="s">
        <v>1112</v>
      </c>
      <c r="H336" s="2" t="s">
        <v>26</v>
      </c>
      <c r="I336" s="3">
        <v>20102</v>
      </c>
      <c r="J336" s="12">
        <f>IF(H336&gt;0,B336-YEAR(I336),"")</f>
        <v>22</v>
      </c>
      <c r="K336" s="11" t="str">
        <f>N336 &amp; M336</f>
        <v>36C</v>
      </c>
      <c r="L336" s="11">
        <f>IF(ISBLANK(M336),"",VLOOKUP(M336,Tables!$A$3:$B$11,2))</f>
        <v>2</v>
      </c>
      <c r="M336" s="2" t="s">
        <v>32</v>
      </c>
      <c r="N336" s="2">
        <v>36</v>
      </c>
      <c r="O336" s="2">
        <v>24</v>
      </c>
      <c r="P336" s="2">
        <v>36</v>
      </c>
      <c r="Q336" s="2">
        <v>68</v>
      </c>
      <c r="R336" s="13">
        <f>IF(Q336&gt;0,(+Q336*2.54)/100,"")</f>
        <v>1.7272000000000001</v>
      </c>
      <c r="S336" s="2">
        <v>120</v>
      </c>
      <c r="T336" s="12">
        <f>IF(S336&gt;0,S336*0.453592,"")</f>
        <v>54.431039999999996</v>
      </c>
      <c r="U336" s="13">
        <f>IF((Q336&gt;0)*(S336&gt;0),T336/R336^2,"")</f>
        <v>18.245735453408621</v>
      </c>
      <c r="V336" s="18" t="str">
        <f t="shared" si="11"/>
        <v>Y</v>
      </c>
      <c r="W336" s="2" t="s">
        <v>1113</v>
      </c>
    </row>
    <row r="337" spans="1:23" x14ac:dyDescent="0.15">
      <c r="A337" s="11">
        <f t="shared" si="10"/>
        <v>1980</v>
      </c>
      <c r="B337" s="11">
        <f>YEAR(C337)</f>
        <v>1981</v>
      </c>
      <c r="C337" s="10">
        <v>28398</v>
      </c>
      <c r="D337" s="2" t="s">
        <v>682</v>
      </c>
      <c r="H337" s="2" t="s">
        <v>35</v>
      </c>
      <c r="I337" s="3">
        <v>21169</v>
      </c>
      <c r="J337" s="12">
        <f>IF(H337&gt;0,B337-YEAR(I337),"")</f>
        <v>20</v>
      </c>
      <c r="K337" s="11" t="str">
        <f>N337 &amp; M337</f>
        <v>36C</v>
      </c>
      <c r="L337" s="11">
        <f>IF(ISBLANK(M337),"",VLOOKUP(M337,Tables!$A$3:$B$11,2))</f>
        <v>2</v>
      </c>
      <c r="M337" s="2" t="s">
        <v>32</v>
      </c>
      <c r="N337" s="2">
        <v>36</v>
      </c>
      <c r="O337" s="2">
        <v>24</v>
      </c>
      <c r="P337" s="2">
        <v>36</v>
      </c>
      <c r="Q337" s="2">
        <v>67</v>
      </c>
      <c r="R337" s="13">
        <f>IF(Q337&gt;0,(+Q337*2.54)/100,"")</f>
        <v>1.7018</v>
      </c>
      <c r="S337" s="2">
        <v>119</v>
      </c>
      <c r="T337" s="12">
        <f>IF(S337&gt;0,S337*0.453592,"")</f>
        <v>53.977448000000003</v>
      </c>
      <c r="U337" s="13">
        <f>IF((Q337&gt;0)*(S337&gt;0),T337/R337^2,"")</f>
        <v>18.637828409539644</v>
      </c>
      <c r="V337" s="18" t="str">
        <f t="shared" si="11"/>
        <v>N</v>
      </c>
      <c r="W337" s="2" t="s">
        <v>176</v>
      </c>
    </row>
    <row r="338" spans="1:23" x14ac:dyDescent="0.15">
      <c r="A338" s="11">
        <f t="shared" si="10"/>
        <v>1980</v>
      </c>
      <c r="B338" s="11">
        <f>YEAR(C338)</f>
        <v>1981</v>
      </c>
      <c r="C338" s="10">
        <v>28429</v>
      </c>
      <c r="D338" s="2" t="s">
        <v>1060</v>
      </c>
      <c r="H338" s="2" t="s">
        <v>26</v>
      </c>
      <c r="I338" s="3">
        <v>19427</v>
      </c>
      <c r="J338" s="12">
        <f>IF(H338&gt;0,B338-YEAR(I338),"")</f>
        <v>24</v>
      </c>
      <c r="K338" s="11" t="str">
        <f>N338 &amp; M338</f>
        <v>36B</v>
      </c>
      <c r="L338" s="11">
        <f>IF(ISBLANK(M338),"",VLOOKUP(M338,Tables!$A$3:$B$11,2))</f>
        <v>1</v>
      </c>
      <c r="M338" s="2" t="s">
        <v>49</v>
      </c>
      <c r="N338" s="2">
        <v>36</v>
      </c>
      <c r="O338" s="2">
        <v>25</v>
      </c>
      <c r="P338" s="2">
        <v>36</v>
      </c>
      <c r="Q338" s="2">
        <v>70</v>
      </c>
      <c r="R338" s="13">
        <f>IF(Q338&gt;0,(+Q338*2.54)/100,"")</f>
        <v>1.778</v>
      </c>
      <c r="S338" s="2">
        <v>128</v>
      </c>
      <c r="T338" s="12">
        <f>IF(S338&gt;0,S338*0.453592,"")</f>
        <v>58.059775999999999</v>
      </c>
      <c r="U338" s="13">
        <f>IF((Q338&gt;0)*(S338&gt;0),T338/R338^2,"")</f>
        <v>18.365884241972566</v>
      </c>
      <c r="V338" s="18" t="str">
        <f t="shared" si="11"/>
        <v>N</v>
      </c>
      <c r="W338" s="2" t="s">
        <v>1061</v>
      </c>
    </row>
    <row r="339" spans="1:23" x14ac:dyDescent="0.15">
      <c r="A339" s="11">
        <f t="shared" si="10"/>
        <v>1980</v>
      </c>
      <c r="B339" s="11">
        <f>YEAR(C339)</f>
        <v>1981</v>
      </c>
      <c r="C339" s="10">
        <v>28459</v>
      </c>
      <c r="D339" s="2" t="s">
        <v>960</v>
      </c>
      <c r="H339" s="2" t="s">
        <v>35</v>
      </c>
      <c r="I339" s="3">
        <v>20531</v>
      </c>
      <c r="J339" s="12">
        <f>IF(H339&gt;0,B339-YEAR(I339),"")</f>
        <v>21</v>
      </c>
      <c r="K339" s="11" t="str">
        <f>N339 &amp; M339</f>
        <v>36F</v>
      </c>
      <c r="L339" s="11">
        <f>IF(ISBLANK(M339),"",VLOOKUP(M339,Tables!$A$3:$B$11,2))</f>
        <v>6</v>
      </c>
      <c r="M339" s="2" t="s">
        <v>529</v>
      </c>
      <c r="N339" s="2">
        <v>36</v>
      </c>
      <c r="O339" s="2">
        <v>25</v>
      </c>
      <c r="P339" s="2">
        <v>36</v>
      </c>
      <c r="Q339" s="2">
        <v>63</v>
      </c>
      <c r="R339" s="13">
        <f>IF(Q339&gt;0,(+Q339*2.54)/100,"")</f>
        <v>1.6002000000000001</v>
      </c>
      <c r="S339" s="2">
        <v>115</v>
      </c>
      <c r="T339" s="12">
        <f>IF(S339&gt;0,S339*0.453592,"")</f>
        <v>52.163080000000001</v>
      </c>
      <c r="U339" s="13">
        <f>IF((Q339&gt;0)*(S339&gt;0),T339/R339^2,"")</f>
        <v>20.371110029194107</v>
      </c>
      <c r="V339" s="18" t="str">
        <f t="shared" si="11"/>
        <v>Y</v>
      </c>
      <c r="W339" s="2" t="s">
        <v>105</v>
      </c>
    </row>
    <row r="340" spans="1:23" x14ac:dyDescent="0.15">
      <c r="A340" s="11">
        <f t="shared" si="10"/>
        <v>1980</v>
      </c>
      <c r="B340" s="11">
        <f>YEAR(C340)</f>
        <v>1982</v>
      </c>
      <c r="C340" s="10">
        <v>28490</v>
      </c>
      <c r="D340" s="2" t="s">
        <v>698</v>
      </c>
      <c r="H340" s="2" t="s">
        <v>26</v>
      </c>
      <c r="I340" s="3">
        <v>21443</v>
      </c>
      <c r="J340" s="12">
        <f>IF(H340&gt;0,B340-YEAR(I340),"")</f>
        <v>20</v>
      </c>
      <c r="K340" s="11" t="str">
        <f>N340 &amp; M340</f>
        <v>37DD</v>
      </c>
      <c r="L340" s="11">
        <f>IF(ISBLANK(M340),"",VLOOKUP(M340,Tables!$A$3:$B$11,2))</f>
        <v>4</v>
      </c>
      <c r="M340" s="2" t="s">
        <v>38</v>
      </c>
      <c r="N340" s="2">
        <v>37</v>
      </c>
      <c r="O340" s="2">
        <v>22</v>
      </c>
      <c r="P340" s="2">
        <v>34</v>
      </c>
      <c r="Q340" s="2">
        <v>63</v>
      </c>
      <c r="R340" s="13">
        <f>IF(Q340&gt;0,(+Q340*2.54)/100,"")</f>
        <v>1.6002000000000001</v>
      </c>
      <c r="S340" s="2">
        <v>101</v>
      </c>
      <c r="T340" s="12">
        <f>IF(S340&gt;0,S340*0.453592,"")</f>
        <v>45.812792000000002</v>
      </c>
      <c r="U340" s="13">
        <f>IF((Q340&gt;0)*(S340&gt;0),T340/R340^2,"")</f>
        <v>17.891148808248737</v>
      </c>
      <c r="V340" s="18" t="str">
        <f t="shared" si="11"/>
        <v>Y</v>
      </c>
      <c r="W340" s="2" t="s">
        <v>699</v>
      </c>
    </row>
    <row r="341" spans="1:23" x14ac:dyDescent="0.15">
      <c r="A341" s="11">
        <f t="shared" si="10"/>
        <v>1980</v>
      </c>
      <c r="B341" s="11">
        <f>YEAR(C341)</f>
        <v>1982</v>
      </c>
      <c r="C341" s="10">
        <v>28521</v>
      </c>
      <c r="D341" s="2" t="s">
        <v>104</v>
      </c>
      <c r="G341" s="2" t="s">
        <v>25</v>
      </c>
      <c r="H341" s="2" t="s">
        <v>35</v>
      </c>
      <c r="I341" s="3">
        <v>21455</v>
      </c>
      <c r="J341" s="12">
        <f>IF(H341&gt;0,B341-YEAR(I341),"")</f>
        <v>20</v>
      </c>
      <c r="K341" s="11" t="str">
        <f>N341 &amp; M341</f>
        <v>32B</v>
      </c>
      <c r="L341" s="11">
        <f>IF(ISBLANK(M341),"",VLOOKUP(M341,Tables!$A$3:$B$11,2))</f>
        <v>1</v>
      </c>
      <c r="M341" s="2" t="s">
        <v>49</v>
      </c>
      <c r="N341" s="2">
        <v>32</v>
      </c>
      <c r="O341" s="2">
        <v>23</v>
      </c>
      <c r="P341" s="2">
        <v>34</v>
      </c>
      <c r="Q341" s="2">
        <v>68</v>
      </c>
      <c r="R341" s="13">
        <f>IF(Q341&gt;0,(+Q341*2.54)/100,"")</f>
        <v>1.7272000000000001</v>
      </c>
      <c r="S341" s="2">
        <v>112</v>
      </c>
      <c r="T341" s="12">
        <f>IF(S341&gt;0,S341*0.453592,"")</f>
        <v>50.802303999999999</v>
      </c>
      <c r="U341" s="13">
        <f>IF((Q341&gt;0)*(S341&gt;0),T341/R341^2,"")</f>
        <v>17.029353089848048</v>
      </c>
      <c r="V341" s="18" t="str">
        <f t="shared" si="11"/>
        <v>Y</v>
      </c>
      <c r="W341" s="2" t="s">
        <v>105</v>
      </c>
    </row>
    <row r="342" spans="1:23" x14ac:dyDescent="0.15">
      <c r="A342" s="11">
        <f t="shared" si="10"/>
        <v>1980</v>
      </c>
      <c r="B342" s="11">
        <f>YEAR(C342)</f>
        <v>1982</v>
      </c>
      <c r="C342" s="10">
        <v>28549</v>
      </c>
      <c r="D342" s="2" t="s">
        <v>643</v>
      </c>
      <c r="G342" s="2" t="s">
        <v>30</v>
      </c>
      <c r="H342" s="2" t="s">
        <v>26</v>
      </c>
      <c r="I342" s="3">
        <v>21166</v>
      </c>
      <c r="J342" s="12">
        <f>IF(H342&gt;0,B342-YEAR(I342),"")</f>
        <v>21</v>
      </c>
      <c r="K342" s="11" t="str">
        <f>N342 &amp; M342</f>
        <v>35C</v>
      </c>
      <c r="L342" s="11">
        <f>IF(ISBLANK(M342),"",VLOOKUP(M342,Tables!$A$3:$B$11,2))</f>
        <v>2</v>
      </c>
      <c r="M342" s="2" t="s">
        <v>32</v>
      </c>
      <c r="N342" s="2">
        <v>35</v>
      </c>
      <c r="O342" s="2">
        <v>23</v>
      </c>
      <c r="P342" s="2">
        <v>33</v>
      </c>
      <c r="Q342" s="2">
        <v>66</v>
      </c>
      <c r="R342" s="13">
        <f>IF(Q342&gt;0,(+Q342*2.54)/100,"")</f>
        <v>1.6764000000000001</v>
      </c>
      <c r="S342" s="2">
        <v>106</v>
      </c>
      <c r="T342" s="12">
        <f>IF(S342&gt;0,S342*0.453592,"")</f>
        <v>48.080751999999997</v>
      </c>
      <c r="U342" s="13">
        <f>IF((Q342&gt;0)*(S342&gt;0),T342/R342^2,"")</f>
        <v>17.108658092430968</v>
      </c>
      <c r="V342" s="18" t="str">
        <f t="shared" si="11"/>
        <v>Y</v>
      </c>
      <c r="W342" s="2" t="s">
        <v>50</v>
      </c>
    </row>
    <row r="343" spans="1:23" x14ac:dyDescent="0.15">
      <c r="A343" s="11">
        <f t="shared" si="10"/>
        <v>1980</v>
      </c>
      <c r="B343" s="11">
        <f>YEAR(C343)</f>
        <v>1982</v>
      </c>
      <c r="C343" s="10">
        <v>28580</v>
      </c>
      <c r="D343" s="2" t="s">
        <v>763</v>
      </c>
      <c r="H343" s="2" t="s">
        <v>35</v>
      </c>
      <c r="I343" s="3">
        <v>20311</v>
      </c>
      <c r="J343" s="12">
        <f>IF(H343&gt;0,B343-YEAR(I343),"")</f>
        <v>23</v>
      </c>
      <c r="K343" s="11" t="str">
        <f>N343 &amp; M343</f>
        <v>34B</v>
      </c>
      <c r="L343" s="11">
        <f>IF(ISBLANK(M343),"",VLOOKUP(M343,Tables!$A$3:$B$11,2))</f>
        <v>1</v>
      </c>
      <c r="M343" s="2" t="s">
        <v>49</v>
      </c>
      <c r="N343" s="2">
        <v>34</v>
      </c>
      <c r="O343" s="2">
        <v>23</v>
      </c>
      <c r="P343" s="2">
        <v>34</v>
      </c>
      <c r="Q343" s="2">
        <v>60</v>
      </c>
      <c r="R343" s="13">
        <f>IF(Q343&gt;0,(+Q343*2.54)/100,"")</f>
        <v>1.524</v>
      </c>
      <c r="S343" s="2">
        <v>98</v>
      </c>
      <c r="T343" s="12">
        <f>IF(S343&gt;0,S343*0.453592,"")</f>
        <v>44.452016</v>
      </c>
      <c r="U343" s="13">
        <f>IF((Q343&gt;0)*(S343&gt;0),T343/R343^2,"")</f>
        <v>19.139100722645889</v>
      </c>
      <c r="V343" s="18" t="str">
        <f t="shared" si="11"/>
        <v>Y</v>
      </c>
      <c r="W343" s="2" t="s">
        <v>764</v>
      </c>
    </row>
    <row r="344" spans="1:23" x14ac:dyDescent="0.15">
      <c r="A344" s="11">
        <f t="shared" si="10"/>
        <v>1980</v>
      </c>
      <c r="B344" s="11">
        <f>YEAR(C344)</f>
        <v>1982</v>
      </c>
      <c r="C344" s="10">
        <v>28610</v>
      </c>
      <c r="D344" s="2" t="s">
        <v>714</v>
      </c>
      <c r="H344" s="2" t="s">
        <v>26</v>
      </c>
      <c r="I344" s="3">
        <v>21396</v>
      </c>
      <c r="J344" s="12">
        <f>IF(H344&gt;0,B344-YEAR(I344),"")</f>
        <v>20</v>
      </c>
      <c r="K344" s="11" t="str">
        <f>N344 &amp; M344</f>
        <v>36DD</v>
      </c>
      <c r="L344" s="11">
        <f>IF(ISBLANK(M344),"",VLOOKUP(M344,Tables!$A$3:$B$11,2))</f>
        <v>4</v>
      </c>
      <c r="M344" s="2" t="s">
        <v>38</v>
      </c>
      <c r="N344" s="2">
        <v>36</v>
      </c>
      <c r="O344" s="2">
        <v>20</v>
      </c>
      <c r="P344" s="2">
        <v>34</v>
      </c>
      <c r="Q344" s="2">
        <v>65</v>
      </c>
      <c r="R344" s="13">
        <f>IF(Q344&gt;0,(+Q344*2.54)/100,"")</f>
        <v>1.651</v>
      </c>
      <c r="S344" s="2">
        <v>105</v>
      </c>
      <c r="T344" s="12">
        <f>IF(S344&gt;0,S344*0.453592,"")</f>
        <v>47.627159999999996</v>
      </c>
      <c r="U344" s="13">
        <f>IF((Q344&gt;0)*(S344&gt;0),T344/R344^2,"")</f>
        <v>17.472720862601488</v>
      </c>
      <c r="V344" s="18" t="str">
        <f t="shared" si="11"/>
        <v>Y</v>
      </c>
      <c r="W344" s="2" t="s">
        <v>74</v>
      </c>
    </row>
    <row r="345" spans="1:23" x14ac:dyDescent="0.15">
      <c r="A345" s="11">
        <f t="shared" si="10"/>
        <v>1980</v>
      </c>
      <c r="B345" s="11">
        <f>YEAR(C345)</f>
        <v>1982</v>
      </c>
      <c r="C345" s="10">
        <v>28641</v>
      </c>
      <c r="D345" s="2" t="s">
        <v>801</v>
      </c>
      <c r="H345" s="2" t="s">
        <v>35</v>
      </c>
      <c r="I345" s="3">
        <v>19734</v>
      </c>
      <c r="J345" s="12">
        <f>IF(H345&gt;0,B345-YEAR(I345),"")</f>
        <v>24</v>
      </c>
      <c r="K345" s="11" t="str">
        <f>N345 &amp; M345</f>
        <v>34C</v>
      </c>
      <c r="L345" s="11">
        <f>IF(ISBLANK(M345),"",VLOOKUP(M345,Tables!$A$3:$B$11,2))</f>
        <v>2</v>
      </c>
      <c r="M345" s="2" t="s">
        <v>32</v>
      </c>
      <c r="N345" s="2">
        <v>34</v>
      </c>
      <c r="O345" s="2">
        <v>22</v>
      </c>
      <c r="P345" s="2">
        <v>33</v>
      </c>
      <c r="Q345" s="2">
        <v>63</v>
      </c>
      <c r="R345" s="13">
        <f>IF(Q345&gt;0,(+Q345*2.54)/100,"")</f>
        <v>1.6002000000000001</v>
      </c>
      <c r="S345" s="2">
        <v>102</v>
      </c>
      <c r="T345" s="12">
        <f>IF(S345&gt;0,S345*0.453592,"")</f>
        <v>46.266384000000002</v>
      </c>
      <c r="U345" s="13">
        <f>IF((Q345&gt;0)*(S345&gt;0),T345/R345^2,"")</f>
        <v>18.068288895459123</v>
      </c>
      <c r="V345" s="18" t="str">
        <f t="shared" si="11"/>
        <v>Y</v>
      </c>
      <c r="W345" s="2" t="s">
        <v>615</v>
      </c>
    </row>
    <row r="346" spans="1:23" x14ac:dyDescent="0.15">
      <c r="A346" s="11">
        <f t="shared" si="10"/>
        <v>1980</v>
      </c>
      <c r="B346" s="11">
        <f>YEAR(C346)</f>
        <v>1982</v>
      </c>
      <c r="C346" s="10">
        <v>28671</v>
      </c>
      <c r="D346" s="2" t="s">
        <v>805</v>
      </c>
      <c r="H346" s="2" t="s">
        <v>26</v>
      </c>
      <c r="I346" s="3">
        <v>21699</v>
      </c>
      <c r="J346" s="12">
        <f>IF(H346&gt;0,B346-YEAR(I346),"")</f>
        <v>19</v>
      </c>
      <c r="K346" s="11" t="str">
        <f>N346 &amp; M346</f>
        <v>36DD</v>
      </c>
      <c r="L346" s="11">
        <f>IF(ISBLANK(M346),"",VLOOKUP(M346,Tables!$A$3:$B$11,2))</f>
        <v>4</v>
      </c>
      <c r="M346" s="2" t="s">
        <v>38</v>
      </c>
      <c r="N346" s="2">
        <v>36</v>
      </c>
      <c r="O346" s="2">
        <v>22</v>
      </c>
      <c r="P346" s="2">
        <v>36</v>
      </c>
      <c r="Q346" s="2">
        <v>66</v>
      </c>
      <c r="R346" s="13">
        <f>IF(Q346&gt;0,(+Q346*2.54)/100,"")</f>
        <v>1.6764000000000001</v>
      </c>
      <c r="S346" s="2">
        <v>112</v>
      </c>
      <c r="T346" s="12">
        <f>IF(S346&gt;0,S346*0.453592,"")</f>
        <v>50.802303999999999</v>
      </c>
      <c r="U346" s="13">
        <f>IF((Q346&gt;0)*(S346&gt;0),T346/R346^2,"")</f>
        <v>18.077072701436496</v>
      </c>
      <c r="V346" s="18" t="str">
        <f t="shared" si="11"/>
        <v>Y</v>
      </c>
      <c r="W346" s="2" t="s">
        <v>292</v>
      </c>
    </row>
    <row r="347" spans="1:23" x14ac:dyDescent="0.15">
      <c r="A347" s="11">
        <f t="shared" si="10"/>
        <v>1980</v>
      </c>
      <c r="B347" s="11">
        <f>YEAR(C347)</f>
        <v>1982</v>
      </c>
      <c r="C347" s="10">
        <v>28702</v>
      </c>
      <c r="D347" s="2" t="s">
        <v>231</v>
      </c>
      <c r="H347" s="2" t="s">
        <v>26</v>
      </c>
      <c r="I347" s="3">
        <v>18497</v>
      </c>
      <c r="J347" s="12">
        <f>IF(H347&gt;0,B347-YEAR(I347),"")</f>
        <v>28</v>
      </c>
      <c r="K347" s="11" t="str">
        <f>N347 &amp; M347</f>
        <v>34C</v>
      </c>
      <c r="L347" s="11">
        <f>IF(ISBLANK(M347),"",VLOOKUP(M347,Tables!$A$3:$B$11,2))</f>
        <v>2</v>
      </c>
      <c r="M347" s="2" t="s">
        <v>32</v>
      </c>
      <c r="N347" s="2">
        <v>34</v>
      </c>
      <c r="O347" s="2">
        <v>22</v>
      </c>
      <c r="P347" s="2">
        <v>34</v>
      </c>
      <c r="Q347" s="2">
        <v>64</v>
      </c>
      <c r="R347" s="13">
        <f>IF(Q347&gt;0,(+Q347*2.54)/100,"")</f>
        <v>1.6255999999999999</v>
      </c>
      <c r="S347" s="2">
        <v>102</v>
      </c>
      <c r="T347" s="12">
        <f>IF(S347&gt;0,S347*0.453592,"")</f>
        <v>46.266384000000002</v>
      </c>
      <c r="U347" s="13">
        <f>IF((Q347&gt;0)*(S347&gt;0),T347/R347^2,"")</f>
        <v>17.508066070819641</v>
      </c>
      <c r="V347" s="18" t="str">
        <f t="shared" si="11"/>
        <v>Y</v>
      </c>
      <c r="W347" s="2" t="s">
        <v>232</v>
      </c>
    </row>
    <row r="348" spans="1:23" x14ac:dyDescent="0.15">
      <c r="A348" s="11">
        <f t="shared" si="10"/>
        <v>1980</v>
      </c>
      <c r="B348" s="11">
        <f>YEAR(C348)</f>
        <v>1982</v>
      </c>
      <c r="C348" s="10">
        <v>28733</v>
      </c>
      <c r="D348" s="2" t="s">
        <v>286</v>
      </c>
      <c r="H348" s="2" t="s">
        <v>26</v>
      </c>
      <c r="I348" s="3">
        <v>20222</v>
      </c>
      <c r="J348" s="12">
        <f>IF(H348&gt;0,B348-YEAR(I348),"")</f>
        <v>23</v>
      </c>
      <c r="K348" s="11" t="str">
        <f>N348 &amp; M348</f>
        <v>34C</v>
      </c>
      <c r="L348" s="11">
        <f>IF(ISBLANK(M348),"",VLOOKUP(M348,Tables!$A$3:$B$11,2))</f>
        <v>2</v>
      </c>
      <c r="M348" s="2" t="s">
        <v>32</v>
      </c>
      <c r="N348" s="2">
        <v>34</v>
      </c>
      <c r="O348" s="2">
        <v>22</v>
      </c>
      <c r="P348" s="2">
        <v>35</v>
      </c>
      <c r="Q348" s="2">
        <v>67</v>
      </c>
      <c r="R348" s="13">
        <f>IF(Q348&gt;0,(+Q348*2.54)/100,"")</f>
        <v>1.7018</v>
      </c>
      <c r="S348" s="2">
        <v>115</v>
      </c>
      <c r="T348" s="12">
        <f>IF(S348&gt;0,S348*0.453592,"")</f>
        <v>52.163080000000001</v>
      </c>
      <c r="U348" s="13">
        <f>IF((Q348&gt;0)*(S348&gt;0),T348/R348^2,"")</f>
        <v>18.011346782328228</v>
      </c>
      <c r="V348" s="18" t="str">
        <f t="shared" si="11"/>
        <v>Y</v>
      </c>
      <c r="W348" s="2" t="s">
        <v>287</v>
      </c>
    </row>
    <row r="349" spans="1:23" x14ac:dyDescent="0.15">
      <c r="A349" s="11">
        <f t="shared" si="10"/>
        <v>1980</v>
      </c>
      <c r="B349" s="11">
        <f>YEAR(C349)</f>
        <v>1982</v>
      </c>
      <c r="C349" s="10">
        <v>28763</v>
      </c>
      <c r="D349" s="2" t="s">
        <v>836</v>
      </c>
      <c r="H349" s="2" t="s">
        <v>26</v>
      </c>
      <c r="I349" s="3">
        <v>20435</v>
      </c>
      <c r="J349" s="12">
        <f>IF(H349&gt;0,B349-YEAR(I349),"")</f>
        <v>23</v>
      </c>
      <c r="K349" s="11" t="str">
        <f>N349 &amp; M349</f>
        <v>34D</v>
      </c>
      <c r="L349" s="11">
        <f>IF(ISBLANK(M349),"",VLOOKUP(M349,Tables!$A$3:$B$11,2))</f>
        <v>3</v>
      </c>
      <c r="M349" s="2" t="s">
        <v>27</v>
      </c>
      <c r="N349" s="2">
        <v>34</v>
      </c>
      <c r="O349" s="2">
        <v>21</v>
      </c>
      <c r="P349" s="2">
        <v>32</v>
      </c>
      <c r="Q349" s="2">
        <v>68</v>
      </c>
      <c r="R349" s="13">
        <f>IF(Q349&gt;0,(+Q349*2.54)/100,"")</f>
        <v>1.7272000000000001</v>
      </c>
      <c r="S349" s="2">
        <v>105</v>
      </c>
      <c r="T349" s="12">
        <f>IF(S349&gt;0,S349*0.453592,"")</f>
        <v>47.627159999999996</v>
      </c>
      <c r="U349" s="13">
        <f>IF((Q349&gt;0)*(S349&gt;0),T349/R349^2,"")</f>
        <v>15.965018521732542</v>
      </c>
      <c r="V349" s="18" t="str">
        <f t="shared" si="11"/>
        <v>Y</v>
      </c>
      <c r="W349" s="2" t="s">
        <v>207</v>
      </c>
    </row>
    <row r="350" spans="1:23" x14ac:dyDescent="0.15">
      <c r="A350" s="11">
        <f t="shared" si="10"/>
        <v>1980</v>
      </c>
      <c r="B350" s="11">
        <f>YEAR(C350)</f>
        <v>1982</v>
      </c>
      <c r="C350" s="10">
        <v>28794</v>
      </c>
      <c r="D350" s="2" t="s">
        <v>850</v>
      </c>
      <c r="H350" s="2" t="s">
        <v>26</v>
      </c>
      <c r="I350" s="3">
        <v>19968</v>
      </c>
      <c r="J350" s="12">
        <f>IF(H350&gt;0,B350-YEAR(I350),"")</f>
        <v>24</v>
      </c>
      <c r="K350" s="11" t="str">
        <f>N350 &amp; M350</f>
        <v>34C</v>
      </c>
      <c r="L350" s="11">
        <f>IF(ISBLANK(M350),"",VLOOKUP(M350,Tables!$A$3:$B$11,2))</f>
        <v>2</v>
      </c>
      <c r="M350" s="2" t="s">
        <v>32</v>
      </c>
      <c r="N350" s="2">
        <v>34</v>
      </c>
      <c r="O350" s="2">
        <v>24</v>
      </c>
      <c r="P350" s="2">
        <v>34</v>
      </c>
      <c r="Q350" s="2">
        <v>69</v>
      </c>
      <c r="R350" s="13">
        <f>IF(Q350&gt;0,(+Q350*2.54)/100,"")</f>
        <v>1.7525999999999999</v>
      </c>
      <c r="S350" s="2">
        <v>125</v>
      </c>
      <c r="T350" s="12">
        <f>IF(S350&gt;0,S350*0.453592,"")</f>
        <v>56.698999999999998</v>
      </c>
      <c r="U350" s="13">
        <f>IF((Q350&gt;0)*(S350&gt;0),T350/R350^2,"")</f>
        <v>18.459068634163312</v>
      </c>
      <c r="V350" s="18" t="str">
        <f t="shared" si="11"/>
        <v>Y</v>
      </c>
      <c r="W350" s="2" t="s">
        <v>851</v>
      </c>
    </row>
    <row r="351" spans="1:23" x14ac:dyDescent="0.15">
      <c r="A351" s="11">
        <f t="shared" si="10"/>
        <v>1980</v>
      </c>
      <c r="B351" s="11">
        <f>YEAR(C351)</f>
        <v>1982</v>
      </c>
      <c r="C351" s="10">
        <v>28824</v>
      </c>
      <c r="D351" s="2" t="s">
        <v>235</v>
      </c>
      <c r="H351" s="2" t="s">
        <v>35</v>
      </c>
      <c r="I351" s="3">
        <v>20846</v>
      </c>
      <c r="J351" s="12">
        <f>IF(H351&gt;0,B351-YEAR(I351),"")</f>
        <v>21</v>
      </c>
      <c r="K351" s="11" t="str">
        <f>N351 &amp; M351</f>
        <v>34DD</v>
      </c>
      <c r="L351" s="11">
        <f>IF(ISBLANK(M351),"",VLOOKUP(M351,Tables!$A$3:$B$11,2))</f>
        <v>4</v>
      </c>
      <c r="M351" s="2" t="s">
        <v>38</v>
      </c>
      <c r="N351" s="2">
        <v>34</v>
      </c>
      <c r="O351" s="2">
        <v>23</v>
      </c>
      <c r="P351" s="2">
        <v>34</v>
      </c>
      <c r="Q351" s="2">
        <v>69</v>
      </c>
      <c r="R351" s="13">
        <f>IF(Q351&gt;0,(+Q351*2.54)/100,"")</f>
        <v>1.7525999999999999</v>
      </c>
      <c r="S351" s="2">
        <v>116</v>
      </c>
      <c r="T351" s="12">
        <f>IF(S351&gt;0,S351*0.453592,"")</f>
        <v>52.616672000000001</v>
      </c>
      <c r="U351" s="13">
        <f>IF((Q351&gt;0)*(S351&gt;0),T351/R351^2,"")</f>
        <v>17.130015692503555</v>
      </c>
      <c r="V351" s="18" t="str">
        <f t="shared" si="11"/>
        <v>Y</v>
      </c>
      <c r="W351" s="2" t="s">
        <v>236</v>
      </c>
    </row>
    <row r="352" spans="1:23" x14ac:dyDescent="0.15">
      <c r="A352" s="11">
        <f t="shared" si="10"/>
        <v>1980</v>
      </c>
      <c r="B352" s="11">
        <f>YEAR(C352)</f>
        <v>1983</v>
      </c>
      <c r="C352" s="10">
        <v>28855</v>
      </c>
      <c r="D352" s="2" t="s">
        <v>791</v>
      </c>
      <c r="H352" s="2" t="s">
        <v>35</v>
      </c>
      <c r="I352" s="3">
        <v>20678</v>
      </c>
      <c r="J352" s="12">
        <f>IF(H352&gt;0,B352-YEAR(I352),"")</f>
        <v>23</v>
      </c>
      <c r="K352" s="11" t="str">
        <f>N352 &amp; M352</f>
        <v>36D</v>
      </c>
      <c r="L352" s="11">
        <f>IF(ISBLANK(M352),"",VLOOKUP(M352,Tables!$A$3:$B$11,2))</f>
        <v>3</v>
      </c>
      <c r="M352" s="2" t="s">
        <v>27</v>
      </c>
      <c r="N352" s="2">
        <v>36</v>
      </c>
      <c r="O352" s="2">
        <v>22</v>
      </c>
      <c r="P352" s="2">
        <v>35</v>
      </c>
      <c r="Q352" s="2">
        <v>67</v>
      </c>
      <c r="R352" s="13">
        <f>IF(Q352&gt;0,(+Q352*2.54)/100,"")</f>
        <v>1.7018</v>
      </c>
      <c r="S352" s="2">
        <v>118</v>
      </c>
      <c r="T352" s="12">
        <f>IF(S352&gt;0,S352*0.453592,"")</f>
        <v>53.523856000000002</v>
      </c>
      <c r="U352" s="13">
        <f>IF((Q352&gt;0)*(S352&gt;0),T352/R352^2,"")</f>
        <v>18.481208002736789</v>
      </c>
      <c r="V352" s="18" t="str">
        <f t="shared" si="11"/>
        <v>N</v>
      </c>
      <c r="W352" s="2" t="s">
        <v>792</v>
      </c>
    </row>
    <row r="353" spans="1:23" x14ac:dyDescent="0.15">
      <c r="A353" s="11">
        <f t="shared" si="10"/>
        <v>1980</v>
      </c>
      <c r="B353" s="11">
        <f>YEAR(C353)</f>
        <v>1983</v>
      </c>
      <c r="C353" s="10">
        <v>28886</v>
      </c>
      <c r="D353" s="2" t="s">
        <v>865</v>
      </c>
      <c r="H353" s="2" t="s">
        <v>26</v>
      </c>
      <c r="I353" s="3">
        <v>21238</v>
      </c>
      <c r="J353" s="12">
        <f>IF(H353&gt;0,B353-YEAR(I353),"")</f>
        <v>21</v>
      </c>
      <c r="K353" s="11" t="str">
        <f>N353 &amp; M353</f>
        <v>35B</v>
      </c>
      <c r="L353" s="11">
        <f>IF(ISBLANK(M353),"",VLOOKUP(M353,Tables!$A$3:$B$11,2))</f>
        <v>1</v>
      </c>
      <c r="M353" s="2" t="s">
        <v>49</v>
      </c>
      <c r="N353" s="2">
        <v>35</v>
      </c>
      <c r="O353" s="2">
        <v>23</v>
      </c>
      <c r="P353" s="2">
        <v>34</v>
      </c>
      <c r="Q353" s="2">
        <v>64</v>
      </c>
      <c r="R353" s="13">
        <f>IF(Q353&gt;0,(+Q353*2.54)/100,"")</f>
        <v>1.6255999999999999</v>
      </c>
      <c r="S353" s="2">
        <v>101</v>
      </c>
      <c r="T353" s="12">
        <f>IF(S353&gt;0,S353*0.453592,"")</f>
        <v>45.812792000000002</v>
      </c>
      <c r="U353" s="13">
        <f>IF((Q353&gt;0)*(S353&gt;0),T353/R353^2,"")</f>
        <v>17.336418364242981</v>
      </c>
      <c r="V353" s="18" t="str">
        <f t="shared" si="11"/>
        <v>Y</v>
      </c>
      <c r="W353" s="2" t="s">
        <v>866</v>
      </c>
    </row>
    <row r="354" spans="1:23" x14ac:dyDescent="0.15">
      <c r="A354" s="11">
        <f t="shared" si="10"/>
        <v>1980</v>
      </c>
      <c r="B354" s="11">
        <f>YEAR(C354)</f>
        <v>1983</v>
      </c>
      <c r="C354" s="10">
        <v>28914</v>
      </c>
      <c r="D354" s="2" t="s">
        <v>37</v>
      </c>
      <c r="G354" s="2" t="s">
        <v>25</v>
      </c>
      <c r="H354" s="2" t="s">
        <v>35</v>
      </c>
      <c r="I354" s="3">
        <v>21966</v>
      </c>
      <c r="J354" s="12">
        <f>IF(H354&gt;0,B354-YEAR(I354),"")</f>
        <v>19</v>
      </c>
      <c r="K354" s="11" t="str">
        <f>N354 &amp; M354</f>
        <v>34DD</v>
      </c>
      <c r="L354" s="11">
        <f>IF(ISBLANK(M354),"",VLOOKUP(M354,Tables!$A$3:$B$11,2))</f>
        <v>4</v>
      </c>
      <c r="M354" s="2" t="s">
        <v>38</v>
      </c>
      <c r="N354" s="2">
        <v>34</v>
      </c>
      <c r="O354" s="2">
        <v>22</v>
      </c>
      <c r="P354" s="2">
        <v>32</v>
      </c>
      <c r="Q354" s="2">
        <v>62</v>
      </c>
      <c r="R354" s="13">
        <f>IF(Q354&gt;0,(+Q354*2.54)/100,"")</f>
        <v>1.5748</v>
      </c>
      <c r="S354" s="2">
        <v>103</v>
      </c>
      <c r="T354" s="12">
        <f>IF(S354&gt;0,S354*0.453592,"")</f>
        <v>46.719976000000003</v>
      </c>
      <c r="U354" s="13">
        <f>IF((Q354&gt;0)*(S354&gt;0),T354/R354^2,"")</f>
        <v>18.838737677475358</v>
      </c>
      <c r="V354" s="18" t="str">
        <f t="shared" si="11"/>
        <v>Y</v>
      </c>
      <c r="W354" s="2" t="s">
        <v>39</v>
      </c>
    </row>
    <row r="355" spans="1:23" x14ac:dyDescent="0.15">
      <c r="A355" s="11">
        <f t="shared" si="10"/>
        <v>1980</v>
      </c>
      <c r="B355" s="11">
        <f>YEAR(C355)</f>
        <v>1983</v>
      </c>
      <c r="C355" s="10">
        <v>28945</v>
      </c>
      <c r="D355" s="2" t="s">
        <v>254</v>
      </c>
      <c r="H355" s="2" t="s">
        <v>35</v>
      </c>
      <c r="I355" s="3">
        <v>21992</v>
      </c>
      <c r="J355" s="12">
        <f>IF(H355&gt;0,B355-YEAR(I355),"")</f>
        <v>19</v>
      </c>
      <c r="K355" s="11" t="str">
        <f>N355 &amp; M355</f>
        <v>34B</v>
      </c>
      <c r="L355" s="11">
        <f>IF(ISBLANK(M355),"",VLOOKUP(M355,Tables!$A$3:$B$11,2))</f>
        <v>1</v>
      </c>
      <c r="M355" s="2" t="s">
        <v>49</v>
      </c>
      <c r="N355" s="2">
        <v>34</v>
      </c>
      <c r="O355" s="2">
        <v>22</v>
      </c>
      <c r="P355" s="2">
        <v>33</v>
      </c>
      <c r="Q355" s="2">
        <v>64</v>
      </c>
      <c r="R355" s="13">
        <f>IF(Q355&gt;0,(+Q355*2.54)/100,"")</f>
        <v>1.6255999999999999</v>
      </c>
      <c r="S355" s="2">
        <v>105</v>
      </c>
      <c r="T355" s="12">
        <f>IF(S355&gt;0,S355*0.453592,"")</f>
        <v>47.627159999999996</v>
      </c>
      <c r="U355" s="13">
        <f>IF((Q355&gt;0)*(S355&gt;0),T355/R355^2,"")</f>
        <v>18.023009190549629</v>
      </c>
      <c r="V355" s="18" t="str">
        <f t="shared" si="11"/>
        <v>Y</v>
      </c>
      <c r="W355" s="2" t="s">
        <v>255</v>
      </c>
    </row>
    <row r="356" spans="1:23" x14ac:dyDescent="0.15">
      <c r="A356" s="11">
        <f t="shared" si="10"/>
        <v>1980</v>
      </c>
      <c r="B356" s="11">
        <f>YEAR(C356)</f>
        <v>1983</v>
      </c>
      <c r="C356" s="10">
        <v>28975</v>
      </c>
      <c r="D356" s="2" t="s">
        <v>1117</v>
      </c>
      <c r="H356" s="2" t="s">
        <v>26</v>
      </c>
      <c r="I356" s="3">
        <v>21855</v>
      </c>
      <c r="J356" s="12">
        <f>IF(H356&gt;0,B356-YEAR(I356),"")</f>
        <v>20</v>
      </c>
      <c r="K356" s="11" t="str">
        <f>N356 &amp; M356</f>
        <v>34B</v>
      </c>
      <c r="L356" s="11">
        <f>IF(ISBLANK(M356),"",VLOOKUP(M356,Tables!$A$3:$B$11,2))</f>
        <v>1</v>
      </c>
      <c r="M356" s="2" t="s">
        <v>49</v>
      </c>
      <c r="N356" s="2">
        <v>34</v>
      </c>
      <c r="O356" s="2">
        <v>23</v>
      </c>
      <c r="P356" s="2">
        <v>34</v>
      </c>
      <c r="Q356" s="2">
        <v>65</v>
      </c>
      <c r="R356" s="13">
        <f>IF(Q356&gt;0,(+Q356*2.54)/100,"")</f>
        <v>1.651</v>
      </c>
      <c r="S356" s="2">
        <v>108</v>
      </c>
      <c r="T356" s="12">
        <f>IF(S356&gt;0,S356*0.453592,"")</f>
        <v>48.987935999999998</v>
      </c>
      <c r="U356" s="13">
        <f>IF((Q356&gt;0)*(S356&gt;0),T356/R356^2,"")</f>
        <v>17.971941458675815</v>
      </c>
      <c r="V356" s="18" t="str">
        <f t="shared" si="11"/>
        <v>Y</v>
      </c>
      <c r="W356" s="2" t="s">
        <v>563</v>
      </c>
    </row>
    <row r="357" spans="1:23" x14ac:dyDescent="0.15">
      <c r="A357" s="11">
        <f t="shared" si="10"/>
        <v>1980</v>
      </c>
      <c r="B357" s="11">
        <f>YEAR(C357)</f>
        <v>1983</v>
      </c>
      <c r="C357" s="10">
        <v>29006</v>
      </c>
      <c r="D357" s="2" t="s">
        <v>594</v>
      </c>
      <c r="H357" s="2" t="s">
        <v>35</v>
      </c>
      <c r="I357" s="3">
        <v>20667</v>
      </c>
      <c r="J357" s="12">
        <f>IF(H357&gt;0,B357-YEAR(I357),"")</f>
        <v>23</v>
      </c>
      <c r="K357" s="11" t="str">
        <f>N357 &amp; M357</f>
        <v>38C</v>
      </c>
      <c r="L357" s="11">
        <f>IF(ISBLANK(M357),"",VLOOKUP(M357,Tables!$A$3:$B$11,2))</f>
        <v>2</v>
      </c>
      <c r="M357" s="2" t="s">
        <v>32</v>
      </c>
      <c r="N357" s="2">
        <v>38</v>
      </c>
      <c r="O357" s="2">
        <v>25</v>
      </c>
      <c r="P357" s="2">
        <v>38</v>
      </c>
      <c r="Q357" s="2">
        <v>69</v>
      </c>
      <c r="R357" s="13">
        <f>IF(Q357&gt;0,(+Q357*2.54)/100,"")</f>
        <v>1.7525999999999999</v>
      </c>
      <c r="S357" s="2">
        <v>126</v>
      </c>
      <c r="T357" s="12">
        <f>IF(S357&gt;0,S357*0.453592,"")</f>
        <v>57.152591999999999</v>
      </c>
      <c r="U357" s="13">
        <f>IF((Q357&gt;0)*(S357&gt;0),T357/R357^2,"")</f>
        <v>18.606741183236618</v>
      </c>
      <c r="V357" s="18" t="str">
        <f t="shared" si="11"/>
        <v>N</v>
      </c>
      <c r="W357" s="2" t="s">
        <v>595</v>
      </c>
    </row>
    <row r="358" spans="1:23" x14ac:dyDescent="0.15">
      <c r="A358" s="11">
        <f t="shared" si="10"/>
        <v>1980</v>
      </c>
      <c r="B358" s="11">
        <f>YEAR(C358)</f>
        <v>1983</v>
      </c>
      <c r="C358" s="10">
        <v>29036</v>
      </c>
      <c r="D358" s="2" t="s">
        <v>1014</v>
      </c>
      <c r="H358" s="2" t="s">
        <v>26</v>
      </c>
      <c r="I358" s="3">
        <v>19766</v>
      </c>
      <c r="J358" s="12">
        <f>IF(H358&gt;0,B358-YEAR(I358),"")</f>
        <v>25</v>
      </c>
      <c r="K358" s="11" t="str">
        <f>N358 &amp; M358</f>
        <v>35C</v>
      </c>
      <c r="L358" s="11">
        <f>IF(ISBLANK(M358),"",VLOOKUP(M358,Tables!$A$3:$B$11,2))</f>
        <v>2</v>
      </c>
      <c r="M358" s="2" t="s">
        <v>32</v>
      </c>
      <c r="N358" s="2">
        <v>35</v>
      </c>
      <c r="O358" s="2">
        <v>22</v>
      </c>
      <c r="P358" s="2">
        <v>34</v>
      </c>
      <c r="Q358" s="2">
        <v>65</v>
      </c>
      <c r="R358" s="13">
        <f>IF(Q358&gt;0,(+Q358*2.54)/100,"")</f>
        <v>1.651</v>
      </c>
      <c r="S358" s="2">
        <v>108</v>
      </c>
      <c r="T358" s="12">
        <f>IF(S358&gt;0,S358*0.453592,"")</f>
        <v>48.987935999999998</v>
      </c>
      <c r="U358" s="13">
        <f>IF((Q358&gt;0)*(S358&gt;0),T358/R358^2,"")</f>
        <v>17.971941458675815</v>
      </c>
      <c r="V358" s="18" t="str">
        <f t="shared" si="11"/>
        <v>Y</v>
      </c>
      <c r="W358" s="2" t="s">
        <v>329</v>
      </c>
    </row>
    <row r="359" spans="1:23" x14ac:dyDescent="0.15">
      <c r="A359" s="11">
        <f t="shared" si="10"/>
        <v>1980</v>
      </c>
      <c r="B359" s="11">
        <f>YEAR(C359)</f>
        <v>1983</v>
      </c>
      <c r="C359" s="10">
        <v>29067</v>
      </c>
      <c r="D359" s="2" t="s">
        <v>197</v>
      </c>
      <c r="H359" s="2" t="s">
        <v>35</v>
      </c>
      <c r="I359" s="3">
        <v>19888</v>
      </c>
      <c r="J359" s="12">
        <f>IF(H359&gt;0,B359-YEAR(I359),"")</f>
        <v>25</v>
      </c>
      <c r="K359" s="11" t="str">
        <f>N359 &amp; M359</f>
        <v>34C</v>
      </c>
      <c r="L359" s="11">
        <f>IF(ISBLANK(M359),"",VLOOKUP(M359,Tables!$A$3:$B$11,2))</f>
        <v>2</v>
      </c>
      <c r="M359" s="2" t="s">
        <v>32</v>
      </c>
      <c r="N359" s="2">
        <v>34</v>
      </c>
      <c r="O359" s="2">
        <v>24</v>
      </c>
      <c r="P359" s="2">
        <v>34</v>
      </c>
      <c r="Q359" s="2">
        <v>63</v>
      </c>
      <c r="R359" s="13">
        <f>IF(Q359&gt;0,(+Q359*2.54)/100,"")</f>
        <v>1.6002000000000001</v>
      </c>
      <c r="S359" s="2">
        <v>100</v>
      </c>
      <c r="T359" s="12">
        <f>IF(S359&gt;0,S359*0.453592,"")</f>
        <v>45.359200000000001</v>
      </c>
      <c r="U359" s="13">
        <f>IF((Q359&gt;0)*(S359&gt;0),T359/R359^2,"")</f>
        <v>17.714008721038354</v>
      </c>
      <c r="V359" s="18" t="str">
        <f t="shared" si="11"/>
        <v>N</v>
      </c>
      <c r="W359" s="2" t="s">
        <v>198</v>
      </c>
    </row>
    <row r="360" spans="1:23" x14ac:dyDescent="0.15">
      <c r="A360" s="11">
        <f t="shared" si="10"/>
        <v>1980</v>
      </c>
      <c r="B360" s="11">
        <f>YEAR(C360)</f>
        <v>1983</v>
      </c>
      <c r="C360" s="10">
        <v>29098</v>
      </c>
      <c r="D360" s="2" t="s">
        <v>139</v>
      </c>
      <c r="H360" s="2" t="s">
        <v>35</v>
      </c>
      <c r="I360" s="3">
        <v>20631</v>
      </c>
      <c r="J360" s="12">
        <f>IF(H360&gt;0,B360-YEAR(I360),"")</f>
        <v>23</v>
      </c>
      <c r="K360" s="11" t="str">
        <f>N360 &amp; M360</f>
        <v>35D</v>
      </c>
      <c r="L360" s="11">
        <f>IF(ISBLANK(M360),"",VLOOKUP(M360,Tables!$A$3:$B$11,2))</f>
        <v>3</v>
      </c>
      <c r="M360" s="2" t="s">
        <v>27</v>
      </c>
      <c r="N360" s="2">
        <v>35</v>
      </c>
      <c r="O360" s="2">
        <v>23</v>
      </c>
      <c r="P360" s="2">
        <v>34</v>
      </c>
      <c r="Q360" s="2">
        <v>65</v>
      </c>
      <c r="R360" s="13">
        <f>IF(Q360&gt;0,(+Q360*2.54)/100,"")</f>
        <v>1.651</v>
      </c>
      <c r="S360" s="2">
        <v>105</v>
      </c>
      <c r="T360" s="12">
        <f>IF(S360&gt;0,S360*0.453592,"")</f>
        <v>47.627159999999996</v>
      </c>
      <c r="U360" s="13">
        <f>IF((Q360&gt;0)*(S360&gt;0),T360/R360^2,"")</f>
        <v>17.472720862601488</v>
      </c>
      <c r="V360" s="18" t="str">
        <f t="shared" si="11"/>
        <v>Y</v>
      </c>
      <c r="W360" s="2" t="s">
        <v>140</v>
      </c>
    </row>
    <row r="361" spans="1:23" x14ac:dyDescent="0.15">
      <c r="A361" s="11">
        <f t="shared" si="10"/>
        <v>1980</v>
      </c>
      <c r="B361" s="11">
        <f>YEAR(C361)</f>
        <v>1983</v>
      </c>
      <c r="C361" s="10">
        <v>29128</v>
      </c>
      <c r="D361" s="2" t="s">
        <v>1160</v>
      </c>
      <c r="H361" s="2" t="s">
        <v>26</v>
      </c>
      <c r="I361" s="3">
        <v>21308</v>
      </c>
      <c r="J361" s="12">
        <f>IF(H361&gt;0,B361-YEAR(I361),"")</f>
        <v>21</v>
      </c>
      <c r="K361" s="11" t="str">
        <f>N361 &amp; M361</f>
        <v>35C</v>
      </c>
      <c r="L361" s="11">
        <f>IF(ISBLANK(M361),"",VLOOKUP(M361,Tables!$A$3:$B$11,2))</f>
        <v>2</v>
      </c>
      <c r="M361" s="2" t="s">
        <v>32</v>
      </c>
      <c r="N361" s="2">
        <v>35</v>
      </c>
      <c r="O361" s="2">
        <v>24</v>
      </c>
      <c r="P361" s="2">
        <v>35</v>
      </c>
      <c r="Q361" s="2">
        <v>68</v>
      </c>
      <c r="R361" s="13">
        <f>IF(Q361&gt;0,(+Q361*2.54)/100,"")</f>
        <v>1.7272000000000001</v>
      </c>
      <c r="S361" s="2">
        <v>118</v>
      </c>
      <c r="T361" s="12">
        <f>IF(S361&gt;0,S361*0.453592,"")</f>
        <v>53.523856000000002</v>
      </c>
      <c r="U361" s="13">
        <f>IF((Q361&gt;0)*(S361&gt;0),T361/R361^2,"")</f>
        <v>17.941639862518478</v>
      </c>
      <c r="V361" s="18" t="str">
        <f t="shared" si="11"/>
        <v>Y</v>
      </c>
      <c r="W361" s="2" t="s">
        <v>58</v>
      </c>
    </row>
    <row r="362" spans="1:23" x14ac:dyDescent="0.15">
      <c r="A362" s="11">
        <f t="shared" si="10"/>
        <v>1980</v>
      </c>
      <c r="B362" s="11">
        <f>YEAR(C362)</f>
        <v>1983</v>
      </c>
      <c r="C362" s="10">
        <v>29159</v>
      </c>
      <c r="D362" s="2" t="s">
        <v>1179</v>
      </c>
      <c r="H362" s="2" t="s">
        <v>35</v>
      </c>
      <c r="I362" s="3">
        <v>21850</v>
      </c>
      <c r="J362" s="12">
        <f>IF(H362&gt;0,B362-YEAR(I362),"")</f>
        <v>20</v>
      </c>
      <c r="K362" s="11" t="str">
        <f>N362 &amp; M362</f>
        <v>34C</v>
      </c>
      <c r="L362" s="11">
        <f>IF(ISBLANK(M362),"",VLOOKUP(M362,Tables!$A$3:$B$11,2))</f>
        <v>2</v>
      </c>
      <c r="M362" s="2" t="s">
        <v>32</v>
      </c>
      <c r="N362" s="2">
        <v>34</v>
      </c>
      <c r="O362" s="2">
        <v>22</v>
      </c>
      <c r="P362" s="2">
        <v>34</v>
      </c>
      <c r="Q362" s="2">
        <v>68</v>
      </c>
      <c r="R362" s="13">
        <f>IF(Q362&gt;0,(+Q362*2.54)/100,"")</f>
        <v>1.7272000000000001</v>
      </c>
      <c r="S362" s="2">
        <v>112</v>
      </c>
      <c r="T362" s="12">
        <f>IF(S362&gt;0,S362*0.453592,"")</f>
        <v>50.802303999999999</v>
      </c>
      <c r="U362" s="13">
        <f>IF((Q362&gt;0)*(S362&gt;0),T362/R362^2,"")</f>
        <v>17.029353089848048</v>
      </c>
      <c r="V362" s="18" t="str">
        <f t="shared" si="11"/>
        <v>N</v>
      </c>
      <c r="W362" s="2" t="s">
        <v>1180</v>
      </c>
    </row>
    <row r="363" spans="1:23" x14ac:dyDescent="0.15">
      <c r="A363" s="11">
        <f t="shared" si="10"/>
        <v>1980</v>
      </c>
      <c r="B363" s="11">
        <f>YEAR(C363)</f>
        <v>1983</v>
      </c>
      <c r="C363" s="10">
        <v>29189</v>
      </c>
      <c r="D363" s="2" t="s">
        <v>1144</v>
      </c>
      <c r="H363" s="2" t="s">
        <v>35</v>
      </c>
      <c r="I363" s="3">
        <v>20714</v>
      </c>
      <c r="J363" s="12">
        <f>IF(H363&gt;0,B363-YEAR(I363),"")</f>
        <v>23</v>
      </c>
      <c r="K363" s="11" t="str">
        <f>N363 &amp; M363</f>
        <v>35D</v>
      </c>
      <c r="L363" s="11">
        <f>IF(ISBLANK(M363),"",VLOOKUP(M363,Tables!$A$3:$B$11,2))</f>
        <v>3</v>
      </c>
      <c r="M363" s="2" t="s">
        <v>27</v>
      </c>
      <c r="N363" s="2">
        <v>35</v>
      </c>
      <c r="O363" s="2">
        <v>23</v>
      </c>
      <c r="P363" s="2">
        <v>33</v>
      </c>
      <c r="Q363" s="2">
        <v>66</v>
      </c>
      <c r="R363" s="13">
        <f>IF(Q363&gt;0,(+Q363*2.54)/100,"")</f>
        <v>1.6764000000000001</v>
      </c>
      <c r="S363" s="2">
        <v>100</v>
      </c>
      <c r="T363" s="12">
        <f>IF(S363&gt;0,S363*0.453592,"")</f>
        <v>45.359200000000001</v>
      </c>
      <c r="U363" s="13">
        <f>IF((Q363&gt;0)*(S363&gt;0),T363/R363^2,"")</f>
        <v>16.140243483425444</v>
      </c>
      <c r="V363" s="18" t="str">
        <f t="shared" si="11"/>
        <v>Y</v>
      </c>
      <c r="W363" s="2" t="s">
        <v>1145</v>
      </c>
    </row>
    <row r="364" spans="1:23" x14ac:dyDescent="0.15">
      <c r="A364" s="11">
        <f t="shared" si="10"/>
        <v>1980</v>
      </c>
      <c r="B364" s="11">
        <f>YEAR(C364)</f>
        <v>1984</v>
      </c>
      <c r="C364" s="10">
        <v>29220</v>
      </c>
      <c r="D364" s="2" t="s">
        <v>970</v>
      </c>
      <c r="H364" s="2" t="s">
        <v>26</v>
      </c>
      <c r="I364" s="3">
        <v>22558</v>
      </c>
      <c r="J364" s="12">
        <f>IF(H364&gt;0,B364-YEAR(I364),"")</f>
        <v>19</v>
      </c>
      <c r="K364" s="11" t="str">
        <f>N364 &amp; M364</f>
        <v>35D</v>
      </c>
      <c r="L364" s="11">
        <f>IF(ISBLANK(M364),"",VLOOKUP(M364,Tables!$A$3:$B$11,2))</f>
        <v>3</v>
      </c>
      <c r="M364" s="2" t="s">
        <v>27</v>
      </c>
      <c r="N364" s="2">
        <v>35</v>
      </c>
      <c r="O364" s="2">
        <v>22</v>
      </c>
      <c r="P364" s="2">
        <v>34</v>
      </c>
      <c r="Q364" s="2">
        <v>68</v>
      </c>
      <c r="R364" s="13">
        <f>IF(Q364&gt;0,(+Q364*2.54)/100,"")</f>
        <v>1.7272000000000001</v>
      </c>
      <c r="S364" s="2">
        <v>115</v>
      </c>
      <c r="T364" s="12">
        <f>IF(S364&gt;0,S364*0.453592,"")</f>
        <v>52.163080000000001</v>
      </c>
      <c r="U364" s="13">
        <f>IF((Q364&gt;0)*(S364&gt;0),T364/R364^2,"")</f>
        <v>17.485496476183261</v>
      </c>
      <c r="V364" s="18" t="str">
        <f t="shared" si="11"/>
        <v>Y</v>
      </c>
      <c r="W364" s="2" t="s">
        <v>223</v>
      </c>
    </row>
    <row r="365" spans="1:23" x14ac:dyDescent="0.15">
      <c r="A365" s="11">
        <f t="shared" si="10"/>
        <v>1980</v>
      </c>
      <c r="B365" s="11">
        <f>YEAR(C365)</f>
        <v>1984</v>
      </c>
      <c r="C365" s="10">
        <v>29251</v>
      </c>
      <c r="D365" s="2" t="s">
        <v>623</v>
      </c>
      <c r="H365" s="2" t="s">
        <v>35</v>
      </c>
      <c r="I365" s="3">
        <v>21872</v>
      </c>
      <c r="J365" s="12">
        <f>IF(H365&gt;0,B365-YEAR(I365),"")</f>
        <v>21</v>
      </c>
      <c r="K365" s="11" t="str">
        <f>N365 &amp; M365</f>
        <v>36D</v>
      </c>
      <c r="L365" s="11">
        <f>IF(ISBLANK(M365),"",VLOOKUP(M365,Tables!$A$3:$B$11,2))</f>
        <v>3</v>
      </c>
      <c r="M365" s="2" t="s">
        <v>27</v>
      </c>
      <c r="N365" s="2">
        <v>36</v>
      </c>
      <c r="O365" s="2">
        <v>25</v>
      </c>
      <c r="P365" s="2">
        <v>35</v>
      </c>
      <c r="Q365" s="2">
        <v>69</v>
      </c>
      <c r="R365" s="13">
        <f>IF(Q365&gt;0,(+Q365*2.54)/100,"")</f>
        <v>1.7525999999999999</v>
      </c>
      <c r="S365" s="2">
        <v>120</v>
      </c>
      <c r="T365" s="12">
        <f>IF(S365&gt;0,S365*0.453592,"")</f>
        <v>54.431039999999996</v>
      </c>
      <c r="U365" s="13">
        <f>IF((Q365&gt;0)*(S365&gt;0),T365/R365^2,"")</f>
        <v>17.720705888796779</v>
      </c>
      <c r="V365" s="18" t="str">
        <f t="shared" si="11"/>
        <v>Y</v>
      </c>
      <c r="W365" s="2" t="s">
        <v>148</v>
      </c>
    </row>
    <row r="366" spans="1:23" x14ac:dyDescent="0.15">
      <c r="A366" s="11">
        <f t="shared" si="10"/>
        <v>1980</v>
      </c>
      <c r="B366" s="11">
        <f>YEAR(C366)</f>
        <v>1984</v>
      </c>
      <c r="C366" s="10">
        <v>29280</v>
      </c>
      <c r="D366" s="2" t="s">
        <v>372</v>
      </c>
      <c r="H366" s="2" t="s">
        <v>26</v>
      </c>
      <c r="I366" s="3">
        <v>21952</v>
      </c>
      <c r="J366" s="12">
        <f>IF(H366&gt;0,B366-YEAR(I366),"")</f>
        <v>20</v>
      </c>
      <c r="K366" s="11" t="str">
        <f>N366 &amp; M366</f>
        <v>37DD</v>
      </c>
      <c r="L366" s="11">
        <f>IF(ISBLANK(M366),"",VLOOKUP(M366,Tables!$A$3:$B$11,2))</f>
        <v>4</v>
      </c>
      <c r="M366" s="2" t="s">
        <v>38</v>
      </c>
      <c r="N366" s="2">
        <v>37</v>
      </c>
      <c r="O366" s="2">
        <v>24</v>
      </c>
      <c r="P366" s="2">
        <v>35</v>
      </c>
      <c r="Q366" s="2">
        <v>67</v>
      </c>
      <c r="R366" s="13">
        <f>IF(Q366&gt;0,(+Q366*2.54)/100,"")</f>
        <v>1.7018</v>
      </c>
      <c r="S366" s="2">
        <v>118</v>
      </c>
      <c r="T366" s="12">
        <f>IF(S366&gt;0,S366*0.453592,"")</f>
        <v>53.523856000000002</v>
      </c>
      <c r="U366" s="13">
        <f>IF((Q366&gt;0)*(S366&gt;0),T366/R366^2,"")</f>
        <v>18.481208002736789</v>
      </c>
      <c r="V366" s="18" t="str">
        <f t="shared" si="11"/>
        <v>Y</v>
      </c>
      <c r="W366" s="2" t="s">
        <v>373</v>
      </c>
    </row>
    <row r="367" spans="1:23" x14ac:dyDescent="0.15">
      <c r="A367" s="11">
        <f t="shared" si="10"/>
        <v>1980</v>
      </c>
      <c r="B367" s="11">
        <f>YEAR(C367)</f>
        <v>1984</v>
      </c>
      <c r="C367" s="10">
        <v>29311</v>
      </c>
      <c r="D367" s="2" t="s">
        <v>751</v>
      </c>
      <c r="H367" s="2" t="s">
        <v>26</v>
      </c>
      <c r="I367" s="3">
        <v>21512</v>
      </c>
      <c r="J367" s="12">
        <f>IF(H367&gt;0,B367-YEAR(I367),"")</f>
        <v>22</v>
      </c>
      <c r="K367" s="11" t="str">
        <f>N367 &amp; M367</f>
        <v>34B</v>
      </c>
      <c r="L367" s="11">
        <f>IF(ISBLANK(M367),"",VLOOKUP(M367,Tables!$A$3:$B$11,2))</f>
        <v>1</v>
      </c>
      <c r="M367" s="2" t="s">
        <v>49</v>
      </c>
      <c r="N367" s="2">
        <v>34</v>
      </c>
      <c r="O367" s="2">
        <v>22</v>
      </c>
      <c r="P367" s="2">
        <v>32</v>
      </c>
      <c r="Q367" s="2">
        <v>65</v>
      </c>
      <c r="R367" s="13">
        <f>IF(Q367&gt;0,(+Q367*2.54)/100,"")</f>
        <v>1.651</v>
      </c>
      <c r="S367" s="2">
        <v>108</v>
      </c>
      <c r="T367" s="12">
        <f>IF(S367&gt;0,S367*0.453592,"")</f>
        <v>48.987935999999998</v>
      </c>
      <c r="U367" s="13">
        <f>IF((Q367&gt;0)*(S367&gt;0),T367/R367^2,"")</f>
        <v>17.971941458675815</v>
      </c>
      <c r="V367" s="18" t="str">
        <f t="shared" si="11"/>
        <v>Y</v>
      </c>
      <c r="W367" s="2" t="s">
        <v>142</v>
      </c>
    </row>
    <row r="368" spans="1:23" x14ac:dyDescent="0.15">
      <c r="A368" s="11">
        <f t="shared" si="10"/>
        <v>1980</v>
      </c>
      <c r="B368" s="11">
        <f>YEAR(C368)</f>
        <v>1984</v>
      </c>
      <c r="C368" s="10">
        <v>29341</v>
      </c>
      <c r="D368" s="2" t="s">
        <v>965</v>
      </c>
      <c r="H368" s="2" t="s">
        <v>35</v>
      </c>
      <c r="I368" s="3">
        <v>21788</v>
      </c>
      <c r="J368" s="12">
        <f>IF(H368&gt;0,B368-YEAR(I368),"")</f>
        <v>21</v>
      </c>
      <c r="K368" s="11" t="str">
        <f>N368 &amp; M368</f>
        <v>36DD</v>
      </c>
      <c r="L368" s="11">
        <f>IF(ISBLANK(M368),"",VLOOKUP(M368,Tables!$A$3:$B$11,2))</f>
        <v>4</v>
      </c>
      <c r="M368" s="2" t="s">
        <v>38</v>
      </c>
      <c r="N368" s="2">
        <v>36</v>
      </c>
      <c r="O368" s="2">
        <v>23</v>
      </c>
      <c r="P368" s="2">
        <v>32</v>
      </c>
      <c r="Q368" s="2">
        <v>65</v>
      </c>
      <c r="R368" s="13">
        <f>IF(Q368&gt;0,(+Q368*2.54)/100,"")</f>
        <v>1.651</v>
      </c>
      <c r="S368" s="2">
        <v>107</v>
      </c>
      <c r="T368" s="12">
        <f>IF(S368&gt;0,S368*0.453592,"")</f>
        <v>48.534343999999997</v>
      </c>
      <c r="U368" s="13">
        <f>IF((Q368&gt;0)*(S368&gt;0),T368/R368^2,"")</f>
        <v>17.805534593317706</v>
      </c>
      <c r="V368" s="18" t="str">
        <f t="shared" si="11"/>
        <v>Y</v>
      </c>
      <c r="W368" s="2" t="s">
        <v>966</v>
      </c>
    </row>
    <row r="369" spans="1:23" x14ac:dyDescent="0.15">
      <c r="A369" s="11">
        <f t="shared" si="10"/>
        <v>1980</v>
      </c>
      <c r="B369" s="11">
        <f>YEAR(C369)</f>
        <v>1984</v>
      </c>
      <c r="C369" s="10">
        <v>29372</v>
      </c>
      <c r="D369" s="2" t="s">
        <v>1161</v>
      </c>
      <c r="H369" s="2" t="s">
        <v>26</v>
      </c>
      <c r="I369" s="3">
        <v>19472</v>
      </c>
      <c r="J369" s="12">
        <f>IF(H369&gt;0,B369-YEAR(I369),"")</f>
        <v>27</v>
      </c>
      <c r="K369" s="11" t="str">
        <f>N369 &amp; M369</f>
        <v>36C</v>
      </c>
      <c r="L369" s="11">
        <f>IF(ISBLANK(M369),"",VLOOKUP(M369,Tables!$A$3:$B$11,2))</f>
        <v>2</v>
      </c>
      <c r="M369" s="2" t="s">
        <v>32</v>
      </c>
      <c r="N369" s="2">
        <v>36</v>
      </c>
      <c r="O369" s="2">
        <v>22</v>
      </c>
      <c r="P369" s="2">
        <v>34</v>
      </c>
      <c r="Q369" s="2">
        <v>67</v>
      </c>
      <c r="R369" s="13">
        <f>IF(Q369&gt;0,(+Q369*2.54)/100,"")</f>
        <v>1.7018</v>
      </c>
      <c r="S369" s="2">
        <v>110</v>
      </c>
      <c r="T369" s="12">
        <f>IF(S369&gt;0,S369*0.453592,"")</f>
        <v>49.895119999999999</v>
      </c>
      <c r="U369" s="13">
        <f>IF((Q369&gt;0)*(S369&gt;0),T369/R369^2,"")</f>
        <v>17.228244748313955</v>
      </c>
      <c r="V369" s="18" t="str">
        <f t="shared" si="11"/>
        <v>Y</v>
      </c>
      <c r="W369" s="2" t="s">
        <v>207</v>
      </c>
    </row>
    <row r="370" spans="1:23" x14ac:dyDescent="0.15">
      <c r="A370" s="11">
        <f t="shared" si="10"/>
        <v>1980</v>
      </c>
      <c r="B370" s="11">
        <f>YEAR(C370)</f>
        <v>1984</v>
      </c>
      <c r="C370" s="10">
        <v>29402</v>
      </c>
      <c r="D370" s="2" t="s">
        <v>790</v>
      </c>
      <c r="H370" s="2" t="s">
        <v>35</v>
      </c>
      <c r="I370" s="3">
        <v>21003</v>
      </c>
      <c r="J370" s="12">
        <f>IF(H370&gt;0,B370-YEAR(I370),"")</f>
        <v>23</v>
      </c>
      <c r="K370" s="11" t="str">
        <f>N370 &amp; M370</f>
        <v>35C</v>
      </c>
      <c r="L370" s="11">
        <f>IF(ISBLANK(M370),"",VLOOKUP(M370,Tables!$A$3:$B$11,2))</f>
        <v>2</v>
      </c>
      <c r="M370" s="2" t="s">
        <v>32</v>
      </c>
      <c r="N370" s="2">
        <v>35</v>
      </c>
      <c r="O370" s="2">
        <v>23</v>
      </c>
      <c r="P370" s="2">
        <v>34</v>
      </c>
      <c r="Q370" s="2">
        <v>67</v>
      </c>
      <c r="R370" s="13">
        <f>IF(Q370&gt;0,(+Q370*2.54)/100,"")</f>
        <v>1.7018</v>
      </c>
      <c r="S370" s="2">
        <v>116</v>
      </c>
      <c r="T370" s="12">
        <f>IF(S370&gt;0,S370*0.453592,"")</f>
        <v>52.616672000000001</v>
      </c>
      <c r="U370" s="13">
        <f>IF((Q370&gt;0)*(S370&gt;0),T370/R370^2,"")</f>
        <v>18.16796718913108</v>
      </c>
      <c r="V370" s="18" t="str">
        <f t="shared" si="11"/>
        <v>Y</v>
      </c>
      <c r="W370" s="2" t="s">
        <v>83</v>
      </c>
    </row>
    <row r="371" spans="1:23" x14ac:dyDescent="0.15">
      <c r="A371" s="11">
        <f t="shared" si="10"/>
        <v>1980</v>
      </c>
      <c r="B371" s="11">
        <f>YEAR(C371)</f>
        <v>1984</v>
      </c>
      <c r="C371" s="10">
        <v>29433</v>
      </c>
      <c r="D371" s="2" t="s">
        <v>1119</v>
      </c>
      <c r="H371" s="2" t="s">
        <v>35</v>
      </c>
      <c r="I371" s="3">
        <v>21019</v>
      </c>
      <c r="J371" s="12">
        <f>IF(H371&gt;0,B371-YEAR(I371),"")</f>
        <v>23</v>
      </c>
      <c r="K371" s="11" t="str">
        <f>N371 &amp; M371</f>
        <v>36B</v>
      </c>
      <c r="L371" s="11">
        <f>IF(ISBLANK(M371),"",VLOOKUP(M371,Tables!$A$3:$B$11,2))</f>
        <v>1</v>
      </c>
      <c r="M371" s="2" t="s">
        <v>49</v>
      </c>
      <c r="N371" s="2">
        <v>36</v>
      </c>
      <c r="O371" s="2">
        <v>24</v>
      </c>
      <c r="P371" s="2">
        <v>36</v>
      </c>
      <c r="Q371" s="2">
        <v>69</v>
      </c>
      <c r="R371" s="13">
        <f>IF(Q371&gt;0,(+Q371*2.54)/100,"")</f>
        <v>1.7525999999999999</v>
      </c>
      <c r="S371" s="2">
        <v>115</v>
      </c>
      <c r="T371" s="12">
        <f>IF(S371&gt;0,S371*0.453592,"")</f>
        <v>52.163080000000001</v>
      </c>
      <c r="U371" s="13">
        <f>IF((Q371&gt;0)*(S371&gt;0),T371/R371^2,"")</f>
        <v>16.982343143430249</v>
      </c>
      <c r="V371" s="18" t="str">
        <f t="shared" si="11"/>
        <v>Y</v>
      </c>
      <c r="W371" s="2" t="s">
        <v>298</v>
      </c>
    </row>
    <row r="372" spans="1:23" x14ac:dyDescent="0.15">
      <c r="A372" s="11">
        <f t="shared" si="10"/>
        <v>1980</v>
      </c>
      <c r="B372" s="11">
        <f>YEAR(C372)</f>
        <v>1984</v>
      </c>
      <c r="C372" s="10">
        <v>29464</v>
      </c>
      <c r="D372" s="2" t="s">
        <v>695</v>
      </c>
      <c r="G372" s="2" t="s">
        <v>69</v>
      </c>
      <c r="H372" s="2" t="s">
        <v>26</v>
      </c>
      <c r="I372" s="3">
        <v>21491</v>
      </c>
      <c r="J372" s="12">
        <f>IF(H372&gt;0,B372-YEAR(I372),"")</f>
        <v>22</v>
      </c>
      <c r="K372" s="11" t="str">
        <f>N372 &amp; M372</f>
        <v>36D</v>
      </c>
      <c r="L372" s="11">
        <f>IF(ISBLANK(M372),"",VLOOKUP(M372,Tables!$A$3:$B$11,2))</f>
        <v>3</v>
      </c>
      <c r="M372" s="2" t="s">
        <v>27</v>
      </c>
      <c r="N372" s="2">
        <v>36</v>
      </c>
      <c r="O372" s="2">
        <v>25</v>
      </c>
      <c r="P372" s="2">
        <v>35</v>
      </c>
      <c r="Q372" s="2">
        <v>63</v>
      </c>
      <c r="R372" s="13">
        <f>IF(Q372&gt;0,(+Q372*2.54)/100,"")</f>
        <v>1.6002000000000001</v>
      </c>
      <c r="S372" s="2">
        <v>105</v>
      </c>
      <c r="T372" s="12">
        <f>IF(S372&gt;0,S372*0.453592,"")</f>
        <v>47.627159999999996</v>
      </c>
      <c r="U372" s="13">
        <f>IF((Q372&gt;0)*(S372&gt;0),T372/R372^2,"")</f>
        <v>18.59970915709027</v>
      </c>
      <c r="V372" s="18" t="str">
        <f t="shared" si="11"/>
        <v>N</v>
      </c>
      <c r="W372" s="2" t="s">
        <v>294</v>
      </c>
    </row>
    <row r="373" spans="1:23" x14ac:dyDescent="0.15">
      <c r="A373" s="11">
        <f t="shared" si="10"/>
        <v>1980</v>
      </c>
      <c r="B373" s="11">
        <f>YEAR(C373)</f>
        <v>1984</v>
      </c>
      <c r="C373" s="10">
        <v>29494</v>
      </c>
      <c r="D373" s="2" t="s">
        <v>337</v>
      </c>
      <c r="H373" s="2" t="s">
        <v>35</v>
      </c>
      <c r="I373" s="3">
        <v>19795</v>
      </c>
      <c r="J373" s="12">
        <f>IF(H373&gt;0,B373-YEAR(I373),"")</f>
        <v>26</v>
      </c>
      <c r="K373" s="11" t="str">
        <f>N373 &amp; M373</f>
        <v>35D</v>
      </c>
      <c r="L373" s="11">
        <f>IF(ISBLANK(M373),"",VLOOKUP(M373,Tables!$A$3:$B$11,2))</f>
        <v>3</v>
      </c>
      <c r="M373" s="2" t="s">
        <v>27</v>
      </c>
      <c r="N373" s="2">
        <v>35</v>
      </c>
      <c r="O373" s="2">
        <v>21</v>
      </c>
      <c r="P373" s="2">
        <v>34</v>
      </c>
      <c r="Q373" s="2">
        <v>65</v>
      </c>
      <c r="R373" s="13">
        <f>IF(Q373&gt;0,(+Q373*2.54)/100,"")</f>
        <v>1.651</v>
      </c>
      <c r="S373" s="2">
        <v>102</v>
      </c>
      <c r="T373" s="12">
        <f>IF(S373&gt;0,S373*0.453592,"")</f>
        <v>46.266384000000002</v>
      </c>
      <c r="U373" s="13">
        <f>IF((Q373&gt;0)*(S373&gt;0),T373/R373^2,"")</f>
        <v>16.973500266527161</v>
      </c>
      <c r="V373" s="18" t="str">
        <f t="shared" si="11"/>
        <v>Y</v>
      </c>
      <c r="W373" s="2" t="s">
        <v>229</v>
      </c>
    </row>
    <row r="374" spans="1:23" x14ac:dyDescent="0.15">
      <c r="A374" s="11">
        <f t="shared" si="10"/>
        <v>1980</v>
      </c>
      <c r="B374" s="11">
        <f>YEAR(C374)</f>
        <v>1984</v>
      </c>
      <c r="C374" s="10">
        <v>29525</v>
      </c>
      <c r="D374" s="2" t="s">
        <v>1004</v>
      </c>
      <c r="G374" s="2" t="s">
        <v>25</v>
      </c>
      <c r="H374" s="2" t="s">
        <v>35</v>
      </c>
      <c r="I374" s="3">
        <v>21593</v>
      </c>
      <c r="J374" s="12">
        <f>IF(H374&gt;0,B374-YEAR(I374),"")</f>
        <v>21</v>
      </c>
      <c r="K374" s="11" t="str">
        <f>N374 &amp; M374</f>
        <v>40F</v>
      </c>
      <c r="L374" s="11">
        <f>IF(ISBLANK(M374),"",VLOOKUP(M374,Tables!$A$3:$B$11,2))</f>
        <v>6</v>
      </c>
      <c r="M374" s="2" t="s">
        <v>529</v>
      </c>
      <c r="N374" s="2">
        <v>40</v>
      </c>
      <c r="O374" s="2">
        <v>25</v>
      </c>
      <c r="P374" s="2">
        <v>36</v>
      </c>
      <c r="Q374" s="2">
        <v>68</v>
      </c>
      <c r="R374" s="13">
        <f>IF(Q374&gt;0,(+Q374*2.54)/100,"")</f>
        <v>1.7272000000000001</v>
      </c>
      <c r="S374" s="2">
        <v>125</v>
      </c>
      <c r="T374" s="12">
        <f>IF(S374&gt;0,S374*0.453592,"")</f>
        <v>56.698999999999998</v>
      </c>
      <c r="U374" s="13">
        <f>IF((Q374&gt;0)*(S374&gt;0),T374/R374^2,"")</f>
        <v>19.00597443063398</v>
      </c>
      <c r="V374" s="18" t="str">
        <f t="shared" si="11"/>
        <v>Y</v>
      </c>
      <c r="W374" s="2" t="s">
        <v>105</v>
      </c>
    </row>
    <row r="375" spans="1:23" x14ac:dyDescent="0.15">
      <c r="A375" s="11">
        <f t="shared" si="10"/>
        <v>1980</v>
      </c>
      <c r="B375" s="11">
        <f>YEAR(C375)</f>
        <v>1984</v>
      </c>
      <c r="C375" s="10">
        <v>29555</v>
      </c>
      <c r="D375" s="2" t="s">
        <v>641</v>
      </c>
      <c r="H375" s="2" t="s">
        <v>35</v>
      </c>
      <c r="I375" s="3">
        <v>20846</v>
      </c>
      <c r="J375" s="12">
        <f>IF(H375&gt;0,B375-YEAR(I375),"")</f>
        <v>23</v>
      </c>
      <c r="K375" s="11" t="str">
        <f>N375 &amp; M375</f>
        <v>37DD</v>
      </c>
      <c r="L375" s="11">
        <f>IF(ISBLANK(M375),"",VLOOKUP(M375,Tables!$A$3:$B$11,2))</f>
        <v>4</v>
      </c>
      <c r="M375" s="2" t="s">
        <v>38</v>
      </c>
      <c r="N375" s="2">
        <v>37</v>
      </c>
      <c r="O375" s="2">
        <v>23</v>
      </c>
      <c r="P375" s="2">
        <v>35</v>
      </c>
      <c r="Q375" s="2">
        <v>67</v>
      </c>
      <c r="R375" s="13">
        <f>IF(Q375&gt;0,(+Q375*2.54)/100,"")</f>
        <v>1.7018</v>
      </c>
      <c r="S375" s="2">
        <v>118</v>
      </c>
      <c r="T375" s="12">
        <f>IF(S375&gt;0,S375*0.453592,"")</f>
        <v>53.523856000000002</v>
      </c>
      <c r="U375" s="13">
        <f>IF((Q375&gt;0)*(S375&gt;0),T375/R375^2,"")</f>
        <v>18.481208002736789</v>
      </c>
      <c r="V375" s="18" t="str">
        <f t="shared" si="11"/>
        <v>Y</v>
      </c>
      <c r="W375" s="2" t="s">
        <v>642</v>
      </c>
    </row>
    <row r="376" spans="1:23" x14ac:dyDescent="0.15">
      <c r="A376" s="11">
        <f t="shared" si="10"/>
        <v>1980</v>
      </c>
      <c r="B376" s="11">
        <f>YEAR(C376)</f>
        <v>1985</v>
      </c>
      <c r="C376" s="10">
        <v>29586</v>
      </c>
      <c r="D376" s="2" t="s">
        <v>588</v>
      </c>
      <c r="H376" s="2" t="s">
        <v>26</v>
      </c>
      <c r="I376" s="3">
        <v>22157</v>
      </c>
      <c r="J376" s="12">
        <f>IF(H376&gt;0,B376-YEAR(I376),"")</f>
        <v>21</v>
      </c>
      <c r="K376" s="11" t="str">
        <f>N376 &amp; M376</f>
        <v>36C</v>
      </c>
      <c r="L376" s="11">
        <f>IF(ISBLANK(M376),"",VLOOKUP(M376,Tables!$A$3:$B$11,2))</f>
        <v>2</v>
      </c>
      <c r="M376" s="2" t="s">
        <v>32</v>
      </c>
      <c r="N376" s="2">
        <v>36</v>
      </c>
      <c r="O376" s="2">
        <v>24</v>
      </c>
      <c r="P376" s="2">
        <v>35</v>
      </c>
      <c r="Q376" s="2">
        <v>68</v>
      </c>
      <c r="R376" s="13">
        <f>IF(Q376&gt;0,(+Q376*2.54)/100,"")</f>
        <v>1.7272000000000001</v>
      </c>
      <c r="S376" s="2">
        <v>118</v>
      </c>
      <c r="T376" s="12">
        <f>IF(S376&gt;0,S376*0.453592,"")</f>
        <v>53.523856000000002</v>
      </c>
      <c r="U376" s="13">
        <f>IF((Q376&gt;0)*(S376&gt;0),T376/R376^2,"")</f>
        <v>17.941639862518478</v>
      </c>
      <c r="V376" s="18" t="str">
        <f t="shared" si="11"/>
        <v>Y</v>
      </c>
      <c r="W376" s="2" t="s">
        <v>132</v>
      </c>
    </row>
    <row r="377" spans="1:23" x14ac:dyDescent="0.15">
      <c r="A377" s="11">
        <f t="shared" si="10"/>
        <v>1980</v>
      </c>
      <c r="B377" s="11">
        <f>YEAR(C377)</f>
        <v>1985</v>
      </c>
      <c r="C377" s="10">
        <v>29617</v>
      </c>
      <c r="D377" s="2" t="s">
        <v>241</v>
      </c>
      <c r="H377" s="2" t="s">
        <v>35</v>
      </c>
      <c r="I377" s="3">
        <v>21844</v>
      </c>
      <c r="J377" s="12">
        <f>IF(H377&gt;0,B377-YEAR(I377),"")</f>
        <v>22</v>
      </c>
      <c r="K377" s="11" t="str">
        <f>N377 &amp; M377</f>
        <v>34C</v>
      </c>
      <c r="L377" s="11">
        <f>IF(ISBLANK(M377),"",VLOOKUP(M377,Tables!$A$3:$B$11,2))</f>
        <v>2</v>
      </c>
      <c r="M377" s="2" t="s">
        <v>32</v>
      </c>
      <c r="N377" s="2">
        <v>34</v>
      </c>
      <c r="O377" s="2">
        <v>23</v>
      </c>
      <c r="P377" s="2">
        <v>34</v>
      </c>
      <c r="Q377" s="2">
        <v>69</v>
      </c>
      <c r="R377" s="13">
        <f>IF(Q377&gt;0,(+Q377*2.54)/100,"")</f>
        <v>1.7525999999999999</v>
      </c>
      <c r="S377" s="2">
        <v>117</v>
      </c>
      <c r="T377" s="12">
        <f>IF(S377&gt;0,S377*0.453592,"")</f>
        <v>53.070264000000002</v>
      </c>
      <c r="U377" s="13">
        <f>IF((Q377&gt;0)*(S377&gt;0),T377/R377^2,"")</f>
        <v>17.277688241576861</v>
      </c>
      <c r="V377" s="18" t="str">
        <f t="shared" si="11"/>
        <v>Y</v>
      </c>
      <c r="W377" s="2" t="s">
        <v>242</v>
      </c>
    </row>
    <row r="378" spans="1:23" x14ac:dyDescent="0.15">
      <c r="A378" s="11">
        <f t="shared" si="10"/>
        <v>1980</v>
      </c>
      <c r="B378" s="11">
        <f>YEAR(C378)</f>
        <v>1985</v>
      </c>
      <c r="C378" s="10">
        <v>29645</v>
      </c>
      <c r="D378" s="2" t="s">
        <v>382</v>
      </c>
      <c r="H378" s="2" t="s">
        <v>26</v>
      </c>
      <c r="I378" s="3">
        <v>20528</v>
      </c>
      <c r="J378" s="12">
        <f>IF(H378&gt;0,B378-YEAR(I378),"")</f>
        <v>25</v>
      </c>
      <c r="K378" s="11" t="str">
        <f>N378 &amp; M378</f>
        <v>37C</v>
      </c>
      <c r="L378" s="11">
        <f>IF(ISBLANK(M378),"",VLOOKUP(M378,Tables!$A$3:$B$11,2))</f>
        <v>2</v>
      </c>
      <c r="M378" s="2" t="s">
        <v>32</v>
      </c>
      <c r="N378" s="2">
        <v>37</v>
      </c>
      <c r="O378" s="2">
        <v>24</v>
      </c>
      <c r="P378" s="2">
        <v>35</v>
      </c>
      <c r="Q378" s="2">
        <v>67</v>
      </c>
      <c r="R378" s="13">
        <f>IF(Q378&gt;0,(+Q378*2.54)/100,"")</f>
        <v>1.7018</v>
      </c>
      <c r="S378" s="2">
        <v>105</v>
      </c>
      <c r="T378" s="12">
        <f>IF(S378&gt;0,S378*0.453592,"")</f>
        <v>47.627159999999996</v>
      </c>
      <c r="U378" s="13">
        <f>IF((Q378&gt;0)*(S378&gt;0),T378/R378^2,"")</f>
        <v>16.445142714299685</v>
      </c>
      <c r="V378" s="18" t="str">
        <f t="shared" si="11"/>
        <v>Y</v>
      </c>
      <c r="W378" s="2" t="s">
        <v>383</v>
      </c>
    </row>
    <row r="379" spans="1:23" x14ac:dyDescent="0.15">
      <c r="A379" s="11">
        <f t="shared" si="10"/>
        <v>1980</v>
      </c>
      <c r="B379" s="11">
        <f>YEAR(C379)</f>
        <v>1985</v>
      </c>
      <c r="C379" s="10">
        <v>29676</v>
      </c>
      <c r="D379" s="2" t="s">
        <v>271</v>
      </c>
      <c r="H379" s="2" t="s">
        <v>26</v>
      </c>
      <c r="I379" s="3">
        <v>17475</v>
      </c>
      <c r="J379" s="12">
        <f>IF(H379&gt;0,B379-YEAR(I379),"")</f>
        <v>34</v>
      </c>
      <c r="K379" s="11" t="str">
        <f>N379 &amp; M379</f>
        <v>34D</v>
      </c>
      <c r="L379" s="11">
        <f>IF(ISBLANK(M379),"",VLOOKUP(M379,Tables!$A$3:$B$11,2))</f>
        <v>3</v>
      </c>
      <c r="M379" s="2" t="s">
        <v>27</v>
      </c>
      <c r="N379" s="2">
        <v>34</v>
      </c>
      <c r="O379" s="2">
        <v>23</v>
      </c>
      <c r="P379" s="2">
        <v>34</v>
      </c>
      <c r="Q379" s="2">
        <v>67</v>
      </c>
      <c r="R379" s="13">
        <f>IF(Q379&gt;0,(+Q379*2.54)/100,"")</f>
        <v>1.7018</v>
      </c>
      <c r="S379" s="2">
        <v>114</v>
      </c>
      <c r="T379" s="12">
        <f>IF(S379&gt;0,S379*0.453592,"")</f>
        <v>51.709488</v>
      </c>
      <c r="U379" s="13">
        <f>IF((Q379&gt;0)*(S379&gt;0),T379/R379^2,"")</f>
        <v>17.854726375525374</v>
      </c>
      <c r="V379" s="18" t="str">
        <f t="shared" si="11"/>
        <v>Y</v>
      </c>
      <c r="W379" s="2" t="s">
        <v>272</v>
      </c>
    </row>
    <row r="380" spans="1:23" x14ac:dyDescent="0.15">
      <c r="A380" s="11">
        <f t="shared" si="10"/>
        <v>1980</v>
      </c>
      <c r="B380" s="11">
        <f>YEAR(C380)</f>
        <v>1985</v>
      </c>
      <c r="C380" s="10">
        <v>29706</v>
      </c>
      <c r="D380" s="2" t="s">
        <v>665</v>
      </c>
      <c r="H380" s="2" t="s">
        <v>26</v>
      </c>
      <c r="I380" s="3">
        <v>17964</v>
      </c>
      <c r="J380" s="12">
        <f>IF(H380&gt;0,B380-YEAR(I380),"")</f>
        <v>32</v>
      </c>
      <c r="K380" s="11" t="str">
        <f>N380 &amp; M380</f>
        <v>35C</v>
      </c>
      <c r="L380" s="11">
        <f>IF(ISBLANK(M380),"",VLOOKUP(M380,Tables!$A$3:$B$11,2))</f>
        <v>2</v>
      </c>
      <c r="M380" s="2" t="s">
        <v>32</v>
      </c>
      <c r="N380" s="2">
        <v>35</v>
      </c>
      <c r="O380" s="2">
        <v>24</v>
      </c>
      <c r="P380" s="2">
        <v>35</v>
      </c>
      <c r="Q380" s="2">
        <v>69</v>
      </c>
      <c r="R380" s="13">
        <f>IF(Q380&gt;0,(+Q380*2.54)/100,"")</f>
        <v>1.7525999999999999</v>
      </c>
      <c r="S380" s="2">
        <v>122</v>
      </c>
      <c r="T380" s="12">
        <f>IF(S380&gt;0,S380*0.453592,"")</f>
        <v>55.338223999999997</v>
      </c>
      <c r="U380" s="13">
        <f>IF((Q380&gt;0)*(S380&gt;0),T380/R380^2,"")</f>
        <v>18.016050986943394</v>
      </c>
      <c r="V380" s="18" t="str">
        <f t="shared" si="11"/>
        <v>Y</v>
      </c>
      <c r="W380" s="2" t="s">
        <v>666</v>
      </c>
    </row>
    <row r="381" spans="1:23" x14ac:dyDescent="0.15">
      <c r="A381" s="11">
        <f t="shared" si="10"/>
        <v>1980</v>
      </c>
      <c r="B381" s="11">
        <f>YEAR(C381)</f>
        <v>1985</v>
      </c>
      <c r="C381" s="10">
        <v>29737</v>
      </c>
      <c r="D381" s="2" t="s">
        <v>356</v>
      </c>
      <c r="H381" s="2" t="s">
        <v>35</v>
      </c>
      <c r="I381" s="3">
        <v>21725</v>
      </c>
      <c r="J381" s="12">
        <f>IF(H381&gt;0,B381-YEAR(I381),"")</f>
        <v>22</v>
      </c>
      <c r="K381" s="11" t="str">
        <f>N381 &amp; M381</f>
        <v>34C</v>
      </c>
      <c r="L381" s="11">
        <f>IF(ISBLANK(M381),"",VLOOKUP(M381,Tables!$A$3:$B$11,2))</f>
        <v>2</v>
      </c>
      <c r="M381" s="2" t="s">
        <v>32</v>
      </c>
      <c r="N381" s="2">
        <v>34</v>
      </c>
      <c r="O381" s="2">
        <v>22</v>
      </c>
      <c r="P381" s="2">
        <v>34</v>
      </c>
      <c r="Q381" s="2">
        <v>67</v>
      </c>
      <c r="R381" s="13">
        <f>IF(Q381&gt;0,(+Q381*2.54)/100,"")</f>
        <v>1.7018</v>
      </c>
      <c r="S381" s="2">
        <v>110</v>
      </c>
      <c r="T381" s="12">
        <f>IF(S381&gt;0,S381*0.453592,"")</f>
        <v>49.895119999999999</v>
      </c>
      <c r="U381" s="13">
        <f>IF((Q381&gt;0)*(S381&gt;0),T381/R381^2,"")</f>
        <v>17.228244748313955</v>
      </c>
      <c r="V381" s="18" t="str">
        <f t="shared" si="11"/>
        <v>Y</v>
      </c>
      <c r="W381" s="2" t="s">
        <v>357</v>
      </c>
    </row>
    <row r="382" spans="1:23" x14ac:dyDescent="0.15">
      <c r="A382" s="11">
        <f t="shared" si="10"/>
        <v>1980</v>
      </c>
      <c r="B382" s="11">
        <f>YEAR(C382)</f>
        <v>1985</v>
      </c>
      <c r="C382" s="10">
        <v>29767</v>
      </c>
      <c r="D382" s="2" t="s">
        <v>498</v>
      </c>
      <c r="H382" s="2" t="s">
        <v>26</v>
      </c>
      <c r="I382" s="3">
        <v>22707</v>
      </c>
      <c r="J382" s="12">
        <f>IF(H382&gt;0,B382-YEAR(I382),"")</f>
        <v>19</v>
      </c>
      <c r="K382" s="11" t="str">
        <f>N382 &amp; M382</f>
        <v>36C</v>
      </c>
      <c r="L382" s="11">
        <f>IF(ISBLANK(M382),"",VLOOKUP(M382,Tables!$A$3:$B$11,2))</f>
        <v>2</v>
      </c>
      <c r="M382" s="2" t="s">
        <v>32</v>
      </c>
      <c r="N382" s="2">
        <v>36</v>
      </c>
      <c r="O382" s="2">
        <v>22</v>
      </c>
      <c r="P382" s="2">
        <v>32</v>
      </c>
      <c r="Q382" s="2">
        <v>67</v>
      </c>
      <c r="R382" s="13">
        <f>IF(Q382&gt;0,(+Q382*2.54)/100,"")</f>
        <v>1.7018</v>
      </c>
      <c r="S382" s="2">
        <v>112</v>
      </c>
      <c r="T382" s="12">
        <f>IF(S382&gt;0,S382*0.453592,"")</f>
        <v>50.802303999999999</v>
      </c>
      <c r="U382" s="13">
        <f>IF((Q382&gt;0)*(S382&gt;0),T382/R382^2,"")</f>
        <v>17.541485561919664</v>
      </c>
      <c r="V382" s="18" t="str">
        <f t="shared" si="11"/>
        <v>Y</v>
      </c>
      <c r="W382" s="2" t="s">
        <v>499</v>
      </c>
    </row>
    <row r="383" spans="1:23" x14ac:dyDescent="0.15">
      <c r="A383" s="11">
        <f t="shared" si="10"/>
        <v>1980</v>
      </c>
      <c r="B383" s="11">
        <f>YEAR(C383)</f>
        <v>1985</v>
      </c>
      <c r="C383" s="10">
        <v>29798</v>
      </c>
      <c r="D383" s="2" t="s">
        <v>239</v>
      </c>
      <c r="H383" s="2" t="s">
        <v>26</v>
      </c>
      <c r="I383" s="3">
        <v>21980</v>
      </c>
      <c r="J383" s="12">
        <f>IF(H383&gt;0,B383-YEAR(I383),"")</f>
        <v>21</v>
      </c>
      <c r="K383" s="11" t="str">
        <f>N383 &amp; M383</f>
        <v>38DD</v>
      </c>
      <c r="L383" s="11">
        <f>IF(ISBLANK(M383),"",VLOOKUP(M383,Tables!$A$3:$B$11,2))</f>
        <v>4</v>
      </c>
      <c r="M383" s="2" t="s">
        <v>38</v>
      </c>
      <c r="N383" s="2">
        <v>38</v>
      </c>
      <c r="O383" s="2">
        <v>24</v>
      </c>
      <c r="P383" s="2">
        <v>35</v>
      </c>
      <c r="Q383" s="2">
        <v>67</v>
      </c>
      <c r="R383" s="13">
        <f>IF(Q383&gt;0,(+Q383*2.54)/100,"")</f>
        <v>1.7018</v>
      </c>
      <c r="S383" s="2">
        <v>123</v>
      </c>
      <c r="T383" s="12">
        <f>IF(S383&gt;0,S383*0.453592,"")</f>
        <v>55.791815999999997</v>
      </c>
      <c r="U383" s="13">
        <f>IF((Q383&gt;0)*(S383&gt;0),T383/R383^2,"")</f>
        <v>19.264310036751059</v>
      </c>
      <c r="V383" s="18" t="str">
        <f t="shared" si="11"/>
        <v>Y</v>
      </c>
      <c r="W383" s="2" t="s">
        <v>240</v>
      </c>
    </row>
    <row r="384" spans="1:23" x14ac:dyDescent="0.15">
      <c r="A384" s="11">
        <f t="shared" si="10"/>
        <v>1980</v>
      </c>
      <c r="B384" s="11">
        <f>YEAR(C384)</f>
        <v>1985</v>
      </c>
      <c r="C384" s="10">
        <v>29829</v>
      </c>
      <c r="D384" s="2" t="s">
        <v>1177</v>
      </c>
      <c r="H384" s="2" t="s">
        <v>35</v>
      </c>
      <c r="I384" s="3">
        <v>21170</v>
      </c>
      <c r="J384" s="12">
        <f>IF(H384&gt;0,B384-YEAR(I384),"")</f>
        <v>24</v>
      </c>
      <c r="K384" s="11" t="str">
        <f>N384 &amp; M384</f>
        <v>34C</v>
      </c>
      <c r="L384" s="11">
        <f>IF(ISBLANK(M384),"",VLOOKUP(M384,Tables!$A$3:$B$11,2))</f>
        <v>2</v>
      </c>
      <c r="M384" s="2" t="s">
        <v>32</v>
      </c>
      <c r="N384" s="2">
        <v>34</v>
      </c>
      <c r="O384" s="2">
        <v>24</v>
      </c>
      <c r="P384" s="2">
        <v>34</v>
      </c>
      <c r="Q384" s="2">
        <v>65</v>
      </c>
      <c r="R384" s="13">
        <f>IF(Q384&gt;0,(+Q384*2.54)/100,"")</f>
        <v>1.651</v>
      </c>
      <c r="S384" s="2">
        <v>105</v>
      </c>
      <c r="T384" s="12">
        <f>IF(S384&gt;0,S384*0.453592,"")</f>
        <v>47.627159999999996</v>
      </c>
      <c r="U384" s="13">
        <f>IF((Q384&gt;0)*(S384&gt;0),T384/R384^2,"")</f>
        <v>17.472720862601488</v>
      </c>
      <c r="V384" s="18" t="str">
        <f t="shared" si="11"/>
        <v>N</v>
      </c>
      <c r="W384" s="2" t="s">
        <v>1178</v>
      </c>
    </row>
    <row r="385" spans="1:23" x14ac:dyDescent="0.15">
      <c r="A385" s="11">
        <f t="shared" si="10"/>
        <v>1980</v>
      </c>
      <c r="B385" s="11">
        <f>YEAR(C385)</f>
        <v>1985</v>
      </c>
      <c r="C385" s="10">
        <v>29859</v>
      </c>
      <c r="D385" s="2" t="s">
        <v>308</v>
      </c>
      <c r="H385" s="2" t="s">
        <v>35</v>
      </c>
      <c r="I385" s="3">
        <v>21984</v>
      </c>
      <c r="J385" s="12">
        <f>IF(H385&gt;0,B385-YEAR(I385),"")</f>
        <v>21</v>
      </c>
      <c r="K385" s="11" t="str">
        <f>N385 &amp; M385</f>
        <v>36D</v>
      </c>
      <c r="L385" s="11">
        <f>IF(ISBLANK(M385),"",VLOOKUP(M385,Tables!$A$3:$B$11,2))</f>
        <v>3</v>
      </c>
      <c r="M385" s="2" t="s">
        <v>27</v>
      </c>
      <c r="N385" s="2">
        <v>36</v>
      </c>
      <c r="O385" s="2">
        <v>25</v>
      </c>
      <c r="P385" s="2">
        <v>36</v>
      </c>
      <c r="Q385" s="2">
        <v>69</v>
      </c>
      <c r="R385" s="13">
        <f>IF(Q385&gt;0,(+Q385*2.54)/100,"")</f>
        <v>1.7525999999999999</v>
      </c>
      <c r="S385" s="2">
        <v>125</v>
      </c>
      <c r="T385" s="12">
        <f>IF(S385&gt;0,S385*0.453592,"")</f>
        <v>56.698999999999998</v>
      </c>
      <c r="U385" s="13">
        <f>IF((Q385&gt;0)*(S385&gt;0),T385/R385^2,"")</f>
        <v>18.459068634163312</v>
      </c>
      <c r="V385" s="18" t="str">
        <f t="shared" si="11"/>
        <v>Y</v>
      </c>
      <c r="W385" s="2" t="s">
        <v>309</v>
      </c>
    </row>
    <row r="386" spans="1:23" x14ac:dyDescent="0.15">
      <c r="A386" s="11">
        <f t="shared" si="10"/>
        <v>1980</v>
      </c>
      <c r="B386" s="11">
        <f>YEAR(C386)</f>
        <v>1985</v>
      </c>
      <c r="C386" s="10">
        <v>29890</v>
      </c>
      <c r="D386" s="2" t="s">
        <v>948</v>
      </c>
      <c r="H386" s="2" t="s">
        <v>26</v>
      </c>
      <c r="I386" s="3">
        <v>21739</v>
      </c>
      <c r="J386" s="12">
        <f>IF(H386&gt;0,B386-YEAR(I386),"")</f>
        <v>22</v>
      </c>
      <c r="K386" s="11" t="str">
        <f>N386 &amp; M386</f>
        <v>36C</v>
      </c>
      <c r="L386" s="11">
        <f>IF(ISBLANK(M386),"",VLOOKUP(M386,Tables!$A$3:$B$11,2))</f>
        <v>2</v>
      </c>
      <c r="M386" s="2" t="s">
        <v>32</v>
      </c>
      <c r="N386" s="2">
        <v>36</v>
      </c>
      <c r="O386" s="2">
        <v>24</v>
      </c>
      <c r="P386" s="2">
        <v>35</v>
      </c>
      <c r="Q386" s="2">
        <v>65</v>
      </c>
      <c r="R386" s="13">
        <f>IF(Q386&gt;0,(+Q386*2.54)/100,"")</f>
        <v>1.651</v>
      </c>
      <c r="S386" s="2">
        <v>110</v>
      </c>
      <c r="T386" s="12">
        <f>IF(S386&gt;0,S386*0.453592,"")</f>
        <v>49.895119999999999</v>
      </c>
      <c r="U386" s="13">
        <f>IF((Q386&gt;0)*(S386&gt;0),T386/R386^2,"")</f>
        <v>18.304755189392033</v>
      </c>
      <c r="V386" s="18" t="str">
        <f t="shared" si="11"/>
        <v>Y</v>
      </c>
      <c r="W386" s="2" t="s">
        <v>260</v>
      </c>
    </row>
    <row r="387" spans="1:23" x14ac:dyDescent="0.15">
      <c r="A387" s="11">
        <f t="shared" ref="A387:A450" si="12">_xlfn.FLOOR.MATH(B387/10)*10</f>
        <v>1980</v>
      </c>
      <c r="B387" s="11">
        <f>YEAR(C387)</f>
        <v>1985</v>
      </c>
      <c r="C387" s="10">
        <v>29920</v>
      </c>
      <c r="D387" s="2" t="s">
        <v>208</v>
      </c>
      <c r="H387" s="2" t="s">
        <v>35</v>
      </c>
      <c r="I387" s="3">
        <v>19774</v>
      </c>
      <c r="J387" s="12">
        <f>IF(H387&gt;0,B387-YEAR(I387),"")</f>
        <v>27</v>
      </c>
      <c r="K387" s="11" t="str">
        <f>N387 &amp; M387</f>
        <v>35C</v>
      </c>
      <c r="L387" s="11">
        <f>IF(ISBLANK(M387),"",VLOOKUP(M387,Tables!$A$3:$B$11,2))</f>
        <v>2</v>
      </c>
      <c r="M387" s="2" t="s">
        <v>32</v>
      </c>
      <c r="N387" s="2">
        <v>35</v>
      </c>
      <c r="O387" s="2">
        <v>24</v>
      </c>
      <c r="P387" s="2">
        <v>35</v>
      </c>
      <c r="Q387" s="2">
        <v>67</v>
      </c>
      <c r="R387" s="13">
        <f>IF(Q387&gt;0,(+Q387*2.54)/100,"")</f>
        <v>1.7018</v>
      </c>
      <c r="S387" s="2">
        <v>118</v>
      </c>
      <c r="T387" s="12">
        <f>IF(S387&gt;0,S387*0.453592,"")</f>
        <v>53.523856000000002</v>
      </c>
      <c r="U387" s="13">
        <f>IF((Q387&gt;0)*(S387&gt;0),T387/R387^2,"")</f>
        <v>18.481208002736789</v>
      </c>
      <c r="V387" s="18" t="str">
        <f t="shared" ref="V387:V450" si="13">IF(ISERROR(SEARCH("United States",W387)),"N","Y")</f>
        <v>N</v>
      </c>
      <c r="W387" s="2" t="s">
        <v>209</v>
      </c>
    </row>
    <row r="388" spans="1:23" x14ac:dyDescent="0.15">
      <c r="A388" s="11">
        <f t="shared" si="12"/>
        <v>1980</v>
      </c>
      <c r="B388" s="11">
        <f>YEAR(C388)</f>
        <v>1986</v>
      </c>
      <c r="C388" s="10">
        <v>29951</v>
      </c>
      <c r="D388" s="2" t="s">
        <v>1080</v>
      </c>
      <c r="H388" s="2" t="s">
        <v>35</v>
      </c>
      <c r="I388" s="3">
        <v>22190</v>
      </c>
      <c r="J388" s="12">
        <f>IF(H388&gt;0,B388-YEAR(I388),"")</f>
        <v>22</v>
      </c>
      <c r="K388" s="11" t="str">
        <f>N388 &amp; M388</f>
        <v>36C</v>
      </c>
      <c r="L388" s="11">
        <f>IF(ISBLANK(M388),"",VLOOKUP(M388,Tables!$A$3:$B$11,2))</f>
        <v>2</v>
      </c>
      <c r="M388" s="2" t="s">
        <v>32</v>
      </c>
      <c r="N388" s="2">
        <v>36</v>
      </c>
      <c r="O388" s="2">
        <v>22</v>
      </c>
      <c r="P388" s="2">
        <v>34</v>
      </c>
      <c r="Q388" s="2">
        <v>65</v>
      </c>
      <c r="R388" s="13">
        <f>IF(Q388&gt;0,(+Q388*2.54)/100,"")</f>
        <v>1.651</v>
      </c>
      <c r="S388" s="2">
        <v>104</v>
      </c>
      <c r="T388" s="12">
        <f>IF(S388&gt;0,S388*0.453592,"")</f>
        <v>47.173568000000003</v>
      </c>
      <c r="U388" s="13">
        <f>IF((Q388&gt;0)*(S388&gt;0),T388/R388^2,"")</f>
        <v>17.306313997243379</v>
      </c>
      <c r="V388" s="18" t="str">
        <f t="shared" si="13"/>
        <v>Y</v>
      </c>
      <c r="W388" s="2" t="s">
        <v>329</v>
      </c>
    </row>
    <row r="389" spans="1:23" x14ac:dyDescent="0.15">
      <c r="A389" s="11">
        <f t="shared" si="12"/>
        <v>1980</v>
      </c>
      <c r="B389" s="11">
        <f>YEAR(C389)</f>
        <v>1986</v>
      </c>
      <c r="C389" s="10">
        <v>29982</v>
      </c>
      <c r="D389" s="2" t="s">
        <v>614</v>
      </c>
      <c r="H389" s="2" t="s">
        <v>26</v>
      </c>
      <c r="I389" s="3">
        <v>22310</v>
      </c>
      <c r="J389" s="12">
        <f>IF(H389&gt;0,B389-YEAR(I389),"")</f>
        <v>21</v>
      </c>
      <c r="K389" s="11" t="str">
        <f>N389 &amp; M389</f>
        <v>36D</v>
      </c>
      <c r="L389" s="11">
        <f>IF(ISBLANK(M389),"",VLOOKUP(M389,Tables!$A$3:$B$11,2))</f>
        <v>3</v>
      </c>
      <c r="M389" s="2" t="s">
        <v>27</v>
      </c>
      <c r="N389" s="2">
        <v>36</v>
      </c>
      <c r="O389" s="2">
        <v>24</v>
      </c>
      <c r="P389" s="2">
        <v>35</v>
      </c>
      <c r="Q389" s="2">
        <v>67</v>
      </c>
      <c r="R389" s="13">
        <f>IF(Q389&gt;0,(+Q389*2.54)/100,"")</f>
        <v>1.7018</v>
      </c>
      <c r="S389" s="2">
        <v>115</v>
      </c>
      <c r="T389" s="12">
        <f>IF(S389&gt;0,S389*0.453592,"")</f>
        <v>52.163080000000001</v>
      </c>
      <c r="U389" s="13">
        <f>IF((Q389&gt;0)*(S389&gt;0),T389/R389^2,"")</f>
        <v>18.011346782328228</v>
      </c>
      <c r="V389" s="18" t="str">
        <f t="shared" si="13"/>
        <v>Y</v>
      </c>
      <c r="W389" s="2" t="s">
        <v>615</v>
      </c>
    </row>
    <row r="390" spans="1:23" x14ac:dyDescent="0.15">
      <c r="A390" s="11">
        <f t="shared" si="12"/>
        <v>1980</v>
      </c>
      <c r="B390" s="11">
        <f>YEAR(C390)</f>
        <v>1986</v>
      </c>
      <c r="C390" s="10">
        <v>30010</v>
      </c>
      <c r="D390" s="2" t="s">
        <v>689</v>
      </c>
      <c r="H390" s="2" t="s">
        <v>26</v>
      </c>
      <c r="I390" s="3">
        <v>20003</v>
      </c>
      <c r="J390" s="12">
        <f>IF(H390&gt;0,B390-YEAR(I390),"")</f>
        <v>28</v>
      </c>
      <c r="K390" s="11" t="str">
        <f>N390 &amp; M390</f>
        <v>35C</v>
      </c>
      <c r="L390" s="11">
        <f>IF(ISBLANK(M390),"",VLOOKUP(M390,Tables!$A$3:$B$11,2))</f>
        <v>2</v>
      </c>
      <c r="M390" s="2" t="s">
        <v>32</v>
      </c>
      <c r="N390" s="2">
        <v>35</v>
      </c>
      <c r="O390" s="2">
        <v>23</v>
      </c>
      <c r="P390" s="2">
        <v>35</v>
      </c>
      <c r="Q390" s="2">
        <v>66</v>
      </c>
      <c r="R390" s="13">
        <f>IF(Q390&gt;0,(+Q390*2.54)/100,"")</f>
        <v>1.6764000000000001</v>
      </c>
      <c r="S390" s="2">
        <v>118</v>
      </c>
      <c r="T390" s="12">
        <f>IF(S390&gt;0,S390*0.453592,"")</f>
        <v>53.523856000000002</v>
      </c>
      <c r="U390" s="13">
        <f>IF((Q390&gt;0)*(S390&gt;0),T390/R390^2,"")</f>
        <v>19.04548731044202</v>
      </c>
      <c r="V390" s="18" t="str">
        <f t="shared" si="13"/>
        <v>Y</v>
      </c>
      <c r="W390" s="2" t="s">
        <v>563</v>
      </c>
    </row>
    <row r="391" spans="1:23" x14ac:dyDescent="0.15">
      <c r="A391" s="11">
        <f t="shared" si="12"/>
        <v>1980</v>
      </c>
      <c r="B391" s="11">
        <f>YEAR(C391)</f>
        <v>1986</v>
      </c>
      <c r="C391" s="10">
        <v>30041</v>
      </c>
      <c r="D391" s="2" t="s">
        <v>1138</v>
      </c>
      <c r="H391" s="2" t="s">
        <v>35</v>
      </c>
      <c r="I391" s="3">
        <v>21239</v>
      </c>
      <c r="J391" s="12">
        <f>IF(H391&gt;0,B391-YEAR(I391),"")</f>
        <v>24</v>
      </c>
      <c r="K391" s="11" t="str">
        <f>N391 &amp; M391</f>
        <v>34B</v>
      </c>
      <c r="L391" s="11">
        <f>IF(ISBLANK(M391),"",VLOOKUP(M391,Tables!$A$3:$B$11,2))</f>
        <v>1</v>
      </c>
      <c r="M391" s="2" t="s">
        <v>49</v>
      </c>
      <c r="N391" s="2">
        <v>34</v>
      </c>
      <c r="O391" s="2">
        <v>21</v>
      </c>
      <c r="P391" s="2">
        <v>34</v>
      </c>
      <c r="Q391" s="2">
        <v>67</v>
      </c>
      <c r="R391" s="13">
        <f>IF(Q391&gt;0,(+Q391*2.54)/100,"")</f>
        <v>1.7018</v>
      </c>
      <c r="S391" s="2">
        <v>108</v>
      </c>
      <c r="T391" s="12">
        <f>IF(S391&gt;0,S391*0.453592,"")</f>
        <v>48.987935999999998</v>
      </c>
      <c r="U391" s="13">
        <f>IF((Q391&gt;0)*(S391&gt;0),T391/R391^2,"")</f>
        <v>16.915003934708245</v>
      </c>
      <c r="V391" s="18" t="str">
        <f t="shared" si="13"/>
        <v>Y</v>
      </c>
      <c r="W391" s="2" t="s">
        <v>81</v>
      </c>
    </row>
    <row r="392" spans="1:23" x14ac:dyDescent="0.15">
      <c r="A392" s="11">
        <f t="shared" si="12"/>
        <v>1980</v>
      </c>
      <c r="B392" s="11">
        <f>YEAR(C392)</f>
        <v>1986</v>
      </c>
      <c r="C392" s="10">
        <v>30071</v>
      </c>
      <c r="D392" s="2" t="s">
        <v>263</v>
      </c>
      <c r="H392" s="2" t="s">
        <v>26</v>
      </c>
      <c r="I392" s="3">
        <v>22860</v>
      </c>
      <c r="J392" s="12">
        <f>IF(H392&gt;0,B392-YEAR(I392),"")</f>
        <v>20</v>
      </c>
      <c r="K392" s="11" t="str">
        <f>N392 &amp; M392</f>
        <v>34D</v>
      </c>
      <c r="L392" s="11">
        <f>IF(ISBLANK(M392),"",VLOOKUP(M392,Tables!$A$3:$B$11,2))</f>
        <v>3</v>
      </c>
      <c r="M392" s="2" t="s">
        <v>27</v>
      </c>
      <c r="N392" s="2">
        <v>34</v>
      </c>
      <c r="O392" s="2">
        <v>24</v>
      </c>
      <c r="P392" s="2">
        <v>34</v>
      </c>
      <c r="Q392" s="2">
        <v>66</v>
      </c>
      <c r="R392" s="13">
        <f>IF(Q392&gt;0,(+Q392*2.54)/100,"")</f>
        <v>1.6764000000000001</v>
      </c>
      <c r="S392" s="2">
        <v>107</v>
      </c>
      <c r="T392" s="12">
        <f>IF(S392&gt;0,S392*0.453592,"")</f>
        <v>48.534343999999997</v>
      </c>
      <c r="U392" s="13">
        <f>IF((Q392&gt;0)*(S392&gt;0),T392/R392^2,"")</f>
        <v>17.270060527265223</v>
      </c>
      <c r="V392" s="18" t="str">
        <f t="shared" si="13"/>
        <v>Y</v>
      </c>
      <c r="W392" s="2" t="s">
        <v>264</v>
      </c>
    </row>
    <row r="393" spans="1:23" x14ac:dyDescent="0.15">
      <c r="A393" s="11">
        <f t="shared" si="12"/>
        <v>1980</v>
      </c>
      <c r="B393" s="11">
        <f>YEAR(C393)</f>
        <v>1986</v>
      </c>
      <c r="C393" s="10">
        <v>30102</v>
      </c>
      <c r="D393" s="2" t="s">
        <v>989</v>
      </c>
      <c r="H393" s="2" t="s">
        <v>35</v>
      </c>
      <c r="I393" s="3">
        <v>22246</v>
      </c>
      <c r="J393" s="12">
        <f>IF(H393&gt;0,B393-YEAR(I393),"")</f>
        <v>22</v>
      </c>
      <c r="K393" s="11" t="str">
        <f>N393 &amp; M393</f>
        <v>34C</v>
      </c>
      <c r="L393" s="11">
        <f>IF(ISBLANK(M393),"",VLOOKUP(M393,Tables!$A$3:$B$11,2))</f>
        <v>2</v>
      </c>
      <c r="M393" s="2" t="s">
        <v>32</v>
      </c>
      <c r="N393" s="2">
        <v>34</v>
      </c>
      <c r="O393" s="2">
        <v>24</v>
      </c>
      <c r="P393" s="2">
        <v>34</v>
      </c>
      <c r="Q393" s="2">
        <v>65</v>
      </c>
      <c r="R393" s="13">
        <f>IF(Q393&gt;0,(+Q393*2.54)/100,"")</f>
        <v>1.651</v>
      </c>
      <c r="S393" s="2">
        <v>105</v>
      </c>
      <c r="T393" s="12">
        <f>IF(S393&gt;0,S393*0.453592,"")</f>
        <v>47.627159999999996</v>
      </c>
      <c r="U393" s="13">
        <f>IF((Q393&gt;0)*(S393&gt;0),T393/R393^2,"")</f>
        <v>17.472720862601488</v>
      </c>
      <c r="V393" s="18" t="str">
        <f t="shared" si="13"/>
        <v>Y</v>
      </c>
      <c r="W393" s="2" t="s">
        <v>990</v>
      </c>
    </row>
    <row r="394" spans="1:23" x14ac:dyDescent="0.15">
      <c r="A394" s="11">
        <f t="shared" si="12"/>
        <v>1980</v>
      </c>
      <c r="B394" s="11">
        <f>YEAR(C394)</f>
        <v>1986</v>
      </c>
      <c r="C394" s="10">
        <v>30132</v>
      </c>
      <c r="D394" s="2" t="s">
        <v>814</v>
      </c>
      <c r="H394" s="2" t="s">
        <v>26</v>
      </c>
      <c r="I394" s="3">
        <v>20924</v>
      </c>
      <c r="J394" s="12">
        <f>IF(H394&gt;0,B394-YEAR(I394),"")</f>
        <v>25</v>
      </c>
      <c r="K394" s="11" t="str">
        <f>N394 &amp; M394</f>
        <v>35C</v>
      </c>
      <c r="L394" s="11">
        <f>IF(ISBLANK(M394),"",VLOOKUP(M394,Tables!$A$3:$B$11,2))</f>
        <v>2</v>
      </c>
      <c r="M394" s="2" t="s">
        <v>32</v>
      </c>
      <c r="N394" s="2">
        <v>35</v>
      </c>
      <c r="O394" s="2">
        <v>24</v>
      </c>
      <c r="P394" s="2">
        <v>35</v>
      </c>
      <c r="Q394" s="2">
        <v>66</v>
      </c>
      <c r="R394" s="13">
        <f>IF(Q394&gt;0,(+Q394*2.54)/100,"")</f>
        <v>1.6764000000000001</v>
      </c>
      <c r="S394" s="2">
        <v>110</v>
      </c>
      <c r="T394" s="12">
        <f>IF(S394&gt;0,S394*0.453592,"")</f>
        <v>49.895119999999999</v>
      </c>
      <c r="U394" s="13">
        <f>IF((Q394&gt;0)*(S394&gt;0),T394/R394^2,"")</f>
        <v>17.754267831767987</v>
      </c>
      <c r="V394" s="18" t="str">
        <f t="shared" si="13"/>
        <v>Y</v>
      </c>
      <c r="W394" s="2" t="s">
        <v>815</v>
      </c>
    </row>
    <row r="395" spans="1:23" x14ac:dyDescent="0.15">
      <c r="A395" s="11">
        <f t="shared" si="12"/>
        <v>1980</v>
      </c>
      <c r="B395" s="11">
        <f>YEAR(C395)</f>
        <v>1986</v>
      </c>
      <c r="C395" s="10">
        <v>30163</v>
      </c>
      <c r="D395" s="2" t="s">
        <v>129</v>
      </c>
      <c r="G395" s="2" t="s">
        <v>25</v>
      </c>
      <c r="H395" s="2" t="s">
        <v>35</v>
      </c>
      <c r="I395" s="3">
        <v>21278</v>
      </c>
      <c r="J395" s="12">
        <f>IF(H395&gt;0,B395-YEAR(I395),"")</f>
        <v>24</v>
      </c>
      <c r="K395" s="11" t="str">
        <f>N395 &amp; M395</f>
        <v>36D</v>
      </c>
      <c r="L395" s="11">
        <f>IF(ISBLANK(M395),"",VLOOKUP(M395,Tables!$A$3:$B$11,2))</f>
        <v>3</v>
      </c>
      <c r="M395" s="2" t="s">
        <v>27</v>
      </c>
      <c r="N395" s="2">
        <v>36</v>
      </c>
      <c r="O395" s="2">
        <v>24</v>
      </c>
      <c r="P395" s="2">
        <v>34</v>
      </c>
      <c r="Q395" s="2">
        <v>67</v>
      </c>
      <c r="R395" s="13">
        <f>IF(Q395&gt;0,(+Q395*2.54)/100,"")</f>
        <v>1.7018</v>
      </c>
      <c r="S395" s="2">
        <v>114</v>
      </c>
      <c r="T395" s="12">
        <f>IF(S395&gt;0,S395*0.453592,"")</f>
        <v>51.709488</v>
      </c>
      <c r="U395" s="13">
        <f>IF((Q395&gt;0)*(S395&gt;0),T395/R395^2,"")</f>
        <v>17.854726375525374</v>
      </c>
      <c r="V395" s="18" t="str">
        <f t="shared" si="13"/>
        <v>Y</v>
      </c>
      <c r="W395" s="2" t="s">
        <v>130</v>
      </c>
    </row>
    <row r="396" spans="1:23" x14ac:dyDescent="0.15">
      <c r="A396" s="11">
        <f t="shared" si="12"/>
        <v>1980</v>
      </c>
      <c r="B396" s="11">
        <f>YEAR(C396)</f>
        <v>1986</v>
      </c>
      <c r="C396" s="10">
        <v>30194</v>
      </c>
      <c r="D396" s="2" t="s">
        <v>993</v>
      </c>
      <c r="H396" s="2" t="s">
        <v>26</v>
      </c>
      <c r="I396" s="3">
        <v>23061</v>
      </c>
      <c r="J396" s="12">
        <f>IF(H396&gt;0,B396-YEAR(I396),"")</f>
        <v>19</v>
      </c>
      <c r="K396" s="11" t="str">
        <f>N396 &amp; M396</f>
        <v>34C</v>
      </c>
      <c r="L396" s="11">
        <f>IF(ISBLANK(M396),"",VLOOKUP(M396,Tables!$A$3:$B$11,2))</f>
        <v>2</v>
      </c>
      <c r="M396" s="2" t="s">
        <v>32</v>
      </c>
      <c r="N396" s="2">
        <v>34</v>
      </c>
      <c r="O396" s="2">
        <v>23</v>
      </c>
      <c r="P396" s="2">
        <v>32</v>
      </c>
      <c r="Q396" s="2">
        <v>67</v>
      </c>
      <c r="R396" s="13">
        <f>IF(Q396&gt;0,(+Q396*2.54)/100,"")</f>
        <v>1.7018</v>
      </c>
      <c r="S396" s="2">
        <v>110</v>
      </c>
      <c r="T396" s="12">
        <f>IF(S396&gt;0,S396*0.453592,"")</f>
        <v>49.895119999999999</v>
      </c>
      <c r="U396" s="13">
        <f>IF((Q396&gt;0)*(S396&gt;0),T396/R396^2,"")</f>
        <v>17.228244748313955</v>
      </c>
      <c r="V396" s="18" t="str">
        <f t="shared" si="13"/>
        <v>Y</v>
      </c>
      <c r="W396" s="2" t="s">
        <v>994</v>
      </c>
    </row>
    <row r="397" spans="1:23" x14ac:dyDescent="0.15">
      <c r="A397" s="11">
        <f t="shared" si="12"/>
        <v>1980</v>
      </c>
      <c r="B397" s="11">
        <f>YEAR(C397)</f>
        <v>1986</v>
      </c>
      <c r="C397" s="10">
        <v>30224</v>
      </c>
      <c r="D397" s="2" t="s">
        <v>660</v>
      </c>
      <c r="H397" s="2" t="s">
        <v>26</v>
      </c>
      <c r="I397" s="3">
        <v>21845</v>
      </c>
      <c r="J397" s="12">
        <f>IF(H397&gt;0,B397-YEAR(I397),"")</f>
        <v>23</v>
      </c>
      <c r="K397" s="11" t="str">
        <f>N397 &amp; M397</f>
        <v>35B</v>
      </c>
      <c r="L397" s="11">
        <f>IF(ISBLANK(M397),"",VLOOKUP(M397,Tables!$A$3:$B$11,2))</f>
        <v>1</v>
      </c>
      <c r="M397" s="2" t="s">
        <v>49</v>
      </c>
      <c r="N397" s="2">
        <v>35</v>
      </c>
      <c r="O397" s="2">
        <v>23</v>
      </c>
      <c r="P397" s="2">
        <v>34</v>
      </c>
      <c r="Q397" s="2">
        <v>66</v>
      </c>
      <c r="R397" s="13">
        <f>IF(Q397&gt;0,(+Q397*2.54)/100,"")</f>
        <v>1.6764000000000001</v>
      </c>
      <c r="S397" s="2">
        <v>107</v>
      </c>
      <c r="T397" s="12">
        <f>IF(S397&gt;0,S397*0.453592,"")</f>
        <v>48.534343999999997</v>
      </c>
      <c r="U397" s="13">
        <f>IF((Q397&gt;0)*(S397&gt;0),T397/R397^2,"")</f>
        <v>17.270060527265223</v>
      </c>
      <c r="V397" s="18" t="str">
        <f t="shared" si="13"/>
        <v>Y</v>
      </c>
      <c r="W397" s="2" t="s">
        <v>469</v>
      </c>
    </row>
    <row r="398" spans="1:23" x14ac:dyDescent="0.15">
      <c r="A398" s="11">
        <f t="shared" si="12"/>
        <v>1980</v>
      </c>
      <c r="B398" s="11">
        <f>YEAR(C398)</f>
        <v>1986</v>
      </c>
      <c r="C398" s="10">
        <v>30255</v>
      </c>
      <c r="D398" s="2" t="s">
        <v>376</v>
      </c>
      <c r="H398" s="2" t="s">
        <v>26</v>
      </c>
      <c r="I398" s="3">
        <v>22677</v>
      </c>
      <c r="J398" s="12">
        <f>IF(H398&gt;0,B398-YEAR(I398),"")</f>
        <v>20</v>
      </c>
      <c r="K398" s="11" t="str">
        <f>N398 &amp; M398</f>
        <v>36D</v>
      </c>
      <c r="L398" s="11">
        <f>IF(ISBLANK(M398),"",VLOOKUP(M398,Tables!$A$3:$B$11,2))</f>
        <v>3</v>
      </c>
      <c r="M398" s="2" t="s">
        <v>27</v>
      </c>
      <c r="N398" s="2">
        <v>36</v>
      </c>
      <c r="O398" s="2">
        <v>23</v>
      </c>
      <c r="P398" s="2">
        <v>35</v>
      </c>
      <c r="Q398" s="2">
        <v>70</v>
      </c>
      <c r="R398" s="13">
        <f>IF(Q398&gt;0,(+Q398*2.54)/100,"")</f>
        <v>1.778</v>
      </c>
      <c r="S398" s="2">
        <v>127</v>
      </c>
      <c r="T398" s="12">
        <f>IF(S398&gt;0,S398*0.453592,"")</f>
        <v>57.606183999999999</v>
      </c>
      <c r="U398" s="13">
        <f>IF((Q398&gt;0)*(S398&gt;0),T398/R398^2,"")</f>
        <v>18.222400771332154</v>
      </c>
      <c r="V398" s="18" t="str">
        <f t="shared" si="13"/>
        <v>Y</v>
      </c>
      <c r="W398" s="2" t="s">
        <v>377</v>
      </c>
    </row>
    <row r="399" spans="1:23" x14ac:dyDescent="0.15">
      <c r="A399" s="11">
        <f t="shared" si="12"/>
        <v>1980</v>
      </c>
      <c r="B399" s="11">
        <f>YEAR(C399)</f>
        <v>1986</v>
      </c>
      <c r="C399" s="10">
        <v>30285</v>
      </c>
      <c r="D399" s="2" t="s">
        <v>738</v>
      </c>
      <c r="H399" s="2" t="s">
        <v>26</v>
      </c>
      <c r="I399" s="3">
        <v>22625</v>
      </c>
      <c r="J399" s="12">
        <f>IF(H399&gt;0,B399-YEAR(I399),"")</f>
        <v>21</v>
      </c>
      <c r="K399" s="11" t="str">
        <f>N399 &amp; M399</f>
        <v>34C</v>
      </c>
      <c r="L399" s="11">
        <f>IF(ISBLANK(M399),"",VLOOKUP(M399,Tables!$A$3:$B$11,2))</f>
        <v>2</v>
      </c>
      <c r="M399" s="2" t="s">
        <v>32</v>
      </c>
      <c r="N399" s="2">
        <v>34</v>
      </c>
      <c r="O399" s="2">
        <v>21</v>
      </c>
      <c r="P399" s="2">
        <v>33</v>
      </c>
      <c r="Q399" s="2">
        <v>67</v>
      </c>
      <c r="R399" s="13">
        <f>IF(Q399&gt;0,(+Q399*2.54)/100,"")</f>
        <v>1.7018</v>
      </c>
      <c r="S399" s="2">
        <v>103</v>
      </c>
      <c r="T399" s="12">
        <f>IF(S399&gt;0,S399*0.453592,"")</f>
        <v>46.719976000000003</v>
      </c>
      <c r="U399" s="13">
        <f>IF((Q399&gt;0)*(S399&gt;0),T399/R399^2,"")</f>
        <v>16.131901900693979</v>
      </c>
      <c r="V399" s="18" t="str">
        <f t="shared" si="13"/>
        <v>Y</v>
      </c>
      <c r="W399" s="2" t="s">
        <v>74</v>
      </c>
    </row>
    <row r="400" spans="1:23" x14ac:dyDescent="0.15">
      <c r="A400" s="11">
        <f t="shared" si="12"/>
        <v>1980</v>
      </c>
      <c r="B400" s="11">
        <f>YEAR(C400)</f>
        <v>1987</v>
      </c>
      <c r="C400" s="10">
        <v>30316</v>
      </c>
      <c r="D400" s="2" t="s">
        <v>802</v>
      </c>
      <c r="H400" s="2" t="s">
        <v>26</v>
      </c>
      <c r="I400" s="3">
        <v>20847</v>
      </c>
      <c r="J400" s="12">
        <f>IF(H400&gt;0,B400-YEAR(I400),"")</f>
        <v>26</v>
      </c>
      <c r="K400" s="11" t="str">
        <f>N400 &amp; M400</f>
        <v>35C</v>
      </c>
      <c r="L400" s="11">
        <f>IF(ISBLANK(M400),"",VLOOKUP(M400,Tables!$A$3:$B$11,2))</f>
        <v>2</v>
      </c>
      <c r="M400" s="2" t="s">
        <v>32</v>
      </c>
      <c r="N400" s="2">
        <v>35</v>
      </c>
      <c r="O400" s="2">
        <v>23</v>
      </c>
      <c r="P400" s="2">
        <v>34</v>
      </c>
      <c r="Q400" s="2">
        <v>65</v>
      </c>
      <c r="R400" s="13">
        <f>IF(Q400&gt;0,(+Q400*2.54)/100,"")</f>
        <v>1.651</v>
      </c>
      <c r="S400" s="2">
        <v>105</v>
      </c>
      <c r="T400" s="12">
        <f>IF(S400&gt;0,S400*0.453592,"")</f>
        <v>47.627159999999996</v>
      </c>
      <c r="U400" s="13">
        <f>IF((Q400&gt;0)*(S400&gt;0),T400/R400^2,"")</f>
        <v>17.472720862601488</v>
      </c>
      <c r="V400" s="18" t="str">
        <f t="shared" si="13"/>
        <v>Y</v>
      </c>
      <c r="W400" s="2" t="s">
        <v>248</v>
      </c>
    </row>
    <row r="401" spans="1:23" x14ac:dyDescent="0.15">
      <c r="A401" s="11">
        <f t="shared" si="12"/>
        <v>1980</v>
      </c>
      <c r="B401" s="11">
        <f>YEAR(C401)</f>
        <v>1987</v>
      </c>
      <c r="C401" s="10">
        <v>30347</v>
      </c>
      <c r="D401" s="2" t="s">
        <v>616</v>
      </c>
      <c r="H401" s="2" t="s">
        <v>26</v>
      </c>
      <c r="I401" s="3">
        <v>22187</v>
      </c>
      <c r="J401" s="12">
        <f>IF(H401&gt;0,B401-YEAR(I401),"")</f>
        <v>23</v>
      </c>
      <c r="K401" s="11" t="str">
        <f>N401 &amp; M401</f>
        <v>38D</v>
      </c>
      <c r="L401" s="11">
        <f>IF(ISBLANK(M401),"",VLOOKUP(M401,Tables!$A$3:$B$11,2))</f>
        <v>3</v>
      </c>
      <c r="M401" s="2" t="s">
        <v>27</v>
      </c>
      <c r="N401" s="2">
        <v>38</v>
      </c>
      <c r="O401" s="2">
        <v>24</v>
      </c>
      <c r="P401" s="2">
        <v>36</v>
      </c>
      <c r="Q401" s="2">
        <v>68</v>
      </c>
      <c r="R401" s="13">
        <f>IF(Q401&gt;0,(+Q401*2.54)/100,"")</f>
        <v>1.7272000000000001</v>
      </c>
      <c r="S401" s="2">
        <v>130</v>
      </c>
      <c r="T401" s="12">
        <f>IF(S401&gt;0,S401*0.453592,"")</f>
        <v>58.96696</v>
      </c>
      <c r="U401" s="13">
        <f>IF((Q401&gt;0)*(S401&gt;0),T401/R401^2,"")</f>
        <v>19.76621340785934</v>
      </c>
      <c r="V401" s="18" t="str">
        <f t="shared" si="13"/>
        <v>Y</v>
      </c>
      <c r="W401" s="2" t="s">
        <v>617</v>
      </c>
    </row>
    <row r="402" spans="1:23" x14ac:dyDescent="0.15">
      <c r="A402" s="11">
        <f t="shared" si="12"/>
        <v>1980</v>
      </c>
      <c r="B402" s="11">
        <f>YEAR(C402)</f>
        <v>1987</v>
      </c>
      <c r="C402" s="10">
        <v>30375</v>
      </c>
      <c r="D402" s="2" t="s">
        <v>842</v>
      </c>
      <c r="H402" s="2" t="s">
        <v>35</v>
      </c>
      <c r="I402" s="3">
        <v>23352</v>
      </c>
      <c r="J402" s="12">
        <f>IF(H402&gt;0,B402-YEAR(I402),"")</f>
        <v>20</v>
      </c>
      <c r="K402" s="11" t="str">
        <f>N402 &amp; M402</f>
        <v>34F</v>
      </c>
      <c r="L402" s="11">
        <f>IF(ISBLANK(M402),"",VLOOKUP(M402,Tables!$A$3:$B$11,2))</f>
        <v>6</v>
      </c>
      <c r="M402" s="2" t="s">
        <v>529</v>
      </c>
      <c r="N402" s="2">
        <v>34</v>
      </c>
      <c r="O402" s="2">
        <v>23</v>
      </c>
      <c r="P402" s="2">
        <v>35</v>
      </c>
      <c r="Q402" s="2">
        <v>67</v>
      </c>
      <c r="R402" s="13">
        <f>IF(Q402&gt;0,(+Q402*2.54)/100,"")</f>
        <v>1.7018</v>
      </c>
      <c r="T402" s="12" t="str">
        <f>IF(S402&gt;0,S402*0.453592,"")</f>
        <v/>
      </c>
      <c r="U402" s="13" t="str">
        <f>IF((Q402&gt;0)*(S402&gt;0),T402/R402^2,"")</f>
        <v/>
      </c>
      <c r="V402" s="18" t="str">
        <f t="shared" si="13"/>
        <v>N</v>
      </c>
      <c r="W402" s="2" t="s">
        <v>843</v>
      </c>
    </row>
    <row r="403" spans="1:23" x14ac:dyDescent="0.15">
      <c r="A403" s="11">
        <f t="shared" si="12"/>
        <v>1980</v>
      </c>
      <c r="B403" s="11">
        <f>YEAR(C403)</f>
        <v>1987</v>
      </c>
      <c r="C403" s="10">
        <v>30406</v>
      </c>
      <c r="D403" s="2" t="s">
        <v>94</v>
      </c>
      <c r="G403" s="2" t="s">
        <v>25</v>
      </c>
      <c r="H403" s="2" t="s">
        <v>35</v>
      </c>
      <c r="I403" s="3">
        <v>22937</v>
      </c>
      <c r="J403" s="12">
        <f>IF(H403&gt;0,B403-YEAR(I403),"")</f>
        <v>21</v>
      </c>
      <c r="K403" s="11" t="str">
        <f>N403 &amp; M403</f>
        <v>32D</v>
      </c>
      <c r="L403" s="11">
        <f>IF(ISBLANK(M403),"",VLOOKUP(M403,Tables!$A$3:$B$11,2))</f>
        <v>3</v>
      </c>
      <c r="M403" s="2" t="s">
        <v>27</v>
      </c>
      <c r="N403" s="2">
        <v>32</v>
      </c>
      <c r="O403" s="2">
        <v>23</v>
      </c>
      <c r="P403" s="2">
        <v>34</v>
      </c>
      <c r="Q403" s="2">
        <v>61</v>
      </c>
      <c r="R403" s="13">
        <f>IF(Q403&gt;0,(+Q403*2.54)/100,"")</f>
        <v>1.5493999999999999</v>
      </c>
      <c r="S403" s="2">
        <v>98</v>
      </c>
      <c r="T403" s="12">
        <f>IF(S403&gt;0,S403*0.453592,"")</f>
        <v>44.452016</v>
      </c>
      <c r="U403" s="13">
        <f>IF((Q403&gt;0)*(S403&gt;0),T403/R403^2,"")</f>
        <v>18.516732760420641</v>
      </c>
      <c r="V403" s="18" t="str">
        <f t="shared" si="13"/>
        <v>Y</v>
      </c>
      <c r="W403" s="2" t="s">
        <v>83</v>
      </c>
    </row>
    <row r="404" spans="1:23" x14ac:dyDescent="0.15">
      <c r="A404" s="11">
        <f t="shared" si="12"/>
        <v>1980</v>
      </c>
      <c r="B404" s="11">
        <f>YEAR(C404)</f>
        <v>1987</v>
      </c>
      <c r="C404" s="10">
        <v>30436</v>
      </c>
      <c r="D404" s="2" t="s">
        <v>716</v>
      </c>
      <c r="H404" s="2" t="s">
        <v>26</v>
      </c>
      <c r="I404" s="3">
        <v>22741</v>
      </c>
      <c r="J404" s="12">
        <f>IF(H404&gt;0,B404-YEAR(I404),"")</f>
        <v>21</v>
      </c>
      <c r="K404" s="11" t="str">
        <f>N404 &amp; M404</f>
        <v>34C</v>
      </c>
      <c r="L404" s="11">
        <f>IF(ISBLANK(M404),"",VLOOKUP(M404,Tables!$A$3:$B$11,2))</f>
        <v>2</v>
      </c>
      <c r="M404" s="2" t="s">
        <v>32</v>
      </c>
      <c r="N404" s="2">
        <v>34</v>
      </c>
      <c r="O404" s="2">
        <v>24</v>
      </c>
      <c r="P404" s="2">
        <v>35</v>
      </c>
      <c r="Q404" s="2">
        <v>68</v>
      </c>
      <c r="R404" s="13">
        <f>IF(Q404&gt;0,(+Q404*2.54)/100,"")</f>
        <v>1.7272000000000001</v>
      </c>
      <c r="S404" s="2">
        <v>120</v>
      </c>
      <c r="T404" s="12">
        <f>IF(S404&gt;0,S404*0.453592,"")</f>
        <v>54.431039999999996</v>
      </c>
      <c r="U404" s="13">
        <f>IF((Q404&gt;0)*(S404&gt;0),T404/R404^2,"")</f>
        <v>18.245735453408621</v>
      </c>
      <c r="V404" s="18" t="str">
        <f t="shared" si="13"/>
        <v>Y</v>
      </c>
      <c r="W404" s="2" t="s">
        <v>717</v>
      </c>
    </row>
    <row r="405" spans="1:23" x14ac:dyDescent="0.15">
      <c r="A405" s="11">
        <f t="shared" si="12"/>
        <v>1980</v>
      </c>
      <c r="B405" s="11">
        <f>YEAR(C405)</f>
        <v>1987</v>
      </c>
      <c r="C405" s="10">
        <v>30467</v>
      </c>
      <c r="D405" s="2" t="s">
        <v>1033</v>
      </c>
      <c r="H405" s="2" t="s">
        <v>26</v>
      </c>
      <c r="I405" s="3">
        <v>19926</v>
      </c>
      <c r="J405" s="12">
        <f>IF(H405&gt;0,B405-YEAR(I405),"")</f>
        <v>29</v>
      </c>
      <c r="K405" s="11" t="str">
        <f>N405 &amp; M405</f>
        <v>35D</v>
      </c>
      <c r="L405" s="11">
        <f>IF(ISBLANK(M405),"",VLOOKUP(M405,Tables!$A$3:$B$11,2))</f>
        <v>3</v>
      </c>
      <c r="M405" s="2" t="s">
        <v>27</v>
      </c>
      <c r="N405" s="2">
        <v>35</v>
      </c>
      <c r="O405" s="2">
        <v>21</v>
      </c>
      <c r="P405" s="2">
        <v>33</v>
      </c>
      <c r="Q405" s="2">
        <v>67</v>
      </c>
      <c r="R405" s="13">
        <f>IF(Q405&gt;0,(+Q405*2.54)/100,"")</f>
        <v>1.7018</v>
      </c>
      <c r="S405" s="2">
        <v>107</v>
      </c>
      <c r="T405" s="12">
        <f>IF(S405&gt;0,S405*0.453592,"")</f>
        <v>48.534343999999997</v>
      </c>
      <c r="U405" s="13">
        <f>IF((Q405&gt;0)*(S405&gt;0),T405/R405^2,"")</f>
        <v>16.758383527905391</v>
      </c>
      <c r="V405" s="18" t="str">
        <f t="shared" si="13"/>
        <v>Y</v>
      </c>
      <c r="W405" s="2" t="s">
        <v>144</v>
      </c>
    </row>
    <row r="406" spans="1:23" x14ac:dyDescent="0.15">
      <c r="A406" s="11">
        <f t="shared" si="12"/>
        <v>1980</v>
      </c>
      <c r="B406" s="11">
        <f>YEAR(C406)</f>
        <v>1987</v>
      </c>
      <c r="C406" s="10">
        <v>30497</v>
      </c>
      <c r="D406" s="2" t="s">
        <v>203</v>
      </c>
      <c r="H406" s="2" t="s">
        <v>26</v>
      </c>
      <c r="I406" s="3">
        <v>21778</v>
      </c>
      <c r="J406" s="12">
        <f>IF(H406&gt;0,B406-YEAR(I406),"")</f>
        <v>24</v>
      </c>
      <c r="K406" s="11" t="str">
        <f>N406 &amp; M406</f>
        <v>35C</v>
      </c>
      <c r="L406" s="11">
        <f>IF(ISBLANK(M406),"",VLOOKUP(M406,Tables!$A$3:$B$11,2))</f>
        <v>2</v>
      </c>
      <c r="M406" s="2" t="s">
        <v>32</v>
      </c>
      <c r="N406" s="2">
        <v>35</v>
      </c>
      <c r="O406" s="2">
        <v>23</v>
      </c>
      <c r="P406" s="2">
        <v>35</v>
      </c>
      <c r="Q406" s="2">
        <v>67</v>
      </c>
      <c r="R406" s="13">
        <f>IF(Q406&gt;0,(+Q406*2.54)/100,"")</f>
        <v>1.7018</v>
      </c>
      <c r="S406" s="2">
        <v>115</v>
      </c>
      <c r="T406" s="12">
        <f>IF(S406&gt;0,S406*0.453592,"")</f>
        <v>52.163080000000001</v>
      </c>
      <c r="U406" s="13">
        <f>IF((Q406&gt;0)*(S406&gt;0),T406/R406^2,"")</f>
        <v>18.011346782328228</v>
      </c>
      <c r="V406" s="18" t="str">
        <f t="shared" si="13"/>
        <v>Y</v>
      </c>
      <c r="W406" s="2" t="s">
        <v>204</v>
      </c>
    </row>
    <row r="407" spans="1:23" x14ac:dyDescent="0.15">
      <c r="A407" s="11">
        <f t="shared" si="12"/>
        <v>1980</v>
      </c>
      <c r="B407" s="11">
        <f>YEAR(C407)</f>
        <v>1987</v>
      </c>
      <c r="C407" s="10">
        <v>30528</v>
      </c>
      <c r="D407" s="2" t="s">
        <v>1068</v>
      </c>
      <c r="H407" s="2" t="s">
        <v>35</v>
      </c>
      <c r="I407" s="3">
        <v>23346</v>
      </c>
      <c r="J407" s="12">
        <f>IF(H407&gt;0,B407-YEAR(I407),"")</f>
        <v>20</v>
      </c>
      <c r="K407" s="11" t="str">
        <f>N407 &amp; M407</f>
        <v>32DD</v>
      </c>
      <c r="L407" s="11">
        <f>IF(ISBLANK(M407),"",VLOOKUP(M407,Tables!$A$3:$B$11,2))</f>
        <v>4</v>
      </c>
      <c r="M407" s="2" t="s">
        <v>38</v>
      </c>
      <c r="N407" s="2">
        <v>32</v>
      </c>
      <c r="O407" s="2">
        <v>22</v>
      </c>
      <c r="P407" s="2">
        <v>34</v>
      </c>
      <c r="Q407" s="2">
        <v>62</v>
      </c>
      <c r="R407" s="13">
        <f>IF(Q407&gt;0,(+Q407*2.54)/100,"")</f>
        <v>1.5748</v>
      </c>
      <c r="S407" s="2">
        <v>100</v>
      </c>
      <c r="T407" s="12">
        <f>IF(S407&gt;0,S407*0.453592,"")</f>
        <v>45.359200000000001</v>
      </c>
      <c r="U407" s="13">
        <f>IF((Q407&gt;0)*(S407&gt;0),T407/R407^2,"")</f>
        <v>18.29003658007316</v>
      </c>
      <c r="V407" s="18" t="str">
        <f t="shared" si="13"/>
        <v>Y</v>
      </c>
      <c r="W407" s="2" t="s">
        <v>1069</v>
      </c>
    </row>
    <row r="408" spans="1:23" x14ac:dyDescent="0.15">
      <c r="A408" s="11">
        <f t="shared" si="12"/>
        <v>1980</v>
      </c>
      <c r="B408" s="11">
        <f>YEAR(C408)</f>
        <v>1987</v>
      </c>
      <c r="C408" s="10">
        <v>30559</v>
      </c>
      <c r="D408" s="2" t="s">
        <v>459</v>
      </c>
      <c r="H408" s="2" t="s">
        <v>26</v>
      </c>
      <c r="I408" s="3">
        <v>22967</v>
      </c>
      <c r="J408" s="12">
        <f>IF(H408&gt;0,B408-YEAR(I408),"")</f>
        <v>21</v>
      </c>
      <c r="K408" s="11" t="str">
        <f>N408 &amp; M408</f>
        <v>36D</v>
      </c>
      <c r="L408" s="11">
        <f>IF(ISBLANK(M408),"",VLOOKUP(M408,Tables!$A$3:$B$11,2))</f>
        <v>3</v>
      </c>
      <c r="M408" s="2" t="s">
        <v>27</v>
      </c>
      <c r="N408" s="2">
        <v>36</v>
      </c>
      <c r="O408" s="2">
        <v>24</v>
      </c>
      <c r="P408" s="2">
        <v>36</v>
      </c>
      <c r="Q408" s="2">
        <v>67</v>
      </c>
      <c r="R408" s="13">
        <f>IF(Q408&gt;0,(+Q408*2.54)/100,"")</f>
        <v>1.7018</v>
      </c>
      <c r="S408" s="2">
        <v>118</v>
      </c>
      <c r="T408" s="12">
        <f>IF(S408&gt;0,S408*0.453592,"")</f>
        <v>53.523856000000002</v>
      </c>
      <c r="U408" s="13">
        <f>IF((Q408&gt;0)*(S408&gt;0),T408/R408^2,"")</f>
        <v>18.481208002736789</v>
      </c>
      <c r="V408" s="18" t="str">
        <f t="shared" si="13"/>
        <v>Y</v>
      </c>
      <c r="W408" s="2" t="s">
        <v>460</v>
      </c>
    </row>
    <row r="409" spans="1:23" x14ac:dyDescent="0.15">
      <c r="A409" s="11">
        <f t="shared" si="12"/>
        <v>1980</v>
      </c>
      <c r="B409" s="11">
        <f>YEAR(C409)</f>
        <v>1987</v>
      </c>
      <c r="C409" s="10">
        <v>30589</v>
      </c>
      <c r="D409" s="2" t="s">
        <v>160</v>
      </c>
      <c r="H409" s="2" t="s">
        <v>35</v>
      </c>
      <c r="I409" s="3">
        <v>23682</v>
      </c>
      <c r="J409" s="12">
        <f>IF(H409&gt;0,B409-YEAR(I409),"")</f>
        <v>19</v>
      </c>
      <c r="K409" s="11" t="str">
        <f>N409 &amp; M409</f>
        <v>36C</v>
      </c>
      <c r="L409" s="11">
        <f>IF(ISBLANK(M409),"",VLOOKUP(M409,Tables!$A$3:$B$11,2))</f>
        <v>2</v>
      </c>
      <c r="M409" s="2" t="s">
        <v>32</v>
      </c>
      <c r="N409" s="2">
        <v>36</v>
      </c>
      <c r="O409" s="2">
        <v>24</v>
      </c>
      <c r="P409" s="2">
        <v>35</v>
      </c>
      <c r="Q409" s="2">
        <v>65</v>
      </c>
      <c r="R409" s="13">
        <f>IF(Q409&gt;0,(+Q409*2.54)/100,"")</f>
        <v>1.651</v>
      </c>
      <c r="S409" s="2">
        <v>105</v>
      </c>
      <c r="T409" s="12">
        <f>IF(S409&gt;0,S409*0.453592,"")</f>
        <v>47.627159999999996</v>
      </c>
      <c r="U409" s="13">
        <f>IF((Q409&gt;0)*(S409&gt;0),T409/R409^2,"")</f>
        <v>17.472720862601488</v>
      </c>
      <c r="V409" s="18" t="str">
        <f t="shared" si="13"/>
        <v>Y</v>
      </c>
      <c r="W409" s="2" t="s">
        <v>161</v>
      </c>
    </row>
    <row r="410" spans="1:23" x14ac:dyDescent="0.15">
      <c r="A410" s="11">
        <f t="shared" si="12"/>
        <v>1980</v>
      </c>
      <c r="B410" s="11">
        <f>YEAR(C410)</f>
        <v>1987</v>
      </c>
      <c r="C410" s="10">
        <v>30620</v>
      </c>
      <c r="D410" s="2" t="s">
        <v>944</v>
      </c>
      <c r="H410" s="2" t="s">
        <v>26</v>
      </c>
      <c r="I410" s="3">
        <v>21774</v>
      </c>
      <c r="J410" s="12">
        <f>IF(H410&gt;0,B410-YEAR(I410),"")</f>
        <v>24</v>
      </c>
      <c r="K410" s="11" t="str">
        <f>N410 &amp; M410</f>
        <v>34C</v>
      </c>
      <c r="L410" s="11">
        <f>IF(ISBLANK(M410),"",VLOOKUP(M410,Tables!$A$3:$B$11,2))</f>
        <v>2</v>
      </c>
      <c r="M410" s="2" t="s">
        <v>32</v>
      </c>
      <c r="N410" s="2">
        <v>34</v>
      </c>
      <c r="O410" s="2">
        <v>23</v>
      </c>
      <c r="P410" s="2">
        <v>34</v>
      </c>
      <c r="Q410" s="2">
        <v>65</v>
      </c>
      <c r="R410" s="13">
        <f>IF(Q410&gt;0,(+Q410*2.54)/100,"")</f>
        <v>1.651</v>
      </c>
      <c r="S410" s="2">
        <v>105</v>
      </c>
      <c r="T410" s="12">
        <f>IF(S410&gt;0,S410*0.453592,"")</f>
        <v>47.627159999999996</v>
      </c>
      <c r="U410" s="13">
        <f>IF((Q410&gt;0)*(S410&gt;0),T410/R410^2,"")</f>
        <v>17.472720862601488</v>
      </c>
      <c r="V410" s="18" t="str">
        <f t="shared" si="13"/>
        <v>Y</v>
      </c>
      <c r="W410" s="2" t="s">
        <v>945</v>
      </c>
    </row>
    <row r="411" spans="1:23" x14ac:dyDescent="0.15">
      <c r="A411" s="11">
        <f t="shared" si="12"/>
        <v>1980</v>
      </c>
      <c r="B411" s="11">
        <f>YEAR(C411)</f>
        <v>1987</v>
      </c>
      <c r="C411" s="10">
        <v>30650</v>
      </c>
      <c r="D411" s="2" t="s">
        <v>504</v>
      </c>
      <c r="H411" s="2" t="s">
        <v>26</v>
      </c>
      <c r="I411" s="3">
        <v>22432</v>
      </c>
      <c r="J411" s="12">
        <f>IF(H411&gt;0,B411-YEAR(I411),"")</f>
        <v>22</v>
      </c>
      <c r="K411" s="11" t="str">
        <f>N411 &amp; M411</f>
        <v>35D</v>
      </c>
      <c r="L411" s="11">
        <f>IF(ISBLANK(M411),"",VLOOKUP(M411,Tables!$A$3:$B$11,2))</f>
        <v>3</v>
      </c>
      <c r="M411" s="2" t="s">
        <v>27</v>
      </c>
      <c r="N411" s="2">
        <v>35</v>
      </c>
      <c r="O411" s="2">
        <v>24</v>
      </c>
      <c r="P411" s="2">
        <v>34</v>
      </c>
      <c r="Q411" s="2">
        <v>71</v>
      </c>
      <c r="R411" s="13">
        <f>IF(Q411&gt;0,(+Q411*2.54)/100,"")</f>
        <v>1.8034000000000001</v>
      </c>
      <c r="S411" s="2">
        <v>127</v>
      </c>
      <c r="T411" s="12">
        <f>IF(S411&gt;0,S411*0.453592,"")</f>
        <v>57.606183999999999</v>
      </c>
      <c r="U411" s="13">
        <f>IF((Q411&gt;0)*(S411&gt;0),T411/R411^2,"")</f>
        <v>17.712708545829706</v>
      </c>
      <c r="V411" s="18" t="str">
        <f t="shared" si="13"/>
        <v>Y</v>
      </c>
      <c r="W411" s="2" t="s">
        <v>505</v>
      </c>
    </row>
    <row r="412" spans="1:23" x14ac:dyDescent="0.15">
      <c r="A412" s="11">
        <f t="shared" si="12"/>
        <v>1980</v>
      </c>
      <c r="B412" s="11">
        <f>YEAR(C412)</f>
        <v>1988</v>
      </c>
      <c r="C412" s="10">
        <v>30681</v>
      </c>
      <c r="D412" s="2" t="s">
        <v>691</v>
      </c>
      <c r="H412" s="2" t="s">
        <v>26</v>
      </c>
      <c r="I412" s="3">
        <v>21767</v>
      </c>
      <c r="J412" s="12">
        <f>IF(H412&gt;0,B412-YEAR(I412),"")</f>
        <v>25</v>
      </c>
      <c r="K412" s="11" t="str">
        <f>N412 &amp; M412</f>
        <v>36D</v>
      </c>
      <c r="L412" s="11">
        <f>IF(ISBLANK(M412),"",VLOOKUP(M412,Tables!$A$3:$B$11,2))</f>
        <v>3</v>
      </c>
      <c r="M412" s="2" t="s">
        <v>27</v>
      </c>
      <c r="N412" s="2">
        <v>36</v>
      </c>
      <c r="O412" s="2">
        <v>24</v>
      </c>
      <c r="P412" s="2">
        <v>36</v>
      </c>
      <c r="Q412" s="2">
        <v>69</v>
      </c>
      <c r="R412" s="13">
        <f>IF(Q412&gt;0,(+Q412*2.54)/100,"")</f>
        <v>1.7525999999999999</v>
      </c>
      <c r="S412" s="2">
        <v>122</v>
      </c>
      <c r="T412" s="12">
        <f>IF(S412&gt;0,S412*0.453592,"")</f>
        <v>55.338223999999997</v>
      </c>
      <c r="U412" s="13">
        <f>IF((Q412&gt;0)*(S412&gt;0),T412/R412^2,"")</f>
        <v>18.016050986943394</v>
      </c>
      <c r="V412" s="18" t="str">
        <f t="shared" si="13"/>
        <v>Y</v>
      </c>
      <c r="W412" s="2" t="s">
        <v>692</v>
      </c>
    </row>
    <row r="413" spans="1:23" x14ac:dyDescent="0.15">
      <c r="A413" s="11">
        <f t="shared" si="12"/>
        <v>1980</v>
      </c>
      <c r="B413" s="11">
        <f>YEAR(C413)</f>
        <v>1988</v>
      </c>
      <c r="C413" s="10">
        <v>30712</v>
      </c>
      <c r="D413" s="2" t="s">
        <v>644</v>
      </c>
      <c r="H413" s="2" t="s">
        <v>35</v>
      </c>
      <c r="I413" s="3">
        <v>22087</v>
      </c>
      <c r="J413" s="12">
        <f>IF(H413&gt;0,B413-YEAR(I413),"")</f>
        <v>24</v>
      </c>
      <c r="K413" s="11" t="str">
        <f>N413 &amp; M413</f>
        <v>34C</v>
      </c>
      <c r="L413" s="11">
        <f>IF(ISBLANK(M413),"",VLOOKUP(M413,Tables!$A$3:$B$11,2))</f>
        <v>2</v>
      </c>
      <c r="M413" s="2" t="s">
        <v>32</v>
      </c>
      <c r="N413" s="2">
        <v>34</v>
      </c>
      <c r="O413" s="2">
        <v>22</v>
      </c>
      <c r="P413" s="2">
        <v>33</v>
      </c>
      <c r="Q413" s="2">
        <v>65</v>
      </c>
      <c r="R413" s="13">
        <f>IF(Q413&gt;0,(+Q413*2.54)/100,"")</f>
        <v>1.651</v>
      </c>
      <c r="S413" s="2">
        <v>101</v>
      </c>
      <c r="T413" s="12">
        <f>IF(S413&gt;0,S413*0.453592,"")</f>
        <v>45.812792000000002</v>
      </c>
      <c r="U413" s="13">
        <f>IF((Q413&gt;0)*(S413&gt;0),T413/R413^2,"")</f>
        <v>16.807093401169052</v>
      </c>
      <c r="V413" s="18" t="str">
        <f t="shared" si="13"/>
        <v>Y</v>
      </c>
      <c r="W413" s="2" t="s">
        <v>645</v>
      </c>
    </row>
    <row r="414" spans="1:23" x14ac:dyDescent="0.15">
      <c r="A414" s="11">
        <f t="shared" si="12"/>
        <v>1980</v>
      </c>
      <c r="B414" s="11">
        <f>YEAR(C414)</f>
        <v>1988</v>
      </c>
      <c r="C414" s="10">
        <v>30741</v>
      </c>
      <c r="D414" s="2" t="s">
        <v>1114</v>
      </c>
      <c r="H414" s="2" t="s">
        <v>26</v>
      </c>
      <c r="I414" s="3">
        <v>19141</v>
      </c>
      <c r="J414" s="12">
        <f>IF(H414&gt;0,B414-YEAR(I414),"")</f>
        <v>32</v>
      </c>
      <c r="K414" s="11" t="str">
        <f>N414 &amp; M414</f>
        <v>35C</v>
      </c>
      <c r="L414" s="11">
        <f>IF(ISBLANK(M414),"",VLOOKUP(M414,Tables!$A$3:$B$11,2))</f>
        <v>2</v>
      </c>
      <c r="M414" s="2" t="s">
        <v>32</v>
      </c>
      <c r="N414" s="2">
        <v>35</v>
      </c>
      <c r="O414" s="2">
        <v>25</v>
      </c>
      <c r="P414" s="2">
        <v>35</v>
      </c>
      <c r="Q414" s="2">
        <v>68</v>
      </c>
      <c r="R414" s="13">
        <f>IF(Q414&gt;0,(+Q414*2.54)/100,"")</f>
        <v>1.7272000000000001</v>
      </c>
      <c r="S414" s="2">
        <v>117</v>
      </c>
      <c r="T414" s="12">
        <f>IF(S414&gt;0,S414*0.453592,"")</f>
        <v>53.070264000000002</v>
      </c>
      <c r="U414" s="13">
        <f>IF((Q414&gt;0)*(S414&gt;0),T414/R414^2,"")</f>
        <v>17.789592067073407</v>
      </c>
      <c r="V414" s="18" t="str">
        <f t="shared" si="13"/>
        <v>Y</v>
      </c>
      <c r="W414" s="2" t="s">
        <v>1115</v>
      </c>
    </row>
    <row r="415" spans="1:23" x14ac:dyDescent="0.15">
      <c r="A415" s="11">
        <f t="shared" si="12"/>
        <v>1980</v>
      </c>
      <c r="B415" s="11">
        <f>YEAR(C415)</f>
        <v>1988</v>
      </c>
      <c r="C415" s="10">
        <v>30772</v>
      </c>
      <c r="D415" s="2" t="s">
        <v>410</v>
      </c>
      <c r="H415" s="2" t="s">
        <v>26</v>
      </c>
      <c r="I415" s="3">
        <v>19491</v>
      </c>
      <c r="J415" s="12">
        <f>IF(H415&gt;0,B415-YEAR(I415),"")</f>
        <v>31</v>
      </c>
      <c r="K415" s="11" t="str">
        <f>N415 &amp; M415</f>
        <v>36C</v>
      </c>
      <c r="L415" s="11">
        <f>IF(ISBLANK(M415),"",VLOOKUP(M415,Tables!$A$3:$B$11,2))</f>
        <v>2</v>
      </c>
      <c r="M415" s="2" t="s">
        <v>32</v>
      </c>
      <c r="N415" s="2">
        <v>36</v>
      </c>
      <c r="O415" s="2">
        <v>25</v>
      </c>
      <c r="P415" s="2">
        <v>35</v>
      </c>
      <c r="Q415" s="2">
        <v>68</v>
      </c>
      <c r="R415" s="13">
        <f>IF(Q415&gt;0,(+Q415*2.54)/100,"")</f>
        <v>1.7272000000000001</v>
      </c>
      <c r="S415" s="2">
        <v>125</v>
      </c>
      <c r="T415" s="12">
        <f>IF(S415&gt;0,S415*0.453592,"")</f>
        <v>56.698999999999998</v>
      </c>
      <c r="U415" s="13">
        <f>IF((Q415&gt;0)*(S415&gt;0),T415/R415^2,"")</f>
        <v>19.00597443063398</v>
      </c>
      <c r="V415" s="18" t="str">
        <f t="shared" si="13"/>
        <v>Y</v>
      </c>
      <c r="W415" s="2" t="s">
        <v>411</v>
      </c>
    </row>
    <row r="416" spans="1:23" x14ac:dyDescent="0.15">
      <c r="A416" s="11">
        <f t="shared" si="12"/>
        <v>1980</v>
      </c>
      <c r="B416" s="11">
        <f>YEAR(C416)</f>
        <v>1988</v>
      </c>
      <c r="C416" s="10">
        <v>30802</v>
      </c>
      <c r="D416" s="2" t="s">
        <v>358</v>
      </c>
      <c r="H416" s="2" t="s">
        <v>35</v>
      </c>
      <c r="I416" s="3">
        <v>20950</v>
      </c>
      <c r="J416" s="12">
        <f>IF(H416&gt;0,B416-YEAR(I416),"")</f>
        <v>27</v>
      </c>
      <c r="K416" s="11" t="str">
        <f>N416 &amp; M416</f>
        <v>36C</v>
      </c>
      <c r="L416" s="11">
        <f>IF(ISBLANK(M416),"",VLOOKUP(M416,Tables!$A$3:$B$11,2))</f>
        <v>2</v>
      </c>
      <c r="M416" s="2" t="s">
        <v>32</v>
      </c>
      <c r="N416" s="2">
        <v>36</v>
      </c>
      <c r="O416" s="2">
        <v>24</v>
      </c>
      <c r="P416" s="2">
        <v>35</v>
      </c>
      <c r="Q416" s="2">
        <v>67</v>
      </c>
      <c r="R416" s="13">
        <f>IF(Q416&gt;0,(+Q416*2.54)/100,"")</f>
        <v>1.7018</v>
      </c>
      <c r="S416" s="2">
        <v>118</v>
      </c>
      <c r="T416" s="12">
        <f>IF(S416&gt;0,S416*0.453592,"")</f>
        <v>53.523856000000002</v>
      </c>
      <c r="U416" s="13">
        <f>IF((Q416&gt;0)*(S416&gt;0),T416/R416^2,"")</f>
        <v>18.481208002736789</v>
      </c>
      <c r="V416" s="18" t="str">
        <f t="shared" si="13"/>
        <v>Y</v>
      </c>
      <c r="W416" s="2" t="s">
        <v>93</v>
      </c>
    </row>
    <row r="417" spans="1:23" x14ac:dyDescent="0.15">
      <c r="A417" s="11">
        <f t="shared" si="12"/>
        <v>1980</v>
      </c>
      <c r="B417" s="11">
        <f>YEAR(C417)</f>
        <v>1988</v>
      </c>
      <c r="C417" s="10">
        <v>30833</v>
      </c>
      <c r="D417" s="2" t="s">
        <v>416</v>
      </c>
      <c r="H417" s="2" t="s">
        <v>35</v>
      </c>
      <c r="I417" s="3">
        <v>20745</v>
      </c>
      <c r="J417" s="12">
        <f>IF(H417&gt;0,B417-YEAR(I417),"")</f>
        <v>28</v>
      </c>
      <c r="K417" s="11" t="str">
        <f>N417 &amp; M417</f>
        <v>35C</v>
      </c>
      <c r="L417" s="11">
        <f>IF(ISBLANK(M417),"",VLOOKUP(M417,Tables!$A$3:$B$11,2))</f>
        <v>2</v>
      </c>
      <c r="M417" s="2" t="s">
        <v>32</v>
      </c>
      <c r="N417" s="2">
        <v>35</v>
      </c>
      <c r="O417" s="2">
        <v>24</v>
      </c>
      <c r="P417" s="2">
        <v>35</v>
      </c>
      <c r="Q417" s="2">
        <v>67</v>
      </c>
      <c r="R417" s="13">
        <f>IF(Q417&gt;0,(+Q417*2.54)/100,"")</f>
        <v>1.7018</v>
      </c>
      <c r="S417" s="2">
        <v>110</v>
      </c>
      <c r="T417" s="12">
        <f>IF(S417&gt;0,S417*0.453592,"")</f>
        <v>49.895119999999999</v>
      </c>
      <c r="U417" s="13">
        <f>IF((Q417&gt;0)*(S417&gt;0),T417/R417^2,"")</f>
        <v>17.228244748313955</v>
      </c>
      <c r="V417" s="18" t="str">
        <f t="shared" si="13"/>
        <v>Y</v>
      </c>
      <c r="W417" s="2" t="s">
        <v>417</v>
      </c>
    </row>
    <row r="418" spans="1:23" x14ac:dyDescent="0.15">
      <c r="A418" s="11">
        <f t="shared" si="12"/>
        <v>1980</v>
      </c>
      <c r="B418" s="11">
        <f>YEAR(C418)</f>
        <v>1988</v>
      </c>
      <c r="C418" s="10">
        <v>30863</v>
      </c>
      <c r="D418" s="2" t="s">
        <v>1142</v>
      </c>
      <c r="H418" s="2" t="s">
        <v>26</v>
      </c>
      <c r="I418" s="3">
        <v>22527</v>
      </c>
      <c r="J418" s="12">
        <f>IF(H418&gt;0,B418-YEAR(I418),"")</f>
        <v>23</v>
      </c>
      <c r="K418" s="11" t="str">
        <f>N418 &amp; M418</f>
        <v>36C</v>
      </c>
      <c r="L418" s="11">
        <f>IF(ISBLANK(M418),"",VLOOKUP(M418,Tables!$A$3:$B$11,2))</f>
        <v>2</v>
      </c>
      <c r="M418" s="2" t="s">
        <v>32</v>
      </c>
      <c r="N418" s="2">
        <v>36</v>
      </c>
      <c r="O418" s="2">
        <v>22</v>
      </c>
      <c r="P418" s="2">
        <v>32</v>
      </c>
      <c r="Q418" s="2">
        <v>67</v>
      </c>
      <c r="R418" s="13">
        <f>IF(Q418&gt;0,(+Q418*2.54)/100,"")</f>
        <v>1.7018</v>
      </c>
      <c r="S418" s="2">
        <v>109</v>
      </c>
      <c r="T418" s="12">
        <f>IF(S418&gt;0,S418*0.453592,"")</f>
        <v>49.441527999999998</v>
      </c>
      <c r="U418" s="13">
        <f>IF((Q418&gt;0)*(S418&gt;0),T418/R418^2,"")</f>
        <v>17.0716243415111</v>
      </c>
      <c r="V418" s="18" t="str">
        <f t="shared" si="13"/>
        <v>Y</v>
      </c>
      <c r="W418" s="2" t="s">
        <v>132</v>
      </c>
    </row>
    <row r="419" spans="1:23" x14ac:dyDescent="0.15">
      <c r="A419" s="11">
        <f t="shared" si="12"/>
        <v>1980</v>
      </c>
      <c r="B419" s="11">
        <f>YEAR(C419)</f>
        <v>1988</v>
      </c>
      <c r="C419" s="10">
        <v>30894</v>
      </c>
      <c r="D419" s="2" t="s">
        <v>485</v>
      </c>
      <c r="H419" s="2" t="s">
        <v>26</v>
      </c>
      <c r="I419" s="3">
        <v>23682</v>
      </c>
      <c r="J419" s="12">
        <f>IF(H419&gt;0,B419-YEAR(I419),"")</f>
        <v>20</v>
      </c>
      <c r="K419" s="11" t="str">
        <f>N419 &amp; M419</f>
        <v>35D</v>
      </c>
      <c r="L419" s="11">
        <f>IF(ISBLANK(M419),"",VLOOKUP(M419,Tables!$A$3:$B$11,2))</f>
        <v>3</v>
      </c>
      <c r="M419" s="2" t="s">
        <v>27</v>
      </c>
      <c r="N419" s="2">
        <v>35</v>
      </c>
      <c r="O419" s="2">
        <v>24</v>
      </c>
      <c r="P419" s="2">
        <v>34</v>
      </c>
      <c r="Q419" s="2">
        <v>66</v>
      </c>
      <c r="R419" s="13">
        <f>IF(Q419&gt;0,(+Q419*2.54)/100,"")</f>
        <v>1.6764000000000001</v>
      </c>
      <c r="T419" s="12" t="str">
        <f>IF(S419&gt;0,S419*0.453592,"")</f>
        <v/>
      </c>
      <c r="U419" s="13" t="str">
        <f>IF((Q419&gt;0)*(S419&gt;0),T419/R419^2,"")</f>
        <v/>
      </c>
      <c r="V419" s="18" t="str">
        <f t="shared" si="13"/>
        <v>N</v>
      </c>
      <c r="W419" s="2" t="s">
        <v>486</v>
      </c>
    </row>
    <row r="420" spans="1:23" x14ac:dyDescent="0.15">
      <c r="A420" s="11">
        <f t="shared" si="12"/>
        <v>1980</v>
      </c>
      <c r="B420" s="11">
        <f>YEAR(C420)</f>
        <v>1988</v>
      </c>
      <c r="C420" s="10">
        <v>30925</v>
      </c>
      <c r="D420" s="2" t="s">
        <v>731</v>
      </c>
      <c r="H420" s="2" t="s">
        <v>31</v>
      </c>
      <c r="I420" s="3">
        <v>22880</v>
      </c>
      <c r="J420" s="12">
        <f>IF(H420&gt;0,B420-YEAR(I420),"")</f>
        <v>22</v>
      </c>
      <c r="K420" s="11" t="str">
        <f>N420 &amp; M420</f>
        <v>36C</v>
      </c>
      <c r="L420" s="11">
        <f>IF(ISBLANK(M420),"",VLOOKUP(M420,Tables!$A$3:$B$11,2))</f>
        <v>2</v>
      </c>
      <c r="M420" s="2" t="s">
        <v>32</v>
      </c>
      <c r="N420" s="2">
        <v>36</v>
      </c>
      <c r="O420" s="2">
        <v>25</v>
      </c>
      <c r="P420" s="2">
        <v>34</v>
      </c>
      <c r="Q420" s="2">
        <v>63</v>
      </c>
      <c r="R420" s="13">
        <f>IF(Q420&gt;0,(+Q420*2.54)/100,"")</f>
        <v>1.6002000000000001</v>
      </c>
      <c r="S420" s="2">
        <v>105</v>
      </c>
      <c r="T420" s="12">
        <f>IF(S420&gt;0,S420*0.453592,"")</f>
        <v>47.627159999999996</v>
      </c>
      <c r="U420" s="13">
        <f>IF((Q420&gt;0)*(S420&gt;0),T420/R420^2,"")</f>
        <v>18.59970915709027</v>
      </c>
      <c r="V420" s="18" t="str">
        <f t="shared" si="13"/>
        <v>Y</v>
      </c>
      <c r="W420" s="2" t="s">
        <v>732</v>
      </c>
    </row>
    <row r="421" spans="1:23" x14ac:dyDescent="0.15">
      <c r="A421" s="11">
        <f t="shared" si="12"/>
        <v>1980</v>
      </c>
      <c r="B421" s="11">
        <f>YEAR(C421)</f>
        <v>1988</v>
      </c>
      <c r="C421" s="10">
        <v>30955</v>
      </c>
      <c r="D421" s="2" t="s">
        <v>1057</v>
      </c>
      <c r="G421" s="2" t="s">
        <v>30</v>
      </c>
      <c r="H421" s="2" t="s">
        <v>35</v>
      </c>
      <c r="I421" s="3">
        <v>23783</v>
      </c>
      <c r="J421" s="12">
        <f>IF(H421&gt;0,B421-YEAR(I421),"")</f>
        <v>19</v>
      </c>
      <c r="K421" s="11" t="str">
        <f>N421 &amp; M421</f>
        <v>36D</v>
      </c>
      <c r="L421" s="11">
        <f>IF(ISBLANK(M421),"",VLOOKUP(M421,Tables!$A$3:$B$11,2))</f>
        <v>3</v>
      </c>
      <c r="M421" s="2" t="s">
        <v>27</v>
      </c>
      <c r="N421" s="2">
        <v>36</v>
      </c>
      <c r="O421" s="2">
        <v>21</v>
      </c>
      <c r="P421" s="2">
        <v>32</v>
      </c>
      <c r="Q421" s="2">
        <v>63</v>
      </c>
      <c r="R421" s="13">
        <f>IF(Q421&gt;0,(+Q421*2.54)/100,"")</f>
        <v>1.6002000000000001</v>
      </c>
      <c r="S421" s="2">
        <v>94</v>
      </c>
      <c r="T421" s="12">
        <f>IF(S421&gt;0,S421*0.453592,"")</f>
        <v>42.637647999999999</v>
      </c>
      <c r="U421" s="13">
        <f>IF((Q421&gt;0)*(S421&gt;0),T421/R421^2,"")</f>
        <v>16.651168197776052</v>
      </c>
      <c r="V421" s="18" t="str">
        <f t="shared" si="13"/>
        <v>N</v>
      </c>
      <c r="W421" s="2" t="s">
        <v>1058</v>
      </c>
    </row>
    <row r="422" spans="1:23" x14ac:dyDescent="0.15">
      <c r="A422" s="11">
        <f t="shared" si="12"/>
        <v>1980</v>
      </c>
      <c r="B422" s="11">
        <f>YEAR(C422)</f>
        <v>1988</v>
      </c>
      <c r="C422" s="10">
        <v>30986</v>
      </c>
      <c r="D422" s="2" t="s">
        <v>975</v>
      </c>
      <c r="H422" s="2" t="s">
        <v>35</v>
      </c>
      <c r="I422" s="3">
        <v>22099</v>
      </c>
      <c r="J422" s="12">
        <f>IF(H422&gt;0,B422-YEAR(I422),"")</f>
        <v>24</v>
      </c>
      <c r="K422" s="11" t="str">
        <f>N422 &amp; M422</f>
        <v>36B</v>
      </c>
      <c r="L422" s="11">
        <f>IF(ISBLANK(M422),"",VLOOKUP(M422,Tables!$A$3:$B$11,2))</f>
        <v>1</v>
      </c>
      <c r="M422" s="2" t="s">
        <v>49</v>
      </c>
      <c r="N422" s="2">
        <v>36</v>
      </c>
      <c r="O422" s="2">
        <v>24</v>
      </c>
      <c r="P422" s="2">
        <v>35</v>
      </c>
      <c r="Q422" s="2">
        <v>69</v>
      </c>
      <c r="R422" s="13">
        <f>IF(Q422&gt;0,(+Q422*2.54)/100,"")</f>
        <v>1.7525999999999999</v>
      </c>
      <c r="S422" s="2">
        <v>123</v>
      </c>
      <c r="T422" s="12">
        <f>IF(S422&gt;0,S422*0.453592,"")</f>
        <v>55.791815999999997</v>
      </c>
      <c r="U422" s="13">
        <f>IF((Q422&gt;0)*(S422&gt;0),T422/R422^2,"")</f>
        <v>18.1637235360167</v>
      </c>
      <c r="V422" s="18" t="str">
        <f t="shared" si="13"/>
        <v>N</v>
      </c>
      <c r="W422" s="2" t="s">
        <v>462</v>
      </c>
    </row>
    <row r="423" spans="1:23" x14ac:dyDescent="0.15">
      <c r="A423" s="11">
        <f t="shared" si="12"/>
        <v>1980</v>
      </c>
      <c r="B423" s="11">
        <f>YEAR(C423)</f>
        <v>1988</v>
      </c>
      <c r="C423" s="10">
        <v>31016</v>
      </c>
      <c r="D423" s="2" t="s">
        <v>658</v>
      </c>
      <c r="H423" s="2" t="s">
        <v>35</v>
      </c>
      <c r="I423" s="3">
        <v>23676</v>
      </c>
      <c r="J423" s="12">
        <f>IF(H423&gt;0,B423-YEAR(I423),"")</f>
        <v>20</v>
      </c>
      <c r="K423" s="11" t="str">
        <f>N423 &amp; M423</f>
        <v>35C</v>
      </c>
      <c r="L423" s="11">
        <f>IF(ISBLANK(M423),"",VLOOKUP(M423,Tables!$A$3:$B$11,2))</f>
        <v>2</v>
      </c>
      <c r="M423" s="2" t="s">
        <v>32</v>
      </c>
      <c r="N423" s="2">
        <v>35</v>
      </c>
      <c r="O423" s="2">
        <v>24</v>
      </c>
      <c r="P423" s="2">
        <v>35</v>
      </c>
      <c r="Q423" s="2">
        <v>66</v>
      </c>
      <c r="R423" s="13">
        <f>IF(Q423&gt;0,(+Q423*2.54)/100,"")</f>
        <v>1.6764000000000001</v>
      </c>
      <c r="S423" s="2">
        <v>115</v>
      </c>
      <c r="T423" s="12">
        <f>IF(S423&gt;0,S423*0.453592,"")</f>
        <v>52.163080000000001</v>
      </c>
      <c r="U423" s="13">
        <f>IF((Q423&gt;0)*(S423&gt;0),T423/R423^2,"")</f>
        <v>18.561280005939256</v>
      </c>
      <c r="V423" s="18" t="str">
        <f t="shared" si="13"/>
        <v>N</v>
      </c>
      <c r="W423" s="2" t="s">
        <v>659</v>
      </c>
    </row>
    <row r="424" spans="1:23" x14ac:dyDescent="0.15">
      <c r="A424" s="11">
        <f t="shared" si="12"/>
        <v>1980</v>
      </c>
      <c r="B424" s="11">
        <f>YEAR(C424)</f>
        <v>1989</v>
      </c>
      <c r="C424" s="10">
        <v>31047</v>
      </c>
      <c r="D424" s="2" t="s">
        <v>424</v>
      </c>
      <c r="H424" s="2" t="s">
        <v>35</v>
      </c>
      <c r="I424" s="3">
        <v>22632</v>
      </c>
      <c r="J424" s="12">
        <f>IF(H424&gt;0,B424-YEAR(I424),"")</f>
        <v>24</v>
      </c>
      <c r="K424" s="11" t="str">
        <f>N424 &amp; M424</f>
        <v>35D</v>
      </c>
      <c r="L424" s="11">
        <f>IF(ISBLANK(M424),"",VLOOKUP(M424,Tables!$A$3:$B$11,2))</f>
        <v>3</v>
      </c>
      <c r="M424" s="2" t="s">
        <v>27</v>
      </c>
      <c r="N424" s="2">
        <v>35</v>
      </c>
      <c r="O424" s="2">
        <v>24</v>
      </c>
      <c r="P424" s="2">
        <v>35</v>
      </c>
      <c r="Q424" s="2">
        <v>70</v>
      </c>
      <c r="R424" s="13">
        <f>IF(Q424&gt;0,(+Q424*2.54)/100,"")</f>
        <v>1.778</v>
      </c>
      <c r="S424" s="2">
        <v>122</v>
      </c>
      <c r="T424" s="12">
        <f>IF(S424&gt;0,S424*0.453592,"")</f>
        <v>55.338223999999997</v>
      </c>
      <c r="U424" s="13">
        <f>IF((Q424&gt;0)*(S424&gt;0),T424/R424^2,"")</f>
        <v>17.504983418130099</v>
      </c>
      <c r="V424" s="18" t="str">
        <f t="shared" si="13"/>
        <v>Y</v>
      </c>
      <c r="W424" s="2" t="s">
        <v>248</v>
      </c>
    </row>
    <row r="425" spans="1:23" x14ac:dyDescent="0.15">
      <c r="A425" s="11">
        <f t="shared" si="12"/>
        <v>1980</v>
      </c>
      <c r="B425" s="11">
        <f>YEAR(C425)</f>
        <v>1989</v>
      </c>
      <c r="C425" s="10">
        <v>31078</v>
      </c>
      <c r="D425" s="2" t="s">
        <v>1081</v>
      </c>
      <c r="H425" s="2" t="s">
        <v>26</v>
      </c>
      <c r="I425" s="3">
        <v>24271</v>
      </c>
      <c r="J425" s="12">
        <f>IF(H425&gt;0,B425-YEAR(I425),"")</f>
        <v>19</v>
      </c>
      <c r="K425" s="11" t="str">
        <f>N425 &amp; M425</f>
        <v>37B</v>
      </c>
      <c r="L425" s="11">
        <f>IF(ISBLANK(M425),"",VLOOKUP(M425,Tables!$A$3:$B$11,2))</f>
        <v>1</v>
      </c>
      <c r="M425" s="2" t="s">
        <v>49</v>
      </c>
      <c r="N425" s="2">
        <v>37</v>
      </c>
      <c r="O425" s="2">
        <v>24</v>
      </c>
      <c r="P425" s="2">
        <v>35</v>
      </c>
      <c r="Q425" s="2">
        <v>66</v>
      </c>
      <c r="R425" s="13">
        <f>IF(Q425&gt;0,(+Q425*2.54)/100,"")</f>
        <v>1.6764000000000001</v>
      </c>
      <c r="S425" s="2">
        <v>117</v>
      </c>
      <c r="T425" s="12">
        <f>IF(S425&gt;0,S425*0.453592,"")</f>
        <v>53.070264000000002</v>
      </c>
      <c r="U425" s="13">
        <f>IF((Q425&gt;0)*(S425&gt;0),T425/R425^2,"")</f>
        <v>18.884084875607765</v>
      </c>
      <c r="V425" s="18" t="str">
        <f t="shared" si="13"/>
        <v>Y</v>
      </c>
      <c r="W425" s="2" t="s">
        <v>1082</v>
      </c>
    </row>
    <row r="426" spans="1:23" x14ac:dyDescent="0.15">
      <c r="A426" s="11">
        <f t="shared" si="12"/>
        <v>1980</v>
      </c>
      <c r="B426" s="11">
        <f>YEAR(C426)</f>
        <v>1989</v>
      </c>
      <c r="C426" s="10">
        <v>31106</v>
      </c>
      <c r="D426" s="2" t="s">
        <v>741</v>
      </c>
      <c r="G426" s="2" t="s">
        <v>25</v>
      </c>
      <c r="H426" s="2" t="s">
        <v>35</v>
      </c>
      <c r="I426" s="3">
        <v>23184</v>
      </c>
      <c r="J426" s="12">
        <f>IF(H426&gt;0,B426-YEAR(I426),"")</f>
        <v>22</v>
      </c>
      <c r="K426" s="11" t="str">
        <f>N426 &amp; M426</f>
        <v>37D</v>
      </c>
      <c r="L426" s="11">
        <f>IF(ISBLANK(M426),"",VLOOKUP(M426,Tables!$A$3:$B$11,2))</f>
        <v>3</v>
      </c>
      <c r="M426" s="2" t="s">
        <v>27</v>
      </c>
      <c r="N426" s="2">
        <v>37</v>
      </c>
      <c r="O426" s="2">
        <v>25</v>
      </c>
      <c r="P426" s="2">
        <v>36</v>
      </c>
      <c r="Q426" s="2">
        <v>70</v>
      </c>
      <c r="R426" s="13">
        <f>IF(Q426&gt;0,(+Q426*2.54)/100,"")</f>
        <v>1.778</v>
      </c>
      <c r="S426" s="2">
        <v>125</v>
      </c>
      <c r="T426" s="12">
        <f>IF(S426&gt;0,S426*0.453592,"")</f>
        <v>56.698999999999998</v>
      </c>
      <c r="U426" s="13">
        <f>IF((Q426&gt;0)*(S426&gt;0),T426/R426^2,"")</f>
        <v>17.935433830051331</v>
      </c>
      <c r="V426" s="18" t="str">
        <f t="shared" si="13"/>
        <v>Y</v>
      </c>
      <c r="W426" s="2" t="s">
        <v>742</v>
      </c>
    </row>
    <row r="427" spans="1:23" x14ac:dyDescent="0.15">
      <c r="A427" s="11">
        <f t="shared" si="12"/>
        <v>1980</v>
      </c>
      <c r="B427" s="11">
        <f>YEAR(C427)</f>
        <v>1989</v>
      </c>
      <c r="C427" s="10">
        <v>31137</v>
      </c>
      <c r="D427" s="2" t="s">
        <v>564</v>
      </c>
      <c r="H427" s="2" t="s">
        <v>35</v>
      </c>
      <c r="I427" s="3">
        <v>23821</v>
      </c>
      <c r="J427" s="12">
        <f>IF(H427&gt;0,B427-YEAR(I427),"")</f>
        <v>20</v>
      </c>
      <c r="K427" s="11" t="str">
        <f>N427 &amp; M427</f>
        <v>38C</v>
      </c>
      <c r="L427" s="11">
        <f>IF(ISBLANK(M427),"",VLOOKUP(M427,Tables!$A$3:$B$11,2))</f>
        <v>2</v>
      </c>
      <c r="M427" s="2" t="s">
        <v>32</v>
      </c>
      <c r="N427" s="2">
        <v>38</v>
      </c>
      <c r="O427" s="2">
        <v>24</v>
      </c>
      <c r="P427" s="2">
        <v>34</v>
      </c>
      <c r="Q427" s="2">
        <v>67</v>
      </c>
      <c r="R427" s="13">
        <f>IF(Q427&gt;0,(+Q427*2.54)/100,"")</f>
        <v>1.7018</v>
      </c>
      <c r="S427" s="2">
        <v>117</v>
      </c>
      <c r="T427" s="12">
        <f>IF(S427&gt;0,S427*0.453592,"")</f>
        <v>53.070264000000002</v>
      </c>
      <c r="U427" s="13">
        <f>IF((Q427&gt;0)*(S427&gt;0),T427/R427^2,"")</f>
        <v>18.324587595933934</v>
      </c>
      <c r="V427" s="18" t="str">
        <f t="shared" si="13"/>
        <v>Y</v>
      </c>
      <c r="W427" s="2" t="s">
        <v>157</v>
      </c>
    </row>
    <row r="428" spans="1:23" x14ac:dyDescent="0.15">
      <c r="A428" s="11">
        <f t="shared" si="12"/>
        <v>1980</v>
      </c>
      <c r="B428" s="11">
        <f>YEAR(C428)</f>
        <v>1989</v>
      </c>
      <c r="C428" s="10">
        <v>31167</v>
      </c>
      <c r="D428" s="2" t="s">
        <v>894</v>
      </c>
      <c r="H428" s="2" t="s">
        <v>26</v>
      </c>
      <c r="I428" s="3">
        <v>23128</v>
      </c>
      <c r="J428" s="12">
        <f>IF(H428&gt;0,B428-YEAR(I428),"")</f>
        <v>22</v>
      </c>
      <c r="K428" s="11" t="str">
        <f>N428 &amp; M428</f>
        <v>36D</v>
      </c>
      <c r="L428" s="11">
        <f>IF(ISBLANK(M428),"",VLOOKUP(M428,Tables!$A$3:$B$11,2))</f>
        <v>3</v>
      </c>
      <c r="M428" s="2" t="s">
        <v>27</v>
      </c>
      <c r="N428" s="2">
        <v>36</v>
      </c>
      <c r="O428" s="2">
        <v>23</v>
      </c>
      <c r="P428" s="2">
        <v>35</v>
      </c>
      <c r="Q428" s="2">
        <v>67</v>
      </c>
      <c r="R428" s="13">
        <f>IF(Q428&gt;0,(+Q428*2.54)/100,"")</f>
        <v>1.7018</v>
      </c>
      <c r="S428" s="2">
        <v>114</v>
      </c>
      <c r="T428" s="12">
        <f>IF(S428&gt;0,S428*0.453592,"")</f>
        <v>51.709488</v>
      </c>
      <c r="U428" s="13">
        <f>IF((Q428&gt;0)*(S428&gt;0),T428/R428^2,"")</f>
        <v>17.854726375525374</v>
      </c>
      <c r="V428" s="18" t="str">
        <f t="shared" si="13"/>
        <v>Y</v>
      </c>
      <c r="W428" s="2" t="s">
        <v>895</v>
      </c>
    </row>
    <row r="429" spans="1:23" x14ac:dyDescent="0.15">
      <c r="A429" s="11">
        <f t="shared" si="12"/>
        <v>1980</v>
      </c>
      <c r="B429" s="11">
        <f>YEAR(C429)</f>
        <v>1989</v>
      </c>
      <c r="C429" s="10">
        <v>31198</v>
      </c>
      <c r="D429" s="2" t="s">
        <v>1131</v>
      </c>
      <c r="H429" s="2" t="s">
        <v>35</v>
      </c>
      <c r="I429" s="3">
        <v>23131</v>
      </c>
      <c r="J429" s="12">
        <f>IF(H429&gt;0,B429-YEAR(I429),"")</f>
        <v>22</v>
      </c>
      <c r="K429" s="11" t="str">
        <f>N429 &amp; M429</f>
        <v>36D</v>
      </c>
      <c r="L429" s="11">
        <f>IF(ISBLANK(M429),"",VLOOKUP(M429,Tables!$A$3:$B$11,2))</f>
        <v>3</v>
      </c>
      <c r="M429" s="2" t="s">
        <v>27</v>
      </c>
      <c r="N429" s="2">
        <v>36</v>
      </c>
      <c r="O429" s="2">
        <v>24</v>
      </c>
      <c r="P429" s="2">
        <v>34</v>
      </c>
      <c r="Q429" s="2">
        <v>69</v>
      </c>
      <c r="R429" s="13">
        <f>IF(Q429&gt;0,(+Q429*2.54)/100,"")</f>
        <v>1.7525999999999999</v>
      </c>
      <c r="S429" s="2">
        <v>120</v>
      </c>
      <c r="T429" s="12">
        <f>IF(S429&gt;0,S429*0.453592,"")</f>
        <v>54.431039999999996</v>
      </c>
      <c r="U429" s="13">
        <f>IF((Q429&gt;0)*(S429&gt;0),T429/R429^2,"")</f>
        <v>17.720705888796779</v>
      </c>
      <c r="V429" s="18" t="str">
        <f t="shared" si="13"/>
        <v>Y</v>
      </c>
      <c r="W429" s="2" t="s">
        <v>895</v>
      </c>
    </row>
    <row r="430" spans="1:23" x14ac:dyDescent="0.15">
      <c r="A430" s="11">
        <f t="shared" si="12"/>
        <v>1980</v>
      </c>
      <c r="B430" s="11">
        <f>YEAR(C430)</f>
        <v>1989</v>
      </c>
      <c r="C430" s="10">
        <v>31228</v>
      </c>
      <c r="D430" s="2" t="s">
        <v>420</v>
      </c>
      <c r="H430" s="2" t="s">
        <v>26</v>
      </c>
      <c r="I430" s="3">
        <v>24013</v>
      </c>
      <c r="J430" s="12">
        <f>IF(H430&gt;0,B430-YEAR(I430),"")</f>
        <v>20</v>
      </c>
      <c r="K430" s="11" t="str">
        <f>N430 &amp; M430</f>
        <v>34C</v>
      </c>
      <c r="L430" s="11">
        <f>IF(ISBLANK(M430),"",VLOOKUP(M430,Tables!$A$3:$B$11,2))</f>
        <v>2</v>
      </c>
      <c r="M430" s="2" t="s">
        <v>32</v>
      </c>
      <c r="N430" s="2">
        <v>34</v>
      </c>
      <c r="O430" s="2">
        <v>24</v>
      </c>
      <c r="P430" s="2">
        <v>32</v>
      </c>
      <c r="Q430" s="2">
        <v>65</v>
      </c>
      <c r="R430" s="13">
        <f>IF(Q430&gt;0,(+Q430*2.54)/100,"")</f>
        <v>1.651</v>
      </c>
      <c r="S430" s="2">
        <v>108</v>
      </c>
      <c r="T430" s="12">
        <f>IF(S430&gt;0,S430*0.453592,"")</f>
        <v>48.987935999999998</v>
      </c>
      <c r="U430" s="13">
        <f>IF((Q430&gt;0)*(S430&gt;0),T430/R430^2,"")</f>
        <v>17.971941458675815</v>
      </c>
      <c r="V430" s="18" t="str">
        <f t="shared" si="13"/>
        <v>Y</v>
      </c>
      <c r="W430" s="2" t="s">
        <v>58</v>
      </c>
    </row>
    <row r="431" spans="1:23" x14ac:dyDescent="0.15">
      <c r="A431" s="11">
        <f t="shared" si="12"/>
        <v>1980</v>
      </c>
      <c r="B431" s="11">
        <f>YEAR(C431)</f>
        <v>1989</v>
      </c>
      <c r="C431" s="10">
        <v>31259</v>
      </c>
      <c r="D431" s="2" t="s">
        <v>444</v>
      </c>
      <c r="H431" s="2" t="s">
        <v>26</v>
      </c>
      <c r="I431" s="3">
        <v>23471</v>
      </c>
      <c r="J431" s="12">
        <f>IF(H431&gt;0,B431-YEAR(I431),"")</f>
        <v>21</v>
      </c>
      <c r="K431" s="11" t="str">
        <f>N431 &amp; M431</f>
        <v>38C</v>
      </c>
      <c r="L431" s="11">
        <f>IF(ISBLANK(M431),"",VLOOKUP(M431,Tables!$A$3:$B$11,2))</f>
        <v>2</v>
      </c>
      <c r="M431" s="2" t="s">
        <v>32</v>
      </c>
      <c r="N431" s="2">
        <v>38</v>
      </c>
      <c r="O431" s="2">
        <v>24</v>
      </c>
      <c r="P431" s="2">
        <v>34</v>
      </c>
      <c r="Q431" s="2">
        <v>67</v>
      </c>
      <c r="R431" s="13">
        <f>IF(Q431&gt;0,(+Q431*2.54)/100,"")</f>
        <v>1.7018</v>
      </c>
      <c r="S431" s="2">
        <v>110</v>
      </c>
      <c r="T431" s="12">
        <f>IF(S431&gt;0,S431*0.453592,"")</f>
        <v>49.895119999999999</v>
      </c>
      <c r="U431" s="13">
        <f>IF((Q431&gt;0)*(S431&gt;0),T431/R431^2,"")</f>
        <v>17.228244748313955</v>
      </c>
      <c r="V431" s="18" t="str">
        <f t="shared" si="13"/>
        <v>Y</v>
      </c>
      <c r="W431" s="2" t="s">
        <v>445</v>
      </c>
    </row>
    <row r="432" spans="1:23" x14ac:dyDescent="0.15">
      <c r="A432" s="11">
        <f t="shared" si="12"/>
        <v>1980</v>
      </c>
      <c r="B432" s="11">
        <f>YEAR(C432)</f>
        <v>1989</v>
      </c>
      <c r="C432" s="10">
        <v>31290</v>
      </c>
      <c r="D432" s="2" t="s">
        <v>650</v>
      </c>
      <c r="H432" s="2" t="s">
        <v>26</v>
      </c>
      <c r="I432" s="3">
        <v>24425</v>
      </c>
      <c r="J432" s="12">
        <f>IF(H432&gt;0,B432-YEAR(I432),"")</f>
        <v>19</v>
      </c>
      <c r="K432" s="11" t="str">
        <f>N432 &amp; M432</f>
        <v>36C</v>
      </c>
      <c r="L432" s="11">
        <f>IF(ISBLANK(M432),"",VLOOKUP(M432,Tables!$A$3:$B$11,2))</f>
        <v>2</v>
      </c>
      <c r="M432" s="2" t="s">
        <v>32</v>
      </c>
      <c r="N432" s="2">
        <v>36</v>
      </c>
      <c r="O432" s="2">
        <v>24</v>
      </c>
      <c r="P432" s="2">
        <v>34</v>
      </c>
      <c r="Q432" s="2">
        <v>65</v>
      </c>
      <c r="R432" s="13">
        <f>IF(Q432&gt;0,(+Q432*2.54)/100,"")</f>
        <v>1.651</v>
      </c>
      <c r="S432" s="2">
        <v>104</v>
      </c>
      <c r="T432" s="12">
        <f>IF(S432&gt;0,S432*0.453592,"")</f>
        <v>47.173568000000003</v>
      </c>
      <c r="U432" s="13">
        <f>IF((Q432&gt;0)*(S432&gt;0),T432/R432^2,"")</f>
        <v>17.306313997243379</v>
      </c>
      <c r="V432" s="18" t="str">
        <f t="shared" si="13"/>
        <v>N</v>
      </c>
      <c r="W432" s="2" t="s">
        <v>651</v>
      </c>
    </row>
    <row r="433" spans="1:23" x14ac:dyDescent="0.15">
      <c r="A433" s="11">
        <f t="shared" si="12"/>
        <v>1980</v>
      </c>
      <c r="B433" s="11">
        <f>YEAR(C433)</f>
        <v>1989</v>
      </c>
      <c r="C433" s="10">
        <v>31290</v>
      </c>
      <c r="D433" s="2" t="s">
        <v>889</v>
      </c>
      <c r="H433" s="2" t="s">
        <v>26</v>
      </c>
      <c r="I433" s="3">
        <v>24425</v>
      </c>
      <c r="J433" s="12">
        <f>IF(H433&gt;0,B433-YEAR(I433),"")</f>
        <v>19</v>
      </c>
      <c r="K433" s="11" t="str">
        <f>N433 &amp; M433</f>
        <v>36C</v>
      </c>
      <c r="L433" s="11">
        <f>IF(ISBLANK(M433),"",VLOOKUP(M433,Tables!$A$3:$B$11,2))</f>
        <v>2</v>
      </c>
      <c r="M433" s="2" t="s">
        <v>32</v>
      </c>
      <c r="N433" s="2">
        <v>36</v>
      </c>
      <c r="O433" s="2">
        <v>24</v>
      </c>
      <c r="P433" s="2">
        <v>34</v>
      </c>
      <c r="Q433" s="2">
        <v>65</v>
      </c>
      <c r="R433" s="13">
        <f>IF(Q433&gt;0,(+Q433*2.54)/100,"")</f>
        <v>1.651</v>
      </c>
      <c r="S433" s="2">
        <v>104</v>
      </c>
      <c r="T433" s="12">
        <f>IF(S433&gt;0,S433*0.453592,"")</f>
        <v>47.173568000000003</v>
      </c>
      <c r="U433" s="13">
        <f>IF((Q433&gt;0)*(S433&gt;0),T433/R433^2,"")</f>
        <v>17.306313997243379</v>
      </c>
      <c r="V433" s="18" t="str">
        <f t="shared" si="13"/>
        <v>N</v>
      </c>
      <c r="W433" s="2" t="s">
        <v>651</v>
      </c>
    </row>
    <row r="434" spans="1:23" x14ac:dyDescent="0.15">
      <c r="A434" s="11">
        <f t="shared" si="12"/>
        <v>1980</v>
      </c>
      <c r="B434" s="11">
        <f>YEAR(C434)</f>
        <v>1989</v>
      </c>
      <c r="C434" s="10">
        <v>31320</v>
      </c>
      <c r="D434" s="2" t="s">
        <v>631</v>
      </c>
      <c r="H434" s="2" t="s">
        <v>26</v>
      </c>
      <c r="I434" s="3">
        <v>22391</v>
      </c>
      <c r="J434" s="12">
        <f>IF(H434&gt;0,B434-YEAR(I434),"")</f>
        <v>24</v>
      </c>
      <c r="K434" s="11" t="str">
        <f>N434 &amp; M434</f>
        <v>36D</v>
      </c>
      <c r="L434" s="11">
        <f>IF(ISBLANK(M434),"",VLOOKUP(M434,Tables!$A$3:$B$11,2))</f>
        <v>3</v>
      </c>
      <c r="M434" s="2" t="s">
        <v>27</v>
      </c>
      <c r="N434" s="2">
        <v>36</v>
      </c>
      <c r="O434" s="2">
        <v>21</v>
      </c>
      <c r="P434" s="2">
        <v>32</v>
      </c>
      <c r="Q434" s="2">
        <v>64</v>
      </c>
      <c r="R434" s="13">
        <f>IF(Q434&gt;0,(+Q434*2.54)/100,"")</f>
        <v>1.6255999999999999</v>
      </c>
      <c r="S434" s="2">
        <v>105</v>
      </c>
      <c r="T434" s="12">
        <f>IF(S434&gt;0,S434*0.453592,"")</f>
        <v>47.627159999999996</v>
      </c>
      <c r="U434" s="13">
        <f>IF((Q434&gt;0)*(S434&gt;0),T434/R434^2,"")</f>
        <v>18.023009190549629</v>
      </c>
      <c r="V434" s="18" t="str">
        <f t="shared" si="13"/>
        <v>Y</v>
      </c>
      <c r="W434" s="2" t="s">
        <v>632</v>
      </c>
    </row>
    <row r="435" spans="1:23" x14ac:dyDescent="0.15">
      <c r="A435" s="11">
        <f t="shared" si="12"/>
        <v>1980</v>
      </c>
      <c r="B435" s="11">
        <f>YEAR(C435)</f>
        <v>1989</v>
      </c>
      <c r="C435" s="10">
        <v>31351</v>
      </c>
      <c r="D435" s="2" t="s">
        <v>997</v>
      </c>
      <c r="H435" s="2" t="s">
        <v>35</v>
      </c>
      <c r="I435" s="3">
        <v>23712</v>
      </c>
      <c r="J435" s="12">
        <f>IF(H435&gt;0,B435-YEAR(I435),"")</f>
        <v>21</v>
      </c>
      <c r="K435" s="11" t="str">
        <f>N435 &amp; M435</f>
        <v>36D</v>
      </c>
      <c r="L435" s="11">
        <f>IF(ISBLANK(M435),"",VLOOKUP(M435,Tables!$A$3:$B$11,2))</f>
        <v>3</v>
      </c>
      <c r="M435" s="2" t="s">
        <v>27</v>
      </c>
      <c r="N435" s="2">
        <v>36</v>
      </c>
      <c r="O435" s="2">
        <v>23</v>
      </c>
      <c r="P435" s="2">
        <v>32</v>
      </c>
      <c r="Q435" s="2">
        <v>66</v>
      </c>
      <c r="R435" s="13">
        <f>IF(Q435&gt;0,(+Q435*2.54)/100,"")</f>
        <v>1.6764000000000001</v>
      </c>
      <c r="S435" s="2">
        <v>112</v>
      </c>
      <c r="T435" s="12">
        <f>IF(S435&gt;0,S435*0.453592,"")</f>
        <v>50.802303999999999</v>
      </c>
      <c r="U435" s="13">
        <f>IF((Q435&gt;0)*(S435&gt;0),T435/R435^2,"")</f>
        <v>18.077072701436496</v>
      </c>
      <c r="V435" s="18" t="str">
        <f t="shared" si="13"/>
        <v>Y</v>
      </c>
      <c r="W435" s="2" t="s">
        <v>998</v>
      </c>
    </row>
    <row r="436" spans="1:23" x14ac:dyDescent="0.15">
      <c r="A436" s="11">
        <f t="shared" si="12"/>
        <v>1980</v>
      </c>
      <c r="B436" s="11">
        <f>YEAR(C436)</f>
        <v>1989</v>
      </c>
      <c r="C436" s="10">
        <v>31381</v>
      </c>
      <c r="D436" s="2" t="s">
        <v>971</v>
      </c>
      <c r="G436" s="2" t="s">
        <v>69</v>
      </c>
      <c r="H436" s="2" t="s">
        <v>35</v>
      </c>
      <c r="I436" s="3">
        <v>22953</v>
      </c>
      <c r="J436" s="12">
        <f>IF(H436&gt;0,B436-YEAR(I436),"")</f>
        <v>23</v>
      </c>
      <c r="K436" s="11" t="str">
        <f>N436 &amp; M436</f>
        <v>37DD</v>
      </c>
      <c r="L436" s="11">
        <f>IF(ISBLANK(M436),"",VLOOKUP(M436,Tables!$A$3:$B$11,2))</f>
        <v>4</v>
      </c>
      <c r="M436" s="2" t="s">
        <v>38</v>
      </c>
      <c r="N436" s="2">
        <v>37</v>
      </c>
      <c r="O436" s="2">
        <v>24</v>
      </c>
      <c r="P436" s="2">
        <v>35</v>
      </c>
      <c r="Q436" s="2">
        <v>68</v>
      </c>
      <c r="R436" s="13">
        <f>IF(Q436&gt;0,(+Q436*2.54)/100,"")</f>
        <v>1.7272000000000001</v>
      </c>
      <c r="S436" s="2">
        <v>120</v>
      </c>
      <c r="T436" s="12">
        <f>IF(S436&gt;0,S436*0.453592,"")</f>
        <v>54.431039999999996</v>
      </c>
      <c r="U436" s="13">
        <f>IF((Q436&gt;0)*(S436&gt;0),T436/R436^2,"")</f>
        <v>18.245735453408621</v>
      </c>
      <c r="V436" s="18" t="str">
        <f t="shared" si="13"/>
        <v>Y</v>
      </c>
      <c r="W436" s="2" t="s">
        <v>105</v>
      </c>
    </row>
    <row r="437" spans="1:23" x14ac:dyDescent="0.15">
      <c r="A437" s="11">
        <f t="shared" si="12"/>
        <v>1990</v>
      </c>
      <c r="B437" s="11">
        <f>YEAR(C437)</f>
        <v>1990</v>
      </c>
      <c r="C437" s="10">
        <v>31412</v>
      </c>
      <c r="D437" s="2" t="s">
        <v>967</v>
      </c>
      <c r="H437" s="2" t="s">
        <v>26</v>
      </c>
      <c r="I437" s="3">
        <v>21068</v>
      </c>
      <c r="J437" s="12">
        <f>IF(H437&gt;0,B437-YEAR(I437),"")</f>
        <v>29</v>
      </c>
      <c r="K437" s="11" t="str">
        <f>N437 &amp; M437</f>
        <v>36DD</v>
      </c>
      <c r="L437" s="11">
        <f>IF(ISBLANK(M437),"",VLOOKUP(M437,Tables!$A$3:$B$11,2))</f>
        <v>4</v>
      </c>
      <c r="M437" s="2" t="s">
        <v>38</v>
      </c>
      <c r="N437" s="2">
        <v>36</v>
      </c>
      <c r="O437" s="2">
        <v>23</v>
      </c>
      <c r="P437" s="2">
        <v>35</v>
      </c>
      <c r="Q437" s="2">
        <v>67</v>
      </c>
      <c r="R437" s="13">
        <f>IF(Q437&gt;0,(+Q437*2.54)/100,"")</f>
        <v>1.7018</v>
      </c>
      <c r="S437" s="2">
        <v>115</v>
      </c>
      <c r="T437" s="12">
        <f>IF(S437&gt;0,S437*0.453592,"")</f>
        <v>52.163080000000001</v>
      </c>
      <c r="U437" s="13">
        <f>IF((Q437&gt;0)*(S437&gt;0),T437/R437^2,"")</f>
        <v>18.011346782328228</v>
      </c>
      <c r="V437" s="18" t="str">
        <f t="shared" si="13"/>
        <v>N</v>
      </c>
      <c r="W437" s="2" t="s">
        <v>968</v>
      </c>
    </row>
    <row r="438" spans="1:23" x14ac:dyDescent="0.15">
      <c r="A438" s="11">
        <f t="shared" si="12"/>
        <v>1990</v>
      </c>
      <c r="B438" s="11">
        <f>YEAR(C438)</f>
        <v>1990</v>
      </c>
      <c r="C438" s="10">
        <v>31443</v>
      </c>
      <c r="D438" s="2" t="s">
        <v>946</v>
      </c>
      <c r="G438" s="2" t="s">
        <v>30</v>
      </c>
      <c r="H438" s="2" t="s">
        <v>26</v>
      </c>
      <c r="I438" s="3">
        <v>23192</v>
      </c>
      <c r="J438" s="12">
        <f>IF(H438&gt;0,B438-YEAR(I438),"")</f>
        <v>23</v>
      </c>
      <c r="K438" s="11" t="str">
        <f>N438 &amp; M438</f>
        <v>36D</v>
      </c>
      <c r="L438" s="11">
        <f>IF(ISBLANK(M438),"",VLOOKUP(M438,Tables!$A$3:$B$11,2))</f>
        <v>3</v>
      </c>
      <c r="M438" s="2" t="s">
        <v>27</v>
      </c>
      <c r="N438" s="2">
        <v>36</v>
      </c>
      <c r="O438" s="2">
        <v>24</v>
      </c>
      <c r="P438" s="2">
        <v>36</v>
      </c>
      <c r="Q438" s="2">
        <v>67</v>
      </c>
      <c r="R438" s="13">
        <f>IF(Q438&gt;0,(+Q438*2.54)/100,"")</f>
        <v>1.7018</v>
      </c>
      <c r="S438" s="2">
        <v>105</v>
      </c>
      <c r="T438" s="12">
        <f>IF(S438&gt;0,S438*0.453592,"")</f>
        <v>47.627159999999996</v>
      </c>
      <c r="U438" s="13">
        <f>IF((Q438&gt;0)*(S438&gt;0),T438/R438^2,"")</f>
        <v>16.445142714299685</v>
      </c>
      <c r="V438" s="18" t="str">
        <f t="shared" si="13"/>
        <v>N</v>
      </c>
      <c r="W438" s="2" t="s">
        <v>947</v>
      </c>
    </row>
    <row r="439" spans="1:23" x14ac:dyDescent="0.15">
      <c r="A439" s="11">
        <f t="shared" si="12"/>
        <v>1990</v>
      </c>
      <c r="B439" s="11">
        <f>YEAR(C439)</f>
        <v>1990</v>
      </c>
      <c r="C439" s="10">
        <v>31471</v>
      </c>
      <c r="D439" s="2" t="s">
        <v>340</v>
      </c>
      <c r="G439" s="2" t="s">
        <v>25</v>
      </c>
      <c r="H439" s="2" t="s">
        <v>35</v>
      </c>
      <c r="I439" s="3">
        <v>21896</v>
      </c>
      <c r="J439" s="12">
        <f>IF(H439&gt;0,B439-YEAR(I439),"")</f>
        <v>27</v>
      </c>
      <c r="K439" s="11" t="str">
        <f>N439 &amp; M439</f>
        <v>34C</v>
      </c>
      <c r="L439" s="11">
        <f>IF(ISBLANK(M439),"",VLOOKUP(M439,Tables!$A$3:$B$11,2))</f>
        <v>2</v>
      </c>
      <c r="M439" s="2" t="s">
        <v>32</v>
      </c>
      <c r="N439" s="2">
        <v>34</v>
      </c>
      <c r="O439" s="2">
        <v>23</v>
      </c>
      <c r="P439" s="2">
        <v>34</v>
      </c>
      <c r="Q439" s="2">
        <v>66</v>
      </c>
      <c r="R439" s="13">
        <f>IF(Q439&gt;0,(+Q439*2.54)/100,"")</f>
        <v>1.6764000000000001</v>
      </c>
      <c r="S439" s="2">
        <v>110</v>
      </c>
      <c r="T439" s="12">
        <f>IF(S439&gt;0,S439*0.453592,"")</f>
        <v>49.895119999999999</v>
      </c>
      <c r="U439" s="13">
        <f>IF((Q439&gt;0)*(S439&gt;0),T439/R439^2,"")</f>
        <v>17.754267831767987</v>
      </c>
      <c r="V439" s="18" t="str">
        <f t="shared" si="13"/>
        <v>Y</v>
      </c>
      <c r="W439" s="2" t="s">
        <v>341</v>
      </c>
    </row>
    <row r="440" spans="1:23" x14ac:dyDescent="0.15">
      <c r="A440" s="11">
        <f t="shared" si="12"/>
        <v>1990</v>
      </c>
      <c r="B440" s="11">
        <f>YEAR(C440)</f>
        <v>1990</v>
      </c>
      <c r="C440" s="10">
        <v>31502</v>
      </c>
      <c r="D440" s="2" t="s">
        <v>778</v>
      </c>
      <c r="H440" s="2" t="s">
        <v>26</v>
      </c>
      <c r="I440" s="3">
        <v>24008</v>
      </c>
      <c r="J440" s="12">
        <f>IF(H440&gt;0,B440-YEAR(I440),"")</f>
        <v>21</v>
      </c>
      <c r="K440" s="11" t="str">
        <f>N440 &amp; M440</f>
        <v>37C</v>
      </c>
      <c r="L440" s="11">
        <f>IF(ISBLANK(M440),"",VLOOKUP(M440,Tables!$A$3:$B$11,2))</f>
        <v>2</v>
      </c>
      <c r="M440" s="2" t="s">
        <v>32</v>
      </c>
      <c r="N440" s="2">
        <v>37</v>
      </c>
      <c r="O440" s="2">
        <v>24</v>
      </c>
      <c r="P440" s="2">
        <v>36</v>
      </c>
      <c r="Q440" s="2">
        <v>69</v>
      </c>
      <c r="R440" s="13">
        <f>IF(Q440&gt;0,(+Q440*2.54)/100,"")</f>
        <v>1.7525999999999999</v>
      </c>
      <c r="S440" s="2">
        <v>120</v>
      </c>
      <c r="T440" s="12">
        <f>IF(S440&gt;0,S440*0.453592,"")</f>
        <v>54.431039999999996</v>
      </c>
      <c r="U440" s="13">
        <f>IF((Q440&gt;0)*(S440&gt;0),T440/R440^2,"")</f>
        <v>17.720705888796779</v>
      </c>
      <c r="V440" s="18" t="str">
        <f t="shared" si="13"/>
        <v>Y</v>
      </c>
      <c r="W440" s="2" t="s">
        <v>333</v>
      </c>
    </row>
    <row r="441" spans="1:23" x14ac:dyDescent="0.15">
      <c r="A441" s="11">
        <f t="shared" si="12"/>
        <v>1990</v>
      </c>
      <c r="B441" s="11">
        <f>YEAR(C441)</f>
        <v>1990</v>
      </c>
      <c r="C441" s="10">
        <v>31532</v>
      </c>
      <c r="D441" s="2" t="s">
        <v>1152</v>
      </c>
      <c r="H441" s="2" t="s">
        <v>26</v>
      </c>
      <c r="I441" s="3">
        <v>23191</v>
      </c>
      <c r="J441" s="12">
        <f>IF(H441&gt;0,B441-YEAR(I441),"")</f>
        <v>23</v>
      </c>
      <c r="K441" s="11" t="str">
        <f>N441 &amp; M441</f>
        <v>34C</v>
      </c>
      <c r="L441" s="11">
        <f>IF(ISBLANK(M441),"",VLOOKUP(M441,Tables!$A$3:$B$11,2))</f>
        <v>2</v>
      </c>
      <c r="M441" s="2" t="s">
        <v>32</v>
      </c>
      <c r="N441" s="2">
        <v>34</v>
      </c>
      <c r="O441" s="2">
        <v>24</v>
      </c>
      <c r="P441" s="2">
        <v>36</v>
      </c>
      <c r="Q441" s="2">
        <v>68</v>
      </c>
      <c r="R441" s="13">
        <f>IF(Q441&gt;0,(+Q441*2.54)/100,"")</f>
        <v>1.7272000000000001</v>
      </c>
      <c r="S441" s="2">
        <v>125</v>
      </c>
      <c r="T441" s="12">
        <f>IF(S441&gt;0,S441*0.453592,"")</f>
        <v>56.698999999999998</v>
      </c>
      <c r="U441" s="13">
        <f>IF((Q441&gt;0)*(S441&gt;0),T441/R441^2,"")</f>
        <v>19.00597443063398</v>
      </c>
      <c r="V441" s="18" t="str">
        <f t="shared" si="13"/>
        <v>Y</v>
      </c>
      <c r="W441" s="2" t="s">
        <v>549</v>
      </c>
    </row>
    <row r="442" spans="1:23" x14ac:dyDescent="0.15">
      <c r="A442" s="11">
        <f t="shared" si="12"/>
        <v>1990</v>
      </c>
      <c r="B442" s="11">
        <f>YEAR(C442)</f>
        <v>1990</v>
      </c>
      <c r="C442" s="10">
        <v>31563</v>
      </c>
      <c r="D442" s="2" t="s">
        <v>156</v>
      </c>
      <c r="H442" s="2" t="s">
        <v>35</v>
      </c>
      <c r="I442" s="3">
        <v>21173</v>
      </c>
      <c r="J442" s="12">
        <f>IF(H442&gt;0,B442-YEAR(I442),"")</f>
        <v>29</v>
      </c>
      <c r="K442" s="11" t="str">
        <f>N442 &amp; M442</f>
        <v>35C</v>
      </c>
      <c r="L442" s="11">
        <f>IF(ISBLANK(M442),"",VLOOKUP(M442,Tables!$A$3:$B$11,2))</f>
        <v>2</v>
      </c>
      <c r="M442" s="2" t="s">
        <v>32</v>
      </c>
      <c r="N442" s="2">
        <v>35</v>
      </c>
      <c r="O442" s="2">
        <v>24</v>
      </c>
      <c r="P442" s="2">
        <v>35</v>
      </c>
      <c r="Q442" s="2">
        <v>69</v>
      </c>
      <c r="R442" s="13">
        <f>IF(Q442&gt;0,(+Q442*2.54)/100,"")</f>
        <v>1.7525999999999999</v>
      </c>
      <c r="S442" s="2">
        <v>128</v>
      </c>
      <c r="T442" s="12">
        <f>IF(S442&gt;0,S442*0.453592,"")</f>
        <v>58.059775999999999</v>
      </c>
      <c r="U442" s="13">
        <f>IF((Q442&gt;0)*(S442&gt;0),T442/R442^2,"")</f>
        <v>18.902086281383234</v>
      </c>
      <c r="V442" s="18" t="str">
        <f t="shared" si="13"/>
        <v>Y</v>
      </c>
      <c r="W442" s="2" t="s">
        <v>157</v>
      </c>
    </row>
    <row r="443" spans="1:23" x14ac:dyDescent="0.15">
      <c r="A443" s="11">
        <f t="shared" si="12"/>
        <v>1990</v>
      </c>
      <c r="B443" s="11">
        <f>YEAR(C443)</f>
        <v>1990</v>
      </c>
      <c r="C443" s="10">
        <v>31593</v>
      </c>
      <c r="D443" s="2" t="s">
        <v>515</v>
      </c>
      <c r="H443" s="2" t="s">
        <v>26</v>
      </c>
      <c r="I443" s="3">
        <v>21611</v>
      </c>
      <c r="J443" s="12">
        <f>IF(H443&gt;0,B443-YEAR(I443),"")</f>
        <v>27</v>
      </c>
      <c r="K443" s="11" t="str">
        <f>N443 &amp; M443</f>
        <v>36D</v>
      </c>
      <c r="L443" s="11">
        <f>IF(ISBLANK(M443),"",VLOOKUP(M443,Tables!$A$3:$B$11,2))</f>
        <v>3</v>
      </c>
      <c r="M443" s="2" t="s">
        <v>27</v>
      </c>
      <c r="N443" s="2">
        <v>36</v>
      </c>
      <c r="O443" s="2">
        <v>24</v>
      </c>
      <c r="P443" s="2">
        <v>34</v>
      </c>
      <c r="Q443" s="2">
        <v>64</v>
      </c>
      <c r="R443" s="13">
        <f>IF(Q443&gt;0,(+Q443*2.54)/100,"")</f>
        <v>1.6255999999999999</v>
      </c>
      <c r="S443" s="2">
        <v>113</v>
      </c>
      <c r="T443" s="12">
        <f>IF(S443&gt;0,S443*0.453592,"")</f>
        <v>51.255896</v>
      </c>
      <c r="U443" s="13">
        <f>IF((Q443&gt;0)*(S443&gt;0),T443/R443^2,"")</f>
        <v>19.396190843162938</v>
      </c>
      <c r="V443" s="18" t="str">
        <f t="shared" si="13"/>
        <v>Y</v>
      </c>
      <c r="W443" s="2" t="s">
        <v>74</v>
      </c>
    </row>
    <row r="444" spans="1:23" x14ac:dyDescent="0.15">
      <c r="A444" s="11">
        <f t="shared" si="12"/>
        <v>1990</v>
      </c>
      <c r="B444" s="11">
        <f>YEAR(C444)</f>
        <v>1990</v>
      </c>
      <c r="C444" s="10">
        <v>31624</v>
      </c>
      <c r="D444" s="2" t="s">
        <v>868</v>
      </c>
      <c r="H444" s="2" t="s">
        <v>26</v>
      </c>
      <c r="I444" s="3">
        <v>23682</v>
      </c>
      <c r="J444" s="12">
        <f>IF(H444&gt;0,B444-YEAR(I444),"")</f>
        <v>22</v>
      </c>
      <c r="K444" s="11" t="str">
        <f>N444 &amp; M444</f>
        <v>34B</v>
      </c>
      <c r="L444" s="11">
        <f>IF(ISBLANK(M444),"",VLOOKUP(M444,Tables!$A$3:$B$11,2))</f>
        <v>1</v>
      </c>
      <c r="M444" s="2" t="s">
        <v>49</v>
      </c>
      <c r="N444" s="2">
        <v>34</v>
      </c>
      <c r="O444" s="2">
        <v>24</v>
      </c>
      <c r="P444" s="2">
        <v>35</v>
      </c>
      <c r="Q444" s="2">
        <v>66</v>
      </c>
      <c r="R444" s="13">
        <f>IF(Q444&gt;0,(+Q444*2.54)/100,"")</f>
        <v>1.6764000000000001</v>
      </c>
      <c r="S444" s="2">
        <v>113</v>
      </c>
      <c r="T444" s="12">
        <f>IF(S444&gt;0,S444*0.453592,"")</f>
        <v>51.255896</v>
      </c>
      <c r="U444" s="13">
        <f>IF((Q444&gt;0)*(S444&gt;0),T444/R444^2,"")</f>
        <v>18.23847513627075</v>
      </c>
      <c r="V444" s="18" t="str">
        <f t="shared" si="13"/>
        <v>Y</v>
      </c>
      <c r="W444" s="2" t="s">
        <v>869</v>
      </c>
    </row>
    <row r="445" spans="1:23" x14ac:dyDescent="0.15">
      <c r="A445" s="11">
        <f t="shared" si="12"/>
        <v>1990</v>
      </c>
      <c r="B445" s="11">
        <f>YEAR(C445)</f>
        <v>1990</v>
      </c>
      <c r="C445" s="10">
        <v>31655</v>
      </c>
      <c r="D445" s="2" t="s">
        <v>685</v>
      </c>
      <c r="H445" s="2" t="s">
        <v>26</v>
      </c>
      <c r="I445" s="3">
        <v>24374</v>
      </c>
      <c r="J445" s="12">
        <f>IF(H445&gt;0,B445-YEAR(I445),"")</f>
        <v>20</v>
      </c>
      <c r="K445" s="11" t="str">
        <f>N445 &amp; M445</f>
        <v>36D</v>
      </c>
      <c r="L445" s="11">
        <f>IF(ISBLANK(M445),"",VLOOKUP(M445,Tables!$A$3:$B$11,2))</f>
        <v>3</v>
      </c>
      <c r="M445" s="2" t="s">
        <v>27</v>
      </c>
      <c r="N445" s="2">
        <v>36</v>
      </c>
      <c r="O445" s="2">
        <v>22</v>
      </c>
      <c r="P445" s="2">
        <v>33</v>
      </c>
      <c r="Q445" s="2">
        <v>66</v>
      </c>
      <c r="R445" s="13">
        <f>IF(Q445&gt;0,(+Q445*2.54)/100,"")</f>
        <v>1.6764000000000001</v>
      </c>
      <c r="S445" s="2">
        <v>110</v>
      </c>
      <c r="T445" s="12">
        <f>IF(S445&gt;0,S445*0.453592,"")</f>
        <v>49.895119999999999</v>
      </c>
      <c r="U445" s="13">
        <f>IF((Q445&gt;0)*(S445&gt;0),T445/R445^2,"")</f>
        <v>17.754267831767987</v>
      </c>
      <c r="V445" s="18" t="str">
        <f t="shared" si="13"/>
        <v>Y</v>
      </c>
      <c r="W445" s="2" t="s">
        <v>563</v>
      </c>
    </row>
    <row r="446" spans="1:23" x14ac:dyDescent="0.15">
      <c r="A446" s="11">
        <f t="shared" si="12"/>
        <v>1990</v>
      </c>
      <c r="B446" s="11">
        <f>YEAR(C446)</f>
        <v>1990</v>
      </c>
      <c r="C446" s="10">
        <v>31685</v>
      </c>
      <c r="D446" s="2" t="s">
        <v>1212</v>
      </c>
      <c r="E446" s="2" t="s">
        <v>1211</v>
      </c>
      <c r="H446" s="2" t="s">
        <v>35</v>
      </c>
      <c r="I446" s="3">
        <v>22337</v>
      </c>
      <c r="J446" s="12">
        <f>IF(H446&gt;0,B446-YEAR(I446),"")</f>
        <v>25</v>
      </c>
      <c r="K446" s="11" t="str">
        <f>N446 &amp; M446</f>
        <v>36C</v>
      </c>
      <c r="L446" s="11">
        <f>IF(ISBLANK(M446),"",VLOOKUP(M446,Tables!$A$3:$B$11,2))</f>
        <v>2</v>
      </c>
      <c r="M446" s="2" t="s">
        <v>32</v>
      </c>
      <c r="N446" s="2">
        <v>36</v>
      </c>
      <c r="O446" s="2">
        <v>24</v>
      </c>
      <c r="P446" s="2">
        <v>34</v>
      </c>
      <c r="Q446" s="2">
        <v>66</v>
      </c>
      <c r="R446" s="13">
        <f>IF(Q446&gt;0,(+Q446*2.54)/100,"")</f>
        <v>1.6764000000000001</v>
      </c>
      <c r="S446" s="2">
        <v>120</v>
      </c>
      <c r="T446" s="12">
        <f>IF(S446&gt;0,S446*0.453592,"")</f>
        <v>54.431039999999996</v>
      </c>
      <c r="U446" s="13">
        <f>IF((Q446&gt;0)*(S446&gt;0),T446/R446^2,"")</f>
        <v>19.368292180110529</v>
      </c>
      <c r="V446" s="18" t="str">
        <f t="shared" si="13"/>
        <v>N</v>
      </c>
      <c r="W446" s="2" t="s">
        <v>51</v>
      </c>
    </row>
    <row r="447" spans="1:23" x14ac:dyDescent="0.15">
      <c r="A447" s="11">
        <f t="shared" si="12"/>
        <v>1990</v>
      </c>
      <c r="B447" s="11">
        <f>YEAR(C447)</f>
        <v>1990</v>
      </c>
      <c r="C447" s="10">
        <v>31716</v>
      </c>
      <c r="D447" s="2" t="s">
        <v>797</v>
      </c>
      <c r="H447" s="2" t="s">
        <v>35</v>
      </c>
      <c r="I447" s="3">
        <v>23426</v>
      </c>
      <c r="J447" s="12">
        <f>IF(H447&gt;0,B447-YEAR(I447),"")</f>
        <v>22</v>
      </c>
      <c r="K447" s="11" t="str">
        <f>N447 &amp; M447</f>
        <v>34DD</v>
      </c>
      <c r="L447" s="11">
        <f>IF(ISBLANK(M447),"",VLOOKUP(M447,Tables!$A$3:$B$11,2))</f>
        <v>4</v>
      </c>
      <c r="M447" s="2" t="s">
        <v>38</v>
      </c>
      <c r="N447" s="2">
        <v>34</v>
      </c>
      <c r="O447" s="2">
        <v>24</v>
      </c>
      <c r="P447" s="2">
        <v>32</v>
      </c>
      <c r="Q447" s="2">
        <v>66</v>
      </c>
      <c r="R447" s="13">
        <f>IF(Q447&gt;0,(+Q447*2.54)/100,"")</f>
        <v>1.6764000000000001</v>
      </c>
      <c r="S447" s="2">
        <v>112</v>
      </c>
      <c r="T447" s="12">
        <f>IF(S447&gt;0,S447*0.453592,"")</f>
        <v>50.802303999999999</v>
      </c>
      <c r="U447" s="13">
        <f>IF((Q447&gt;0)*(S447&gt;0),T447/R447^2,"")</f>
        <v>18.077072701436496</v>
      </c>
      <c r="V447" s="18" t="str">
        <f t="shared" si="13"/>
        <v>Y</v>
      </c>
      <c r="W447" s="2" t="s">
        <v>798</v>
      </c>
    </row>
    <row r="448" spans="1:23" x14ac:dyDescent="0.15">
      <c r="A448" s="11">
        <f t="shared" si="12"/>
        <v>1990</v>
      </c>
      <c r="B448" s="11">
        <f>YEAR(C448)</f>
        <v>1990</v>
      </c>
      <c r="C448" s="10">
        <v>31746</v>
      </c>
      <c r="D448" s="2" t="s">
        <v>899</v>
      </c>
      <c r="H448" s="2" t="s">
        <v>26</v>
      </c>
      <c r="I448" s="3">
        <v>24254</v>
      </c>
      <c r="J448" s="12">
        <f>IF(H448&gt;0,B448-YEAR(I448),"")</f>
        <v>20</v>
      </c>
      <c r="K448" s="11" t="str">
        <f>N448 &amp; M448</f>
        <v>38D</v>
      </c>
      <c r="L448" s="11">
        <f>IF(ISBLANK(M448),"",VLOOKUP(M448,Tables!$A$3:$B$11,2))</f>
        <v>3</v>
      </c>
      <c r="M448" s="2" t="s">
        <v>27</v>
      </c>
      <c r="N448" s="2">
        <v>38</v>
      </c>
      <c r="O448" s="2">
        <v>24</v>
      </c>
      <c r="P448" s="2">
        <v>34</v>
      </c>
      <c r="Q448" s="2">
        <v>71</v>
      </c>
      <c r="R448" s="13">
        <f>IF(Q448&gt;0,(+Q448*2.54)/100,"")</f>
        <v>1.8034000000000001</v>
      </c>
      <c r="S448" s="2">
        <v>126</v>
      </c>
      <c r="T448" s="12">
        <f>IF(S448&gt;0,S448*0.453592,"")</f>
        <v>57.152591999999999</v>
      </c>
      <c r="U448" s="13">
        <f>IF((Q448&gt;0)*(S448&gt;0),T448/R448^2,"")</f>
        <v>17.57323839979955</v>
      </c>
      <c r="V448" s="18" t="str">
        <f t="shared" si="13"/>
        <v>N</v>
      </c>
      <c r="W448" s="2" t="s">
        <v>900</v>
      </c>
    </row>
    <row r="449" spans="1:23" x14ac:dyDescent="0.15">
      <c r="A449" s="11">
        <f t="shared" si="12"/>
        <v>1990</v>
      </c>
      <c r="B449" s="11">
        <f>YEAR(C449)</f>
        <v>1991</v>
      </c>
      <c r="C449" s="10">
        <v>31777</v>
      </c>
      <c r="D449" s="2" t="s">
        <v>1086</v>
      </c>
      <c r="H449" s="2" t="s">
        <v>26</v>
      </c>
      <c r="I449" s="3">
        <v>23531</v>
      </c>
      <c r="J449" s="12">
        <f>IF(H449&gt;0,B449-YEAR(I449),"")</f>
        <v>23</v>
      </c>
      <c r="K449" s="11" t="str">
        <f>N449 &amp; M449</f>
        <v>36D</v>
      </c>
      <c r="L449" s="11">
        <f>IF(ISBLANK(M449),"",VLOOKUP(M449,Tables!$A$3:$B$11,2))</f>
        <v>3</v>
      </c>
      <c r="M449" s="2" t="s">
        <v>27</v>
      </c>
      <c r="N449" s="2">
        <v>36</v>
      </c>
      <c r="O449" s="2">
        <v>23</v>
      </c>
      <c r="P449" s="2">
        <v>35</v>
      </c>
      <c r="Q449" s="2">
        <v>67</v>
      </c>
      <c r="R449" s="13">
        <f>IF(Q449&gt;0,(+Q449*2.54)/100,"")</f>
        <v>1.7018</v>
      </c>
      <c r="S449" s="2">
        <v>115</v>
      </c>
      <c r="T449" s="12">
        <f>IF(S449&gt;0,S449*0.453592,"")</f>
        <v>52.163080000000001</v>
      </c>
      <c r="U449" s="13">
        <f>IF((Q449&gt;0)*(S449&gt;0),T449/R449^2,"")</f>
        <v>18.011346782328228</v>
      </c>
      <c r="V449" s="18" t="str">
        <f t="shared" si="13"/>
        <v>Y</v>
      </c>
      <c r="W449" s="2" t="s">
        <v>1087</v>
      </c>
    </row>
    <row r="450" spans="1:23" x14ac:dyDescent="0.15">
      <c r="A450" s="11">
        <f t="shared" si="12"/>
        <v>1990</v>
      </c>
      <c r="B450" s="11">
        <f>YEAR(C450)</f>
        <v>1991</v>
      </c>
      <c r="C450" s="10">
        <v>31808</v>
      </c>
      <c r="D450" s="2" t="s">
        <v>299</v>
      </c>
      <c r="H450" s="2" t="s">
        <v>35</v>
      </c>
      <c r="I450" s="3">
        <v>24722</v>
      </c>
      <c r="J450" s="12">
        <f>IF(H450&gt;0,B450-YEAR(I450),"")</f>
        <v>20</v>
      </c>
      <c r="K450" s="11" t="str">
        <f>N450 &amp; M450</f>
        <v>36C</v>
      </c>
      <c r="L450" s="11">
        <f>IF(ISBLANK(M450),"",VLOOKUP(M450,Tables!$A$3:$B$11,2))</f>
        <v>2</v>
      </c>
      <c r="M450" s="2" t="s">
        <v>32</v>
      </c>
      <c r="N450" s="2">
        <v>36</v>
      </c>
      <c r="O450" s="2">
        <v>23</v>
      </c>
      <c r="P450" s="2">
        <v>36</v>
      </c>
      <c r="Q450" s="2">
        <v>66</v>
      </c>
      <c r="R450" s="13">
        <f>IF(Q450&gt;0,(+Q450*2.54)/100,"")</f>
        <v>1.6764000000000001</v>
      </c>
      <c r="S450" s="2">
        <v>110</v>
      </c>
      <c r="T450" s="12">
        <f>IF(S450&gt;0,S450*0.453592,"")</f>
        <v>49.895119999999999</v>
      </c>
      <c r="U450" s="13">
        <f>IF((Q450&gt;0)*(S450&gt;0),T450/R450^2,"")</f>
        <v>17.754267831767987</v>
      </c>
      <c r="V450" s="18" t="str">
        <f t="shared" si="13"/>
        <v>Y</v>
      </c>
      <c r="W450" s="2" t="s">
        <v>105</v>
      </c>
    </row>
    <row r="451" spans="1:23" x14ac:dyDescent="0.15">
      <c r="A451" s="11">
        <f t="shared" ref="A451:A514" si="14">_xlfn.FLOOR.MATH(B451/10)*10</f>
        <v>1990</v>
      </c>
      <c r="B451" s="11">
        <f>YEAR(C451)</f>
        <v>1991</v>
      </c>
      <c r="C451" s="10">
        <v>31836</v>
      </c>
      <c r="D451" s="2" t="s">
        <v>610</v>
      </c>
      <c r="H451" s="2" t="s">
        <v>26</v>
      </c>
      <c r="I451" s="3">
        <v>24694</v>
      </c>
      <c r="J451" s="12">
        <f>IF(H451&gt;0,B451-YEAR(I451),"")</f>
        <v>20</v>
      </c>
      <c r="K451" s="11" t="str">
        <f>N451 &amp; M451</f>
        <v>34C</v>
      </c>
      <c r="L451" s="11">
        <f>IF(ISBLANK(M451),"",VLOOKUP(M451,Tables!$A$3:$B$11,2))</f>
        <v>2</v>
      </c>
      <c r="M451" s="2" t="s">
        <v>32</v>
      </c>
      <c r="N451" s="2">
        <v>34</v>
      </c>
      <c r="O451" s="2">
        <v>22</v>
      </c>
      <c r="P451" s="2">
        <v>32</v>
      </c>
      <c r="Q451" s="2">
        <v>65</v>
      </c>
      <c r="R451" s="13">
        <f>IF(Q451&gt;0,(+Q451*2.54)/100,"")</f>
        <v>1.651</v>
      </c>
      <c r="S451" s="2">
        <v>110</v>
      </c>
      <c r="T451" s="12">
        <f>IF(S451&gt;0,S451*0.453592,"")</f>
        <v>49.895119999999999</v>
      </c>
      <c r="U451" s="13">
        <f>IF((Q451&gt;0)*(S451&gt;0),T451/R451^2,"")</f>
        <v>18.304755189392033</v>
      </c>
      <c r="V451" s="18" t="str">
        <f t="shared" ref="V451:V514" si="15">IF(ISERROR(SEARCH("United States",W451)),"N","Y")</f>
        <v>Y</v>
      </c>
      <c r="W451" s="2" t="s">
        <v>611</v>
      </c>
    </row>
    <row r="452" spans="1:23" x14ac:dyDescent="0.15">
      <c r="A452" s="11">
        <f t="shared" si="14"/>
        <v>1990</v>
      </c>
      <c r="B452" s="11">
        <f>YEAR(C452)</f>
        <v>1991</v>
      </c>
      <c r="C452" s="10">
        <v>31867</v>
      </c>
      <c r="D452" s="2" t="s">
        <v>257</v>
      </c>
      <c r="H452" s="2" t="s">
        <v>35</v>
      </c>
      <c r="I452" s="3">
        <v>23763</v>
      </c>
      <c r="J452" s="12">
        <f>IF(H452&gt;0,B452-YEAR(I452),"")</f>
        <v>22</v>
      </c>
      <c r="K452" s="11" t="str">
        <f>N452 &amp; M452</f>
        <v>34C</v>
      </c>
      <c r="L452" s="11">
        <f>IF(ISBLANK(M452),"",VLOOKUP(M452,Tables!$A$3:$B$11,2))</f>
        <v>2</v>
      </c>
      <c r="M452" s="2" t="s">
        <v>32</v>
      </c>
      <c r="N452" s="2">
        <v>34</v>
      </c>
      <c r="O452" s="2">
        <v>23</v>
      </c>
      <c r="P452" s="2">
        <v>34</v>
      </c>
      <c r="Q452" s="2">
        <v>68</v>
      </c>
      <c r="R452" s="13">
        <f>IF(Q452&gt;0,(+Q452*2.54)/100,"")</f>
        <v>1.7272000000000001</v>
      </c>
      <c r="S452" s="2">
        <v>109</v>
      </c>
      <c r="T452" s="12">
        <f>IF(S452&gt;0,S452*0.453592,"")</f>
        <v>49.441527999999998</v>
      </c>
      <c r="U452" s="13">
        <f>IF((Q452&gt;0)*(S452&gt;0),T452/R452^2,"")</f>
        <v>16.573209703512831</v>
      </c>
      <c r="V452" s="18" t="str">
        <f t="shared" si="15"/>
        <v>Y</v>
      </c>
      <c r="W452" s="2" t="s">
        <v>258</v>
      </c>
    </row>
    <row r="453" spans="1:23" x14ac:dyDescent="0.15">
      <c r="A453" s="11">
        <f t="shared" si="14"/>
        <v>1990</v>
      </c>
      <c r="B453" s="11">
        <f>YEAR(C453)</f>
        <v>1991</v>
      </c>
      <c r="C453" s="10">
        <v>31897</v>
      </c>
      <c r="D453" s="2" t="s">
        <v>218</v>
      </c>
      <c r="H453" s="2" t="s">
        <v>26</v>
      </c>
      <c r="I453" s="3">
        <v>24075</v>
      </c>
      <c r="J453" s="12">
        <f>IF(H453&gt;0,B453-YEAR(I453),"")</f>
        <v>22</v>
      </c>
      <c r="K453" s="11" t="str">
        <f>N453 &amp; M453</f>
        <v>36D</v>
      </c>
      <c r="L453" s="11">
        <f>IF(ISBLANK(M453),"",VLOOKUP(M453,Tables!$A$3:$B$11,2))</f>
        <v>3</v>
      </c>
      <c r="M453" s="2" t="s">
        <v>27</v>
      </c>
      <c r="N453" s="2">
        <v>36</v>
      </c>
      <c r="O453" s="2">
        <v>24</v>
      </c>
      <c r="P453" s="2">
        <v>34</v>
      </c>
      <c r="Q453" s="2">
        <v>68</v>
      </c>
      <c r="R453" s="13">
        <f>IF(Q453&gt;0,(+Q453*2.54)/100,"")</f>
        <v>1.7272000000000001</v>
      </c>
      <c r="S453" s="2">
        <v>120</v>
      </c>
      <c r="T453" s="12">
        <f>IF(S453&gt;0,S453*0.453592,"")</f>
        <v>54.431039999999996</v>
      </c>
      <c r="U453" s="13">
        <f>IF((Q453&gt;0)*(S453&gt;0),T453/R453^2,"")</f>
        <v>18.245735453408621</v>
      </c>
      <c r="V453" s="18" t="str">
        <f t="shared" si="15"/>
        <v>Y</v>
      </c>
      <c r="W453" s="2" t="s">
        <v>219</v>
      </c>
    </row>
    <row r="454" spans="1:23" x14ac:dyDescent="0.15">
      <c r="A454" s="11">
        <f t="shared" si="14"/>
        <v>1990</v>
      </c>
      <c r="B454" s="11">
        <f>YEAR(C454)</f>
        <v>1991</v>
      </c>
      <c r="C454" s="10">
        <v>31928</v>
      </c>
      <c r="D454" s="2" t="s">
        <v>1043</v>
      </c>
      <c r="H454" s="2" t="s">
        <v>31</v>
      </c>
      <c r="I454" s="3">
        <v>24153</v>
      </c>
      <c r="J454" s="12">
        <f>IF(H454&gt;0,B454-YEAR(I454),"")</f>
        <v>21</v>
      </c>
      <c r="K454" s="11" t="str">
        <f>N454 &amp; M454</f>
        <v>38D</v>
      </c>
      <c r="L454" s="11">
        <f>IF(ISBLANK(M454),"",VLOOKUP(M454,Tables!$A$3:$B$11,2))</f>
        <v>3</v>
      </c>
      <c r="M454" s="2" t="s">
        <v>27</v>
      </c>
      <c r="N454" s="2">
        <v>38</v>
      </c>
      <c r="O454" s="2">
        <v>27</v>
      </c>
      <c r="P454" s="2">
        <v>38</v>
      </c>
      <c r="Q454" s="2">
        <v>69</v>
      </c>
      <c r="R454" s="13">
        <f>IF(Q454&gt;0,(+Q454*2.54)/100,"")</f>
        <v>1.7525999999999999</v>
      </c>
      <c r="S454" s="2">
        <v>130</v>
      </c>
      <c r="T454" s="12">
        <f>IF(S454&gt;0,S454*0.453592,"")</f>
        <v>58.96696</v>
      </c>
      <c r="U454" s="13">
        <f>IF((Q454&gt;0)*(S454&gt;0),T454/R454^2,"")</f>
        <v>19.197431379529846</v>
      </c>
      <c r="V454" s="18" t="str">
        <f t="shared" si="15"/>
        <v>N</v>
      </c>
      <c r="W454" s="2" t="s">
        <v>1044</v>
      </c>
    </row>
    <row r="455" spans="1:23" x14ac:dyDescent="0.15">
      <c r="A455" s="11">
        <f t="shared" si="14"/>
        <v>1990</v>
      </c>
      <c r="B455" s="11">
        <f>YEAR(C455)</f>
        <v>1991</v>
      </c>
      <c r="C455" s="10">
        <v>31958</v>
      </c>
      <c r="D455" s="2" t="s">
        <v>1199</v>
      </c>
      <c r="H455" s="2" t="s">
        <v>26</v>
      </c>
      <c r="I455" s="3">
        <v>24962</v>
      </c>
      <c r="J455" s="12">
        <f>IF(H455&gt;0,B455-YEAR(I455),"")</f>
        <v>19</v>
      </c>
      <c r="K455" s="11" t="str">
        <f>N455 &amp; M455</f>
        <v>34DD</v>
      </c>
      <c r="L455" s="11">
        <f>IF(ISBLANK(M455),"",VLOOKUP(M455,Tables!$A$3:$B$11,2))</f>
        <v>4</v>
      </c>
      <c r="M455" s="2" t="s">
        <v>38</v>
      </c>
      <c r="N455" s="2">
        <v>34</v>
      </c>
      <c r="O455" s="2">
        <v>23</v>
      </c>
      <c r="P455" s="2">
        <v>35</v>
      </c>
      <c r="Q455" s="2">
        <v>66</v>
      </c>
      <c r="R455" s="13">
        <f>IF(Q455&gt;0,(+Q455*2.54)/100,"")</f>
        <v>1.6764000000000001</v>
      </c>
      <c r="S455" s="2">
        <v>112</v>
      </c>
      <c r="T455" s="12">
        <f>IF(S455&gt;0,S455*0.453592,"")</f>
        <v>50.802303999999999</v>
      </c>
      <c r="U455" s="13">
        <f>IF((Q455&gt;0)*(S455&gt;0),T455/R455^2,"")</f>
        <v>18.077072701436496</v>
      </c>
      <c r="V455" s="18" t="str">
        <f t="shared" si="15"/>
        <v>Y</v>
      </c>
      <c r="W455" s="2" t="s">
        <v>1200</v>
      </c>
    </row>
    <row r="456" spans="1:23" x14ac:dyDescent="0.15">
      <c r="A456" s="11">
        <f t="shared" si="14"/>
        <v>1990</v>
      </c>
      <c r="B456" s="11">
        <f>YEAR(C456)</f>
        <v>1991</v>
      </c>
      <c r="C456" s="10">
        <v>31989</v>
      </c>
      <c r="D456" s="2" t="s">
        <v>293</v>
      </c>
      <c r="G456" s="2" t="s">
        <v>30</v>
      </c>
      <c r="H456" s="2" t="s">
        <v>35</v>
      </c>
      <c r="I456" s="3">
        <v>24887</v>
      </c>
      <c r="J456" s="12">
        <f>IF(H456&gt;0,B456-YEAR(I456),"")</f>
        <v>19</v>
      </c>
      <c r="K456" s="11" t="str">
        <f>N456 &amp; M456</f>
        <v>34C</v>
      </c>
      <c r="L456" s="11">
        <f>IF(ISBLANK(M456),"",VLOOKUP(M456,Tables!$A$3:$B$11,2))</f>
        <v>2</v>
      </c>
      <c r="M456" s="2" t="s">
        <v>32</v>
      </c>
      <c r="N456" s="2">
        <v>34</v>
      </c>
      <c r="O456" s="2">
        <v>22</v>
      </c>
      <c r="P456" s="2">
        <v>34</v>
      </c>
      <c r="Q456" s="2">
        <v>63</v>
      </c>
      <c r="R456" s="13">
        <f>IF(Q456&gt;0,(+Q456*2.54)/100,"")</f>
        <v>1.6002000000000001</v>
      </c>
      <c r="S456" s="2">
        <v>105</v>
      </c>
      <c r="T456" s="12">
        <f>IF(S456&gt;0,S456*0.453592,"")</f>
        <v>47.627159999999996</v>
      </c>
      <c r="U456" s="13">
        <f>IF((Q456&gt;0)*(S456&gt;0),T456/R456^2,"")</f>
        <v>18.59970915709027</v>
      </c>
      <c r="V456" s="18" t="str">
        <f t="shared" si="15"/>
        <v>N</v>
      </c>
      <c r="W456" s="2" t="s">
        <v>294</v>
      </c>
    </row>
    <row r="457" spans="1:23" x14ac:dyDescent="0.15">
      <c r="A457" s="11">
        <f t="shared" si="14"/>
        <v>1990</v>
      </c>
      <c r="B457" s="11">
        <f>YEAR(C457)</f>
        <v>1991</v>
      </c>
      <c r="C457" s="10">
        <v>32020</v>
      </c>
      <c r="D457" s="2" t="s">
        <v>1022</v>
      </c>
      <c r="H457" s="2" t="s">
        <v>35</v>
      </c>
      <c r="I457" s="3">
        <v>23456</v>
      </c>
      <c r="J457" s="12">
        <f>IF(H457&gt;0,B457-YEAR(I457),"")</f>
        <v>23</v>
      </c>
      <c r="K457" s="11" t="str">
        <f>N457 &amp; M457</f>
        <v>36D</v>
      </c>
      <c r="L457" s="11">
        <f>IF(ISBLANK(M457),"",VLOOKUP(M457,Tables!$A$3:$B$11,2))</f>
        <v>3</v>
      </c>
      <c r="M457" s="2" t="s">
        <v>27</v>
      </c>
      <c r="N457" s="2">
        <v>36</v>
      </c>
      <c r="O457" s="2">
        <v>25</v>
      </c>
      <c r="P457" s="2">
        <v>36</v>
      </c>
      <c r="Q457" s="2">
        <v>70</v>
      </c>
      <c r="R457" s="13">
        <f>IF(Q457&gt;0,(+Q457*2.54)/100,"")</f>
        <v>1.778</v>
      </c>
      <c r="S457" s="2">
        <v>135</v>
      </c>
      <c r="T457" s="12">
        <f>IF(S457&gt;0,S457*0.453592,"")</f>
        <v>61.234920000000002</v>
      </c>
      <c r="U457" s="13">
        <f>IF((Q457&gt;0)*(S457&gt;0),T457/R457^2,"")</f>
        <v>19.370268536455441</v>
      </c>
      <c r="V457" s="18" t="str">
        <f t="shared" si="15"/>
        <v>Y</v>
      </c>
      <c r="W457" s="2" t="s">
        <v>628</v>
      </c>
    </row>
    <row r="458" spans="1:23" x14ac:dyDescent="0.15">
      <c r="A458" s="11">
        <f t="shared" si="14"/>
        <v>1990</v>
      </c>
      <c r="B458" s="11">
        <f>YEAR(C458)</f>
        <v>1991</v>
      </c>
      <c r="C458" s="10">
        <v>32050</v>
      </c>
      <c r="D458" s="2" t="s">
        <v>243</v>
      </c>
      <c r="G458" s="2" t="s">
        <v>30</v>
      </c>
      <c r="H458" s="2" t="s">
        <v>35</v>
      </c>
      <c r="I458" s="3">
        <v>24063</v>
      </c>
      <c r="J458" s="12">
        <f>IF(H458&gt;0,B458-YEAR(I458),"")</f>
        <v>22</v>
      </c>
      <c r="K458" s="11" t="str">
        <f>N458 &amp; M458</f>
        <v>34DD</v>
      </c>
      <c r="L458" s="11">
        <f>IF(ISBLANK(M458),"",VLOOKUP(M458,Tables!$A$3:$B$11,2))</f>
        <v>4</v>
      </c>
      <c r="M458" s="2" t="s">
        <v>38</v>
      </c>
      <c r="N458" s="2">
        <v>34</v>
      </c>
      <c r="O458" s="2">
        <v>22</v>
      </c>
      <c r="P458" s="2">
        <v>35</v>
      </c>
      <c r="Q458" s="2">
        <v>66</v>
      </c>
      <c r="R458" s="13">
        <f>IF(Q458&gt;0,(+Q458*2.54)/100,"")</f>
        <v>1.6764000000000001</v>
      </c>
      <c r="S458" s="2">
        <v>110</v>
      </c>
      <c r="T458" s="12">
        <f>IF(S458&gt;0,S458*0.453592,"")</f>
        <v>49.895119999999999</v>
      </c>
      <c r="U458" s="13">
        <f>IF((Q458&gt;0)*(S458&gt;0),T458/R458^2,"")</f>
        <v>17.754267831767987</v>
      </c>
      <c r="V458" s="18" t="str">
        <f t="shared" si="15"/>
        <v>Y</v>
      </c>
      <c r="W458" s="2" t="s">
        <v>47</v>
      </c>
    </row>
    <row r="459" spans="1:23" x14ac:dyDescent="0.15">
      <c r="A459" s="11">
        <f t="shared" si="14"/>
        <v>1990</v>
      </c>
      <c r="B459" s="11">
        <f>YEAR(C459)</f>
        <v>1991</v>
      </c>
      <c r="C459" s="10">
        <v>32081</v>
      </c>
      <c r="D459" s="2" t="s">
        <v>1157</v>
      </c>
      <c r="H459" s="2" t="s">
        <v>26</v>
      </c>
      <c r="I459" s="3">
        <v>24717</v>
      </c>
      <c r="J459" s="12">
        <f>IF(H459&gt;0,B459-YEAR(I459),"")</f>
        <v>20</v>
      </c>
      <c r="K459" s="11" t="str">
        <f>N459 &amp; M459</f>
        <v>34B</v>
      </c>
      <c r="L459" s="11">
        <f>IF(ISBLANK(M459),"",VLOOKUP(M459,Tables!$A$3:$B$11,2))</f>
        <v>1</v>
      </c>
      <c r="M459" s="2" t="s">
        <v>49</v>
      </c>
      <c r="N459" s="2">
        <v>34</v>
      </c>
      <c r="O459" s="2">
        <v>23</v>
      </c>
      <c r="P459" s="2">
        <v>34</v>
      </c>
      <c r="Q459" s="2">
        <v>67</v>
      </c>
      <c r="R459" s="13">
        <f>IF(Q459&gt;0,(+Q459*2.54)/100,"")</f>
        <v>1.7018</v>
      </c>
      <c r="S459" s="2">
        <v>108</v>
      </c>
      <c r="T459" s="12">
        <f>IF(S459&gt;0,S459*0.453592,"")</f>
        <v>48.987935999999998</v>
      </c>
      <c r="U459" s="13">
        <f>IF((Q459&gt;0)*(S459&gt;0),T459/R459^2,"")</f>
        <v>16.915003934708245</v>
      </c>
      <c r="V459" s="18" t="str">
        <f t="shared" si="15"/>
        <v>Y</v>
      </c>
      <c r="W459" s="2" t="s">
        <v>519</v>
      </c>
    </row>
    <row r="460" spans="1:23" x14ac:dyDescent="0.15">
      <c r="A460" s="11">
        <f t="shared" si="14"/>
        <v>1990</v>
      </c>
      <c r="B460" s="11">
        <f>YEAR(C460)</f>
        <v>1991</v>
      </c>
      <c r="C460" s="10">
        <v>32111</v>
      </c>
      <c r="D460" s="2" t="s">
        <v>1198</v>
      </c>
      <c r="H460" s="2" t="s">
        <v>35</v>
      </c>
      <c r="I460" s="3">
        <v>23364</v>
      </c>
      <c r="J460" s="12">
        <f>IF(H460&gt;0,B460-YEAR(I460),"")</f>
        <v>24</v>
      </c>
      <c r="K460" s="11" t="str">
        <f>N460 &amp; M460</f>
        <v>35D</v>
      </c>
      <c r="L460" s="11">
        <f>IF(ISBLANK(M460),"",VLOOKUP(M460,Tables!$A$3:$B$11,2))</f>
        <v>3</v>
      </c>
      <c r="M460" s="2" t="s">
        <v>27</v>
      </c>
      <c r="N460" s="2">
        <v>35</v>
      </c>
      <c r="O460" s="2">
        <v>24</v>
      </c>
      <c r="P460" s="2">
        <v>36</v>
      </c>
      <c r="Q460" s="2">
        <v>70</v>
      </c>
      <c r="R460" s="13">
        <f>IF(Q460&gt;0,(+Q460*2.54)/100,"")</f>
        <v>1.778</v>
      </c>
      <c r="S460" s="2">
        <v>120</v>
      </c>
      <c r="T460" s="12">
        <f>IF(S460&gt;0,S460*0.453592,"")</f>
        <v>54.431039999999996</v>
      </c>
      <c r="U460" s="13">
        <f>IF((Q460&gt;0)*(S460&gt;0),T460/R460^2,"")</f>
        <v>17.218016476849279</v>
      </c>
      <c r="V460" s="18" t="str">
        <f t="shared" si="15"/>
        <v>Y</v>
      </c>
      <c r="W460" s="2" t="s">
        <v>574</v>
      </c>
    </row>
    <row r="461" spans="1:23" x14ac:dyDescent="0.15">
      <c r="A461" s="11">
        <f t="shared" si="14"/>
        <v>1990</v>
      </c>
      <c r="B461" s="11">
        <f>YEAR(C461)</f>
        <v>1992</v>
      </c>
      <c r="C461" s="10">
        <v>32142</v>
      </c>
      <c r="D461" s="2" t="s">
        <v>1120</v>
      </c>
      <c r="H461" s="2" t="s">
        <v>26</v>
      </c>
      <c r="I461" s="3">
        <v>23696</v>
      </c>
      <c r="J461" s="12">
        <f>IF(H461&gt;0,B461-YEAR(I461),"")</f>
        <v>24</v>
      </c>
      <c r="K461" s="11" t="str">
        <f>N461 &amp; M461</f>
        <v>36D</v>
      </c>
      <c r="L461" s="11">
        <f>IF(ISBLANK(M461),"",VLOOKUP(M461,Tables!$A$3:$B$11,2))</f>
        <v>3</v>
      </c>
      <c r="M461" s="2" t="s">
        <v>27</v>
      </c>
      <c r="N461" s="2">
        <v>36</v>
      </c>
      <c r="O461" s="2">
        <v>23</v>
      </c>
      <c r="P461" s="2">
        <v>34</v>
      </c>
      <c r="Q461" s="2">
        <v>65</v>
      </c>
      <c r="R461" s="13">
        <f>IF(Q461&gt;0,(+Q461*2.54)/100,"")</f>
        <v>1.651</v>
      </c>
      <c r="S461" s="2">
        <v>100</v>
      </c>
      <c r="T461" s="12">
        <f>IF(S461&gt;0,S461*0.453592,"")</f>
        <v>45.359200000000001</v>
      </c>
      <c r="U461" s="13">
        <f>IF((Q461&gt;0)*(S461&gt;0),T461/R461^2,"")</f>
        <v>16.640686535810943</v>
      </c>
      <c r="V461" s="18" t="str">
        <f t="shared" si="15"/>
        <v>N</v>
      </c>
      <c r="W461" s="2" t="s">
        <v>1121</v>
      </c>
    </row>
    <row r="462" spans="1:23" x14ac:dyDescent="0.15">
      <c r="A462" s="11">
        <f t="shared" si="14"/>
        <v>1990</v>
      </c>
      <c r="B462" s="11">
        <f>YEAR(C462)</f>
        <v>1992</v>
      </c>
      <c r="C462" s="10">
        <v>32173</v>
      </c>
      <c r="D462" s="2" t="s">
        <v>1130</v>
      </c>
      <c r="H462" s="2" t="s">
        <v>26</v>
      </c>
      <c r="I462" s="3">
        <v>24626</v>
      </c>
      <c r="J462" s="12">
        <f>IF(H462&gt;0,B462-YEAR(I462),"")</f>
        <v>21</v>
      </c>
      <c r="K462" s="11" t="str">
        <f>N462 &amp; M462</f>
        <v>36C</v>
      </c>
      <c r="L462" s="11">
        <f>IF(ISBLANK(M462),"",VLOOKUP(M462,Tables!$A$3:$B$11,2))</f>
        <v>2</v>
      </c>
      <c r="M462" s="2" t="s">
        <v>32</v>
      </c>
      <c r="N462" s="2">
        <v>36</v>
      </c>
      <c r="O462" s="2">
        <v>25</v>
      </c>
      <c r="P462" s="2">
        <v>35</v>
      </c>
      <c r="Q462" s="2">
        <v>69</v>
      </c>
      <c r="R462" s="13">
        <f>IF(Q462&gt;0,(+Q462*2.54)/100,"")</f>
        <v>1.7525999999999999</v>
      </c>
      <c r="S462" s="2">
        <v>123</v>
      </c>
      <c r="T462" s="12">
        <f>IF(S462&gt;0,S462*0.453592,"")</f>
        <v>55.791815999999997</v>
      </c>
      <c r="U462" s="13">
        <f>IF((Q462&gt;0)*(S462&gt;0),T462/R462^2,"")</f>
        <v>18.1637235360167</v>
      </c>
      <c r="V462" s="18" t="str">
        <f t="shared" si="15"/>
        <v>Y</v>
      </c>
      <c r="W462" s="2" t="s">
        <v>278</v>
      </c>
    </row>
    <row r="463" spans="1:23" x14ac:dyDescent="0.15">
      <c r="A463" s="11">
        <f t="shared" si="14"/>
        <v>1990</v>
      </c>
      <c r="B463" s="11">
        <f>YEAR(C463)</f>
        <v>1992</v>
      </c>
      <c r="C463" s="10">
        <v>32202</v>
      </c>
      <c r="D463" s="2" t="s">
        <v>1162</v>
      </c>
      <c r="H463" s="2" t="s">
        <v>35</v>
      </c>
      <c r="I463" s="3">
        <v>22857</v>
      </c>
      <c r="J463" s="12">
        <f>IF(H463&gt;0,B463-YEAR(I463),"")</f>
        <v>26</v>
      </c>
      <c r="K463" s="11" t="str">
        <f>N463 &amp; M463</f>
        <v>34C</v>
      </c>
      <c r="L463" s="11">
        <f>IF(ISBLANK(M463),"",VLOOKUP(M463,Tables!$A$3:$B$11,2))</f>
        <v>2</v>
      </c>
      <c r="M463" s="2" t="s">
        <v>32</v>
      </c>
      <c r="N463" s="2">
        <v>34</v>
      </c>
      <c r="O463" s="2">
        <v>23</v>
      </c>
      <c r="P463" s="2">
        <v>34</v>
      </c>
      <c r="Q463" s="2">
        <v>66</v>
      </c>
      <c r="R463" s="13">
        <f>IF(Q463&gt;0,(+Q463*2.54)/100,"")</f>
        <v>1.6764000000000001</v>
      </c>
      <c r="S463" s="2">
        <v>116</v>
      </c>
      <c r="T463" s="12">
        <f>IF(S463&gt;0,S463*0.453592,"")</f>
        <v>52.616672000000001</v>
      </c>
      <c r="U463" s="13">
        <f>IF((Q463&gt;0)*(S463&gt;0),T463/R463^2,"")</f>
        <v>18.722682440773511</v>
      </c>
      <c r="V463" s="18" t="str">
        <f t="shared" si="15"/>
        <v>Y</v>
      </c>
      <c r="W463" s="2" t="s">
        <v>1163</v>
      </c>
    </row>
    <row r="464" spans="1:23" x14ac:dyDescent="0.15">
      <c r="A464" s="11">
        <f t="shared" si="14"/>
        <v>1990</v>
      </c>
      <c r="B464" s="11">
        <f>YEAR(C464)</f>
        <v>1992</v>
      </c>
      <c r="C464" s="10">
        <v>32233</v>
      </c>
      <c r="D464" s="2" t="s">
        <v>183</v>
      </c>
      <c r="H464" s="2" t="s">
        <v>26</v>
      </c>
      <c r="I464" s="3">
        <v>25092</v>
      </c>
      <c r="J464" s="12">
        <f>IF(H464&gt;0,B464-YEAR(I464),"")</f>
        <v>20</v>
      </c>
      <c r="K464" s="11" t="str">
        <f>N464 &amp; M464</f>
        <v>36DD</v>
      </c>
      <c r="L464" s="11">
        <f>IF(ISBLANK(M464),"",VLOOKUP(M464,Tables!$A$3:$B$11,2))</f>
        <v>4</v>
      </c>
      <c r="M464" s="2" t="s">
        <v>38</v>
      </c>
      <c r="N464" s="2">
        <v>36</v>
      </c>
      <c r="O464" s="2">
        <v>24</v>
      </c>
      <c r="P464" s="2">
        <v>36</v>
      </c>
      <c r="Q464" s="2">
        <v>67</v>
      </c>
      <c r="R464" s="13">
        <f>IF(Q464&gt;0,(+Q464*2.54)/100,"")</f>
        <v>1.7018</v>
      </c>
      <c r="S464" s="2">
        <v>118</v>
      </c>
      <c r="T464" s="12">
        <f>IF(S464&gt;0,S464*0.453592,"")</f>
        <v>53.523856000000002</v>
      </c>
      <c r="U464" s="13">
        <f>IF((Q464&gt;0)*(S464&gt;0),T464/R464^2,"")</f>
        <v>18.481208002736789</v>
      </c>
      <c r="V464" s="18" t="str">
        <f t="shared" si="15"/>
        <v>Y</v>
      </c>
      <c r="W464" s="2" t="s">
        <v>184</v>
      </c>
    </row>
    <row r="465" spans="1:23" x14ac:dyDescent="0.15">
      <c r="A465" s="11">
        <f t="shared" si="14"/>
        <v>1990</v>
      </c>
      <c r="B465" s="11">
        <f>YEAR(C465)</f>
        <v>1992</v>
      </c>
      <c r="C465" s="10">
        <v>32263</v>
      </c>
      <c r="D465" s="2" t="s">
        <v>97</v>
      </c>
      <c r="G465" s="2" t="s">
        <v>25</v>
      </c>
      <c r="H465" s="2" t="s">
        <v>26</v>
      </c>
      <c r="I465" s="3">
        <v>23342</v>
      </c>
      <c r="J465" s="12">
        <f>IF(H465&gt;0,B465-YEAR(I465),"")</f>
        <v>25</v>
      </c>
      <c r="K465" s="11" t="str">
        <f>N465 &amp; M465</f>
        <v>36DD</v>
      </c>
      <c r="L465" s="11">
        <f>IF(ISBLANK(M465),"",VLOOKUP(M465,Tables!$A$3:$B$11,2))</f>
        <v>4</v>
      </c>
      <c r="M465" s="2" t="s">
        <v>38</v>
      </c>
      <c r="N465" s="2">
        <v>36</v>
      </c>
      <c r="O465" s="2">
        <v>26</v>
      </c>
      <c r="P465" s="2">
        <v>38</v>
      </c>
      <c r="Q465" s="2">
        <v>71</v>
      </c>
      <c r="R465" s="13">
        <f>IF(Q465&gt;0,(+Q465*2.54)/100,"")</f>
        <v>1.8034000000000001</v>
      </c>
      <c r="S465" s="2">
        <v>140</v>
      </c>
      <c r="T465" s="12">
        <f>IF(S465&gt;0,S465*0.453592,"")</f>
        <v>63.502879999999998</v>
      </c>
      <c r="U465" s="13">
        <f>IF((Q465&gt;0)*(S465&gt;0),T465/R465^2,"")</f>
        <v>19.525820444221722</v>
      </c>
      <c r="V465" s="18" t="str">
        <f t="shared" si="15"/>
        <v>Y</v>
      </c>
      <c r="W465" s="2" t="s">
        <v>98</v>
      </c>
    </row>
    <row r="466" spans="1:23" x14ac:dyDescent="0.15">
      <c r="A466" s="11">
        <f t="shared" si="14"/>
        <v>1990</v>
      </c>
      <c r="B466" s="11">
        <f>YEAR(C466)</f>
        <v>1992</v>
      </c>
      <c r="C466" s="10">
        <v>32294</v>
      </c>
      <c r="D466" s="2" t="s">
        <v>86</v>
      </c>
      <c r="G466" s="2" t="s">
        <v>25</v>
      </c>
      <c r="H466" s="2" t="s">
        <v>35</v>
      </c>
      <c r="I466" s="3">
        <v>23947</v>
      </c>
      <c r="J466" s="12">
        <f>IF(H466&gt;0,B466-YEAR(I466),"")</f>
        <v>23</v>
      </c>
      <c r="K466" s="11" t="str">
        <f>N466 &amp; M466</f>
        <v>36DD</v>
      </c>
      <c r="L466" s="11">
        <f>IF(ISBLANK(M466),"",VLOOKUP(M466,Tables!$A$3:$B$11,2))</f>
        <v>4</v>
      </c>
      <c r="M466" s="2" t="s">
        <v>38</v>
      </c>
      <c r="N466" s="2">
        <v>36</v>
      </c>
      <c r="O466" s="2">
        <v>26</v>
      </c>
      <c r="P466" s="2">
        <v>35</v>
      </c>
      <c r="Q466" s="2">
        <v>66</v>
      </c>
      <c r="R466" s="13">
        <f>IF(Q466&gt;0,(+Q466*2.54)/100,"")</f>
        <v>1.6764000000000001</v>
      </c>
      <c r="S466" s="2">
        <v>115</v>
      </c>
      <c r="T466" s="12">
        <f>IF(S466&gt;0,S466*0.453592,"")</f>
        <v>52.163080000000001</v>
      </c>
      <c r="U466" s="13">
        <f>IF((Q466&gt;0)*(S466&gt;0),T466/R466^2,"")</f>
        <v>18.561280005939256</v>
      </c>
      <c r="V466" s="18" t="str">
        <f t="shared" si="15"/>
        <v>N</v>
      </c>
      <c r="W466" s="2" t="s">
        <v>87</v>
      </c>
    </row>
    <row r="467" spans="1:23" x14ac:dyDescent="0.15">
      <c r="A467" s="11">
        <f t="shared" si="14"/>
        <v>1990</v>
      </c>
      <c r="B467" s="11">
        <f>YEAR(C467)</f>
        <v>1992</v>
      </c>
      <c r="C467" s="10">
        <v>32324</v>
      </c>
      <c r="D467" s="2" t="s">
        <v>66</v>
      </c>
      <c r="G467" s="2" t="s">
        <v>25</v>
      </c>
      <c r="H467" s="2" t="s">
        <v>31</v>
      </c>
      <c r="I467" s="3">
        <v>23976</v>
      </c>
      <c r="J467" s="12">
        <f>IF(H467&gt;0,B467-YEAR(I467),"")</f>
        <v>23</v>
      </c>
      <c r="K467" s="11" t="str">
        <f>N467 &amp; M467</f>
        <v>35B</v>
      </c>
      <c r="L467" s="11">
        <f>IF(ISBLANK(M467),"",VLOOKUP(M467,Tables!$A$3:$B$11,2))</f>
        <v>1</v>
      </c>
      <c r="M467" s="2" t="s">
        <v>49</v>
      </c>
      <c r="N467" s="2">
        <v>35</v>
      </c>
      <c r="O467" s="2">
        <v>25</v>
      </c>
      <c r="P467" s="2">
        <v>37</v>
      </c>
      <c r="Q467" s="2">
        <v>68</v>
      </c>
      <c r="R467" s="13">
        <f>IF(Q467&gt;0,(+Q467*2.54)/100,"")</f>
        <v>1.7272000000000001</v>
      </c>
      <c r="S467" s="2">
        <v>133</v>
      </c>
      <c r="T467" s="12">
        <f>IF(S467&gt;0,S467*0.453592,"")</f>
        <v>60.327736000000002</v>
      </c>
      <c r="U467" s="13">
        <f>IF((Q467&gt;0)*(S467&gt;0),T467/R467^2,"")</f>
        <v>20.222356794194557</v>
      </c>
      <c r="V467" s="18" t="str">
        <f t="shared" si="15"/>
        <v>Y</v>
      </c>
      <c r="W467" s="2" t="s">
        <v>67</v>
      </c>
    </row>
    <row r="468" spans="1:23" x14ac:dyDescent="0.15">
      <c r="A468" s="11">
        <f t="shared" si="14"/>
        <v>1990</v>
      </c>
      <c r="B468" s="11">
        <f>YEAR(C468)</f>
        <v>1992</v>
      </c>
      <c r="C468" s="10">
        <v>32355</v>
      </c>
      <c r="D468" s="2" t="s">
        <v>110</v>
      </c>
      <c r="G468" s="2" t="s">
        <v>25</v>
      </c>
      <c r="H468" s="2" t="s">
        <v>26</v>
      </c>
      <c r="I468" s="3">
        <v>23413</v>
      </c>
      <c r="J468" s="12">
        <f>IF(H468&gt;0,B468-YEAR(I468),"")</f>
        <v>24</v>
      </c>
      <c r="K468" s="11" t="str">
        <f>N468 &amp; M468</f>
        <v>34C</v>
      </c>
      <c r="L468" s="11">
        <f>IF(ISBLANK(M468),"",VLOOKUP(M468,Tables!$A$3:$B$11,2))</f>
        <v>2</v>
      </c>
      <c r="M468" s="2" t="s">
        <v>32</v>
      </c>
      <c r="N468" s="2">
        <v>34</v>
      </c>
      <c r="O468" s="2">
        <v>24</v>
      </c>
      <c r="P468" s="2">
        <v>34</v>
      </c>
      <c r="Q468" s="2">
        <v>69</v>
      </c>
      <c r="R468" s="13">
        <f>IF(Q468&gt;0,(+Q468*2.54)/100,"")</f>
        <v>1.7525999999999999</v>
      </c>
      <c r="S468" s="2">
        <v>123</v>
      </c>
      <c r="T468" s="12">
        <f>IF(S468&gt;0,S468*0.453592,"")</f>
        <v>55.791815999999997</v>
      </c>
      <c r="U468" s="13">
        <f>IF((Q468&gt;0)*(S468&gt;0),T468/R468^2,"")</f>
        <v>18.1637235360167</v>
      </c>
      <c r="V468" s="18" t="str">
        <f t="shared" si="15"/>
        <v>Y</v>
      </c>
      <c r="W468" s="2" t="s">
        <v>111</v>
      </c>
    </row>
    <row r="469" spans="1:23" x14ac:dyDescent="0.15">
      <c r="A469" s="11">
        <f t="shared" si="14"/>
        <v>1990</v>
      </c>
      <c r="B469" s="11">
        <f>YEAR(C469)</f>
        <v>1992</v>
      </c>
      <c r="C469" s="10">
        <v>32386</v>
      </c>
      <c r="D469" s="2" t="s">
        <v>897</v>
      </c>
      <c r="H469" s="2" t="s">
        <v>35</v>
      </c>
      <c r="I469" s="3">
        <v>24038</v>
      </c>
      <c r="J469" s="12">
        <f>IF(H469&gt;0,B469-YEAR(I469),"")</f>
        <v>23</v>
      </c>
      <c r="K469" s="11" t="str">
        <f>N469 &amp; M469</f>
        <v>34C</v>
      </c>
      <c r="L469" s="11">
        <f>IF(ISBLANK(M469),"",VLOOKUP(M469,Tables!$A$3:$B$11,2))</f>
        <v>2</v>
      </c>
      <c r="M469" s="2" t="s">
        <v>32</v>
      </c>
      <c r="N469" s="2">
        <v>34</v>
      </c>
      <c r="O469" s="2">
        <v>22</v>
      </c>
      <c r="P469" s="2">
        <v>34</v>
      </c>
      <c r="Q469" s="2">
        <v>69</v>
      </c>
      <c r="R469" s="13">
        <f>IF(Q469&gt;0,(+Q469*2.54)/100,"")</f>
        <v>1.7525999999999999</v>
      </c>
      <c r="S469" s="2">
        <v>120</v>
      </c>
      <c r="T469" s="12">
        <f>IF(S469&gt;0,S469*0.453592,"")</f>
        <v>54.431039999999996</v>
      </c>
      <c r="U469" s="13">
        <f>IF((Q469&gt;0)*(S469&gt;0),T469/R469^2,"")</f>
        <v>17.720705888796779</v>
      </c>
      <c r="V469" s="18" t="str">
        <f t="shared" si="15"/>
        <v>N</v>
      </c>
      <c r="W469" s="2" t="s">
        <v>898</v>
      </c>
    </row>
    <row r="470" spans="1:23" x14ac:dyDescent="0.15">
      <c r="A470" s="11">
        <f t="shared" si="14"/>
        <v>1990</v>
      </c>
      <c r="B470" s="11">
        <f>YEAR(C470)</f>
        <v>1992</v>
      </c>
      <c r="C470" s="10">
        <v>32416</v>
      </c>
      <c r="D470" s="2" t="s">
        <v>1148</v>
      </c>
      <c r="H470" s="2" t="s">
        <v>35</v>
      </c>
      <c r="I470" s="3">
        <v>25351</v>
      </c>
      <c r="J470" s="12">
        <f>IF(H470&gt;0,B470-YEAR(I470),"")</f>
        <v>19</v>
      </c>
      <c r="K470" s="11" t="str">
        <f>N470 &amp; M470</f>
        <v>36D</v>
      </c>
      <c r="L470" s="11">
        <f>IF(ISBLANK(M470),"",VLOOKUP(M470,Tables!$A$3:$B$11,2))</f>
        <v>3</v>
      </c>
      <c r="M470" s="2" t="s">
        <v>27</v>
      </c>
      <c r="N470" s="2">
        <v>36</v>
      </c>
      <c r="O470" s="2">
        <v>25</v>
      </c>
      <c r="P470" s="2">
        <v>36</v>
      </c>
      <c r="Q470" s="2">
        <v>66</v>
      </c>
      <c r="R470" s="13">
        <f>IF(Q470&gt;0,(+Q470*2.54)/100,"")</f>
        <v>1.6764000000000001</v>
      </c>
      <c r="S470" s="2">
        <v>120</v>
      </c>
      <c r="T470" s="12">
        <f>IF(S470&gt;0,S470*0.453592,"")</f>
        <v>54.431039999999996</v>
      </c>
      <c r="U470" s="13">
        <f>IF((Q470&gt;0)*(S470&gt;0),T470/R470^2,"")</f>
        <v>19.368292180110529</v>
      </c>
      <c r="V470" s="18" t="str">
        <f t="shared" si="15"/>
        <v>Y</v>
      </c>
      <c r="W470" s="2" t="s">
        <v>343</v>
      </c>
    </row>
    <row r="471" spans="1:23" x14ac:dyDescent="0.15">
      <c r="A471" s="11">
        <f t="shared" si="14"/>
        <v>1990</v>
      </c>
      <c r="B471" s="11">
        <f>YEAR(C471)</f>
        <v>1992</v>
      </c>
      <c r="C471" s="10">
        <v>32447</v>
      </c>
      <c r="D471" s="2" t="s">
        <v>1094</v>
      </c>
      <c r="G471" s="2" t="s">
        <v>25</v>
      </c>
      <c r="H471" s="2" t="s">
        <v>35</v>
      </c>
      <c r="I471" s="3">
        <v>24311</v>
      </c>
      <c r="J471" s="12">
        <f>IF(H471&gt;0,B471-YEAR(I471),"")</f>
        <v>22</v>
      </c>
      <c r="K471" s="11" t="str">
        <f>N471 &amp; M471</f>
        <v>34C</v>
      </c>
      <c r="L471" s="11">
        <f>IF(ISBLANK(M471),"",VLOOKUP(M471,Tables!$A$3:$B$11,2))</f>
        <v>2</v>
      </c>
      <c r="M471" s="2" t="s">
        <v>32</v>
      </c>
      <c r="N471" s="2">
        <v>34</v>
      </c>
      <c r="O471" s="2">
        <v>24</v>
      </c>
      <c r="P471" s="2">
        <v>34</v>
      </c>
      <c r="Q471" s="2">
        <v>69</v>
      </c>
      <c r="R471" s="13">
        <f>IF(Q471&gt;0,(+Q471*2.54)/100,"")</f>
        <v>1.7525999999999999</v>
      </c>
      <c r="S471" s="2">
        <v>115</v>
      </c>
      <c r="T471" s="12">
        <f>IF(S471&gt;0,S471*0.453592,"")</f>
        <v>52.163080000000001</v>
      </c>
      <c r="U471" s="13">
        <f>IF((Q471&gt;0)*(S471&gt;0),T471/R471^2,"")</f>
        <v>16.982343143430249</v>
      </c>
      <c r="V471" s="18" t="str">
        <f t="shared" si="15"/>
        <v>Y</v>
      </c>
      <c r="W471" s="2" t="s">
        <v>1095</v>
      </c>
    </row>
    <row r="472" spans="1:23" x14ac:dyDescent="0.15">
      <c r="A472" s="11">
        <f t="shared" si="14"/>
        <v>1990</v>
      </c>
      <c r="B472" s="11">
        <f>YEAR(C472)</f>
        <v>1992</v>
      </c>
      <c r="C472" s="10">
        <v>32477</v>
      </c>
      <c r="D472" s="2" t="s">
        <v>143</v>
      </c>
      <c r="G472" s="2" t="s">
        <v>30</v>
      </c>
      <c r="H472" s="2" t="s">
        <v>26</v>
      </c>
      <c r="I472" s="3">
        <v>23609</v>
      </c>
      <c r="J472" s="12">
        <f>IF(H472&gt;0,B472-YEAR(I472),"")</f>
        <v>24</v>
      </c>
      <c r="K472" s="11" t="str">
        <f>N472 &amp; M472</f>
        <v>36D</v>
      </c>
      <c r="L472" s="11">
        <f>IF(ISBLANK(M472),"",VLOOKUP(M472,Tables!$A$3:$B$11,2))</f>
        <v>3</v>
      </c>
      <c r="M472" s="2" t="s">
        <v>27</v>
      </c>
      <c r="N472" s="2">
        <v>36</v>
      </c>
      <c r="O472" s="2">
        <v>24</v>
      </c>
      <c r="P472" s="2">
        <v>35</v>
      </c>
      <c r="Q472" s="2">
        <v>66</v>
      </c>
      <c r="R472" s="13">
        <f>IF(Q472&gt;0,(+Q472*2.54)/100,"")</f>
        <v>1.6764000000000001</v>
      </c>
      <c r="S472" s="2">
        <v>110</v>
      </c>
      <c r="T472" s="12">
        <f>IF(S472&gt;0,S472*0.453592,"")</f>
        <v>49.895119999999999</v>
      </c>
      <c r="U472" s="13">
        <f>IF((Q472&gt;0)*(S472&gt;0),T472/R472^2,"")</f>
        <v>17.754267831767987</v>
      </c>
      <c r="V472" s="18" t="str">
        <f t="shared" si="15"/>
        <v>Y</v>
      </c>
      <c r="W472" s="2" t="s">
        <v>144</v>
      </c>
    </row>
    <row r="473" spans="1:23" x14ac:dyDescent="0.15">
      <c r="A473" s="11">
        <f t="shared" si="14"/>
        <v>1990</v>
      </c>
      <c r="B473" s="11">
        <f>YEAR(C473)</f>
        <v>1993</v>
      </c>
      <c r="C473" s="10">
        <v>32508</v>
      </c>
      <c r="D473" s="2" t="s">
        <v>389</v>
      </c>
      <c r="H473" s="2" t="s">
        <v>26</v>
      </c>
      <c r="I473" s="3">
        <v>25578</v>
      </c>
      <c r="J473" s="12">
        <f>IF(H473&gt;0,B473-YEAR(I473),"")</f>
        <v>19</v>
      </c>
      <c r="K473" s="11" t="str">
        <f>N473 &amp; M473</f>
        <v>36B</v>
      </c>
      <c r="L473" s="11">
        <f>IF(ISBLANK(M473),"",VLOOKUP(M473,Tables!$A$3:$B$11,2))</f>
        <v>1</v>
      </c>
      <c r="M473" s="2" t="s">
        <v>49</v>
      </c>
      <c r="N473" s="2">
        <v>36</v>
      </c>
      <c r="O473" s="2">
        <v>23</v>
      </c>
      <c r="P473" s="2">
        <v>33</v>
      </c>
      <c r="Q473" s="2">
        <v>67</v>
      </c>
      <c r="R473" s="13">
        <f>IF(Q473&gt;0,(+Q473*2.54)/100,"")</f>
        <v>1.7018</v>
      </c>
      <c r="S473" s="2">
        <v>110</v>
      </c>
      <c r="T473" s="12">
        <f>IF(S473&gt;0,S473*0.453592,"")</f>
        <v>49.895119999999999</v>
      </c>
      <c r="U473" s="13">
        <f>IF((Q473&gt;0)*(S473&gt;0),T473/R473^2,"")</f>
        <v>17.228244748313955</v>
      </c>
      <c r="V473" s="18" t="str">
        <f t="shared" si="15"/>
        <v>Y</v>
      </c>
      <c r="W473" s="2" t="s">
        <v>67</v>
      </c>
    </row>
    <row r="474" spans="1:23" x14ac:dyDescent="0.15">
      <c r="A474" s="11">
        <f t="shared" si="14"/>
        <v>1990</v>
      </c>
      <c r="B474" s="11">
        <f>YEAR(C474)</f>
        <v>1993</v>
      </c>
      <c r="C474" s="10">
        <v>32539</v>
      </c>
      <c r="D474" s="2" t="s">
        <v>560</v>
      </c>
      <c r="H474" s="2" t="s">
        <v>35</v>
      </c>
      <c r="I474" s="3">
        <v>25574</v>
      </c>
      <c r="J474" s="12">
        <f>IF(H474&gt;0,B474-YEAR(I474),"")</f>
        <v>19</v>
      </c>
      <c r="K474" s="11" t="str">
        <f>N474 &amp; M474</f>
        <v>34C</v>
      </c>
      <c r="L474" s="11">
        <f>IF(ISBLANK(M474),"",VLOOKUP(M474,Tables!$A$3:$B$11,2))</f>
        <v>2</v>
      </c>
      <c r="M474" s="2" t="s">
        <v>32</v>
      </c>
      <c r="N474" s="2">
        <v>34</v>
      </c>
      <c r="O474" s="2">
        <v>24</v>
      </c>
      <c r="P474" s="2">
        <v>35</v>
      </c>
      <c r="Q474" s="2">
        <v>70</v>
      </c>
      <c r="R474" s="13">
        <f>IF(Q474&gt;0,(+Q474*2.54)/100,"")</f>
        <v>1.778</v>
      </c>
      <c r="S474" s="2">
        <v>120</v>
      </c>
      <c r="T474" s="12">
        <f>IF(S474&gt;0,S474*0.453592,"")</f>
        <v>54.431039999999996</v>
      </c>
      <c r="U474" s="13">
        <f>IF((Q474&gt;0)*(S474&gt;0),T474/R474^2,"")</f>
        <v>17.218016476849279</v>
      </c>
      <c r="V474" s="18" t="str">
        <f t="shared" si="15"/>
        <v>Y</v>
      </c>
      <c r="W474" s="2" t="s">
        <v>561</v>
      </c>
    </row>
    <row r="475" spans="1:23" x14ac:dyDescent="0.15">
      <c r="A475" s="11">
        <f t="shared" si="14"/>
        <v>1990</v>
      </c>
      <c r="B475" s="11">
        <f>YEAR(C475)</f>
        <v>1993</v>
      </c>
      <c r="C475" s="10">
        <v>32567</v>
      </c>
      <c r="D475" s="2" t="s">
        <v>693</v>
      </c>
      <c r="G475" s="2" t="s">
        <v>30</v>
      </c>
      <c r="H475" s="2" t="s">
        <v>26</v>
      </c>
      <c r="I475" s="3">
        <v>22629</v>
      </c>
      <c r="J475" s="12">
        <f>IF(H475&gt;0,B475-YEAR(I475),"")</f>
        <v>28</v>
      </c>
      <c r="K475" s="11" t="str">
        <f>N475 &amp; M475</f>
        <v>34C</v>
      </c>
      <c r="L475" s="11">
        <f>IF(ISBLANK(M475),"",VLOOKUP(M475,Tables!$A$3:$B$11,2))</f>
        <v>2</v>
      </c>
      <c r="M475" s="2" t="s">
        <v>32</v>
      </c>
      <c r="N475" s="2">
        <v>34</v>
      </c>
      <c r="O475" s="2">
        <v>24</v>
      </c>
      <c r="P475" s="2">
        <v>34</v>
      </c>
      <c r="Q475" s="2">
        <v>68</v>
      </c>
      <c r="R475" s="13">
        <f>IF(Q475&gt;0,(+Q475*2.54)/100,"")</f>
        <v>1.7272000000000001</v>
      </c>
      <c r="S475" s="2">
        <v>115</v>
      </c>
      <c r="T475" s="12">
        <f>IF(S475&gt;0,S475*0.453592,"")</f>
        <v>52.163080000000001</v>
      </c>
      <c r="U475" s="13">
        <f>IF((Q475&gt;0)*(S475&gt;0),T475/R475^2,"")</f>
        <v>17.485496476183261</v>
      </c>
      <c r="V475" s="18" t="str">
        <f t="shared" si="15"/>
        <v>Y</v>
      </c>
      <c r="W475" s="2" t="s">
        <v>694</v>
      </c>
    </row>
    <row r="476" spans="1:23" x14ac:dyDescent="0.15">
      <c r="A476" s="11">
        <f t="shared" si="14"/>
        <v>1990</v>
      </c>
      <c r="B476" s="11">
        <f>YEAR(C476)</f>
        <v>1993</v>
      </c>
      <c r="C476" s="10">
        <v>32598</v>
      </c>
      <c r="D476" s="2" t="s">
        <v>932</v>
      </c>
      <c r="G476" s="2" t="s">
        <v>25</v>
      </c>
      <c r="H476" s="2" t="s">
        <v>26</v>
      </c>
      <c r="I476" s="3">
        <v>24141</v>
      </c>
      <c r="J476" s="12">
        <f>IF(H476&gt;0,B476-YEAR(I476),"")</f>
        <v>23</v>
      </c>
      <c r="K476" s="11" t="str">
        <f>N476 &amp; M476</f>
        <v>36C</v>
      </c>
      <c r="L476" s="11">
        <f>IF(ISBLANK(M476),"",VLOOKUP(M476,Tables!$A$3:$B$11,2))</f>
        <v>2</v>
      </c>
      <c r="M476" s="2" t="s">
        <v>32</v>
      </c>
      <c r="N476" s="2">
        <v>36</v>
      </c>
      <c r="O476" s="2">
        <v>23</v>
      </c>
      <c r="P476" s="2">
        <v>34</v>
      </c>
      <c r="Q476" s="2">
        <v>66</v>
      </c>
      <c r="R476" s="13">
        <f>IF(Q476&gt;0,(+Q476*2.54)/100,"")</f>
        <v>1.6764000000000001</v>
      </c>
      <c r="S476" s="2">
        <v>108</v>
      </c>
      <c r="T476" s="12">
        <f>IF(S476&gt;0,S476*0.453592,"")</f>
        <v>48.987935999999998</v>
      </c>
      <c r="U476" s="13">
        <f>IF((Q476&gt;0)*(S476&gt;0),T476/R476^2,"")</f>
        <v>17.431462962099477</v>
      </c>
      <c r="V476" s="18" t="str">
        <f t="shared" si="15"/>
        <v>Y</v>
      </c>
      <c r="W476" s="2" t="s">
        <v>933</v>
      </c>
    </row>
    <row r="477" spans="1:23" x14ac:dyDescent="0.15">
      <c r="A477" s="11">
        <f t="shared" si="14"/>
        <v>1990</v>
      </c>
      <c r="B477" s="11">
        <f>YEAR(C477)</f>
        <v>1993</v>
      </c>
      <c r="C477" s="10">
        <v>32628</v>
      </c>
      <c r="D477" s="2" t="s">
        <v>404</v>
      </c>
      <c r="H477" s="2" t="s">
        <v>26</v>
      </c>
      <c r="I477" s="3">
        <v>22851</v>
      </c>
      <c r="J477" s="12">
        <f>IF(H477&gt;0,B477-YEAR(I477),"")</f>
        <v>27</v>
      </c>
      <c r="K477" s="11" t="str">
        <f>N477 &amp; M477</f>
        <v>34B</v>
      </c>
      <c r="L477" s="11">
        <f>IF(ISBLANK(M477),"",VLOOKUP(M477,Tables!$A$3:$B$11,2))</f>
        <v>1</v>
      </c>
      <c r="M477" s="2" t="s">
        <v>49</v>
      </c>
      <c r="N477" s="2">
        <v>34</v>
      </c>
      <c r="O477" s="2">
        <v>24</v>
      </c>
      <c r="P477" s="2">
        <v>34</v>
      </c>
      <c r="Q477" s="2">
        <v>69</v>
      </c>
      <c r="R477" s="13">
        <f>IF(Q477&gt;0,(+Q477*2.54)/100,"")</f>
        <v>1.7525999999999999</v>
      </c>
      <c r="S477" s="2">
        <v>118</v>
      </c>
      <c r="T477" s="12">
        <f>IF(S477&gt;0,S477*0.453592,"")</f>
        <v>53.523856000000002</v>
      </c>
      <c r="U477" s="13">
        <f>IF((Q477&gt;0)*(S477&gt;0),T477/R477^2,"")</f>
        <v>17.425360790650171</v>
      </c>
      <c r="V477" s="18" t="str">
        <f t="shared" si="15"/>
        <v>N</v>
      </c>
      <c r="W477" s="2" t="s">
        <v>405</v>
      </c>
    </row>
    <row r="478" spans="1:23" x14ac:dyDescent="0.15">
      <c r="A478" s="11">
        <f t="shared" si="14"/>
        <v>1990</v>
      </c>
      <c r="B478" s="11">
        <f>YEAR(C478)</f>
        <v>1993</v>
      </c>
      <c r="C478" s="10">
        <v>32659</v>
      </c>
      <c r="D478" s="2" t="s">
        <v>40</v>
      </c>
      <c r="G478" s="2" t="s">
        <v>25</v>
      </c>
      <c r="H478" s="2" t="s">
        <v>35</v>
      </c>
      <c r="I478" s="3">
        <v>24978</v>
      </c>
      <c r="J478" s="12">
        <f>IF(H478&gt;0,B478-YEAR(I478),"")</f>
        <v>21</v>
      </c>
      <c r="K478" s="11" t="str">
        <f>N478 &amp; M478</f>
        <v>36C</v>
      </c>
      <c r="L478" s="11">
        <f>IF(ISBLANK(M478),"",VLOOKUP(M478,Tables!$A$3:$B$11,2))</f>
        <v>2</v>
      </c>
      <c r="M478" s="2" t="s">
        <v>32</v>
      </c>
      <c r="N478" s="2">
        <v>36</v>
      </c>
      <c r="O478" s="2">
        <v>25</v>
      </c>
      <c r="P478" s="2">
        <v>36</v>
      </c>
      <c r="Q478" s="2">
        <v>68</v>
      </c>
      <c r="R478" s="13">
        <f>IF(Q478&gt;0,(+Q478*2.54)/100,"")</f>
        <v>1.7272000000000001</v>
      </c>
      <c r="S478" s="2">
        <v>125</v>
      </c>
      <c r="T478" s="12">
        <f>IF(S478&gt;0,S478*0.453592,"")</f>
        <v>56.698999999999998</v>
      </c>
      <c r="U478" s="13">
        <f>IF((Q478&gt;0)*(S478&gt;0),T478/R478^2,"")</f>
        <v>19.00597443063398</v>
      </c>
      <c r="V478" s="18" t="str">
        <f t="shared" si="15"/>
        <v>Y</v>
      </c>
      <c r="W478" s="2" t="s">
        <v>41</v>
      </c>
    </row>
    <row r="479" spans="1:23" x14ac:dyDescent="0.15">
      <c r="A479" s="11">
        <f t="shared" si="14"/>
        <v>1990</v>
      </c>
      <c r="B479" s="11">
        <f>YEAR(C479)</f>
        <v>1993</v>
      </c>
      <c r="C479" s="10">
        <v>32689</v>
      </c>
      <c r="D479" s="2" t="s">
        <v>747</v>
      </c>
      <c r="H479" s="2" t="s">
        <v>26</v>
      </c>
      <c r="I479" s="3">
        <v>22063</v>
      </c>
      <c r="J479" s="12">
        <f>IF(H479&gt;0,B479-YEAR(I479),"")</f>
        <v>29</v>
      </c>
      <c r="K479" s="11" t="str">
        <f>N479 &amp; M479</f>
        <v>38D</v>
      </c>
      <c r="L479" s="11">
        <f>IF(ISBLANK(M479),"",VLOOKUP(M479,Tables!$A$3:$B$11,2))</f>
        <v>3</v>
      </c>
      <c r="M479" s="2" t="s">
        <v>27</v>
      </c>
      <c r="N479" s="2">
        <v>38</v>
      </c>
      <c r="O479" s="2">
        <v>26</v>
      </c>
      <c r="P479" s="2">
        <v>34</v>
      </c>
      <c r="Q479" s="2">
        <v>67</v>
      </c>
      <c r="R479" s="13">
        <f>IF(Q479&gt;0,(+Q479*2.54)/100,"")</f>
        <v>1.7018</v>
      </c>
      <c r="S479" s="2">
        <v>118</v>
      </c>
      <c r="T479" s="12">
        <f>IF(S479&gt;0,S479*0.453592,"")</f>
        <v>53.523856000000002</v>
      </c>
      <c r="U479" s="13">
        <f>IF((Q479&gt;0)*(S479&gt;0),T479/R479^2,"")</f>
        <v>18.481208002736789</v>
      </c>
      <c r="V479" s="18" t="str">
        <f t="shared" si="15"/>
        <v>Y</v>
      </c>
      <c r="W479" s="2" t="s">
        <v>236</v>
      </c>
    </row>
    <row r="480" spans="1:23" x14ac:dyDescent="0.15">
      <c r="A480" s="11">
        <f t="shared" si="14"/>
        <v>1990</v>
      </c>
      <c r="B480" s="11">
        <f>YEAR(C480)</f>
        <v>1993</v>
      </c>
      <c r="C480" s="10">
        <v>32720</v>
      </c>
      <c r="D480" s="2" t="s">
        <v>557</v>
      </c>
      <c r="G480" s="2" t="s">
        <v>25</v>
      </c>
      <c r="H480" s="2" t="s">
        <v>35</v>
      </c>
      <c r="I480" s="3">
        <v>24527</v>
      </c>
      <c r="J480" s="12">
        <f>IF(H480&gt;0,B480-YEAR(I480),"")</f>
        <v>22</v>
      </c>
      <c r="K480" s="11" t="str">
        <f>N480 &amp; M480</f>
        <v>32D</v>
      </c>
      <c r="L480" s="11">
        <f>IF(ISBLANK(M480),"",VLOOKUP(M480,Tables!$A$3:$B$11,2))</f>
        <v>3</v>
      </c>
      <c r="M480" s="2" t="s">
        <v>27</v>
      </c>
      <c r="N480" s="2">
        <v>32</v>
      </c>
      <c r="O480" s="2">
        <v>22</v>
      </c>
      <c r="P480" s="2">
        <v>32</v>
      </c>
      <c r="Q480" s="2">
        <v>64</v>
      </c>
      <c r="R480" s="13">
        <f>IF(Q480&gt;0,(+Q480*2.54)/100,"")</f>
        <v>1.6255999999999999</v>
      </c>
      <c r="S480" s="2">
        <v>100</v>
      </c>
      <c r="T480" s="12">
        <f>IF(S480&gt;0,S480*0.453592,"")</f>
        <v>45.359200000000001</v>
      </c>
      <c r="U480" s="13">
        <f>IF((Q480&gt;0)*(S480&gt;0),T480/R480^2,"")</f>
        <v>17.164770657666317</v>
      </c>
      <c r="V480" s="18" t="str">
        <f t="shared" si="15"/>
        <v>Y</v>
      </c>
      <c r="W480" s="2" t="s">
        <v>558</v>
      </c>
    </row>
    <row r="481" spans="1:23" x14ac:dyDescent="0.15">
      <c r="A481" s="11">
        <f t="shared" si="14"/>
        <v>1990</v>
      </c>
      <c r="B481" s="11">
        <f>YEAR(C481)</f>
        <v>1993</v>
      </c>
      <c r="C481" s="10">
        <v>32751</v>
      </c>
      <c r="D481" s="2" t="s">
        <v>224</v>
      </c>
      <c r="H481" s="2" t="s">
        <v>26</v>
      </c>
      <c r="I481" s="3">
        <v>24087</v>
      </c>
      <c r="J481" s="12">
        <f>IF(H481&gt;0,B481-YEAR(I481),"")</f>
        <v>24</v>
      </c>
      <c r="K481" s="11" t="str">
        <f>N481 &amp; M481</f>
        <v>34C</v>
      </c>
      <c r="L481" s="11">
        <f>IF(ISBLANK(M481),"",VLOOKUP(M481,Tables!$A$3:$B$11,2))</f>
        <v>2</v>
      </c>
      <c r="M481" s="2" t="s">
        <v>32</v>
      </c>
      <c r="N481" s="2">
        <v>34</v>
      </c>
      <c r="O481" s="2">
        <v>24</v>
      </c>
      <c r="P481" s="2">
        <v>35</v>
      </c>
      <c r="Q481" s="2">
        <v>69</v>
      </c>
      <c r="R481" s="13">
        <f>IF(Q481&gt;0,(+Q481*2.54)/100,"")</f>
        <v>1.7525999999999999</v>
      </c>
      <c r="S481" s="2">
        <v>120</v>
      </c>
      <c r="T481" s="12">
        <f>IF(S481&gt;0,S481*0.453592,"")</f>
        <v>54.431039999999996</v>
      </c>
      <c r="U481" s="13">
        <f>IF((Q481&gt;0)*(S481&gt;0),T481/R481^2,"")</f>
        <v>17.720705888796779</v>
      </c>
      <c r="V481" s="18" t="str">
        <f t="shared" si="15"/>
        <v>Y</v>
      </c>
      <c r="W481" s="2" t="s">
        <v>225</v>
      </c>
    </row>
    <row r="482" spans="1:23" x14ac:dyDescent="0.15">
      <c r="A482" s="11">
        <f t="shared" si="14"/>
        <v>1990</v>
      </c>
      <c r="B482" s="11">
        <f>YEAR(C482)</f>
        <v>1993</v>
      </c>
      <c r="C482" s="10">
        <v>32781</v>
      </c>
      <c r="D482" s="2" t="s">
        <v>570</v>
      </c>
      <c r="G482" s="2" t="s">
        <v>30</v>
      </c>
      <c r="H482" s="2" t="s">
        <v>26</v>
      </c>
      <c r="I482" s="3">
        <v>25142</v>
      </c>
      <c r="J482" s="12">
        <f>IF(H482&gt;0,B482-YEAR(I482),"")</f>
        <v>21</v>
      </c>
      <c r="K482" s="11" t="str">
        <f>N482 &amp; M482</f>
        <v>38D</v>
      </c>
      <c r="L482" s="11">
        <f>IF(ISBLANK(M482),"",VLOOKUP(M482,Tables!$A$3:$B$11,2))</f>
        <v>3</v>
      </c>
      <c r="M482" s="2" t="s">
        <v>27</v>
      </c>
      <c r="N482" s="2">
        <v>38</v>
      </c>
      <c r="O482" s="2">
        <v>24</v>
      </c>
      <c r="P482" s="2">
        <v>34</v>
      </c>
      <c r="Q482" s="2">
        <v>67</v>
      </c>
      <c r="R482" s="13">
        <f>IF(Q482&gt;0,(+Q482*2.54)/100,"")</f>
        <v>1.7018</v>
      </c>
      <c r="S482" s="2">
        <v>120</v>
      </c>
      <c r="T482" s="12">
        <f>IF(S482&gt;0,S482*0.453592,"")</f>
        <v>54.431039999999996</v>
      </c>
      <c r="U482" s="13">
        <f>IF((Q482&gt;0)*(S482&gt;0),T482/R482^2,"")</f>
        <v>18.794448816342495</v>
      </c>
      <c r="V482" s="18" t="str">
        <f t="shared" si="15"/>
        <v>Y</v>
      </c>
      <c r="W482" s="2" t="s">
        <v>571</v>
      </c>
    </row>
    <row r="483" spans="1:23" x14ac:dyDescent="0.15">
      <c r="A483" s="11">
        <f t="shared" si="14"/>
        <v>1990</v>
      </c>
      <c r="B483" s="11">
        <f>YEAR(C483)</f>
        <v>1993</v>
      </c>
      <c r="C483" s="10">
        <v>32812</v>
      </c>
      <c r="D483" s="2" t="s">
        <v>608</v>
      </c>
      <c r="G483" s="2" t="s">
        <v>25</v>
      </c>
      <c r="H483" s="2" t="s">
        <v>26</v>
      </c>
      <c r="I483" s="3">
        <v>20716</v>
      </c>
      <c r="J483" s="12">
        <f>IF(H483&gt;0,B483-YEAR(I483),"")</f>
        <v>33</v>
      </c>
      <c r="K483" s="11" t="str">
        <f>N483 &amp; M483</f>
        <v>38DD</v>
      </c>
      <c r="L483" s="11">
        <f>IF(ISBLANK(M483),"",VLOOKUP(M483,Tables!$A$3:$B$11,2))</f>
        <v>4</v>
      </c>
      <c r="M483" s="2" t="s">
        <v>38</v>
      </c>
      <c r="N483" s="2">
        <v>38</v>
      </c>
      <c r="O483" s="2">
        <v>21</v>
      </c>
      <c r="P483" s="2">
        <v>34</v>
      </c>
      <c r="Q483" s="2">
        <v>69</v>
      </c>
      <c r="R483" s="13">
        <f>IF(Q483&gt;0,(+Q483*2.54)/100,"")</f>
        <v>1.7525999999999999</v>
      </c>
      <c r="S483" s="2">
        <v>110</v>
      </c>
      <c r="T483" s="12">
        <f>IF(S483&gt;0,S483*0.453592,"")</f>
        <v>49.895119999999999</v>
      </c>
      <c r="U483" s="13">
        <f>IF((Q483&gt;0)*(S483&gt;0),T483/R483^2,"")</f>
        <v>16.243980398063716</v>
      </c>
      <c r="V483" s="18" t="str">
        <f t="shared" si="15"/>
        <v>Y</v>
      </c>
      <c r="W483" s="2" t="s">
        <v>609</v>
      </c>
    </row>
    <row r="484" spans="1:23" x14ac:dyDescent="0.15">
      <c r="A484" s="11">
        <f t="shared" si="14"/>
        <v>1990</v>
      </c>
      <c r="B484" s="11">
        <f>YEAR(C484)</f>
        <v>1993</v>
      </c>
      <c r="C484" s="10">
        <v>32842</v>
      </c>
      <c r="D484" s="2" t="s">
        <v>108</v>
      </c>
      <c r="G484" s="2" t="s">
        <v>30</v>
      </c>
      <c r="H484" s="2" t="s">
        <v>26</v>
      </c>
      <c r="I484" s="3">
        <v>21515</v>
      </c>
      <c r="J484" s="12">
        <f>IF(H484&gt;0,B484-YEAR(I484),"")</f>
        <v>31</v>
      </c>
      <c r="K484" s="11" t="str">
        <f>N484 &amp; M484</f>
        <v>34C</v>
      </c>
      <c r="L484" s="11">
        <f>IF(ISBLANK(M484),"",VLOOKUP(M484,Tables!$A$3:$B$11,2))</f>
        <v>2</v>
      </c>
      <c r="M484" s="2" t="s">
        <v>32</v>
      </c>
      <c r="N484" s="2">
        <v>34</v>
      </c>
      <c r="O484" s="2">
        <v>26</v>
      </c>
      <c r="P484" s="2">
        <v>36</v>
      </c>
      <c r="Q484" s="2">
        <v>71</v>
      </c>
      <c r="R484" s="13">
        <f>IF(Q484&gt;0,(+Q484*2.54)/100,"")</f>
        <v>1.8034000000000001</v>
      </c>
      <c r="S484" s="2">
        <v>130</v>
      </c>
      <c r="T484" s="12">
        <f>IF(S484&gt;0,S484*0.453592,"")</f>
        <v>58.96696</v>
      </c>
      <c r="U484" s="13">
        <f>IF((Q484&gt;0)*(S484&gt;0),T484/R484^2,"")</f>
        <v>18.131118983920171</v>
      </c>
      <c r="V484" s="18" t="str">
        <f t="shared" si="15"/>
        <v>Y</v>
      </c>
      <c r="W484" s="2" t="s">
        <v>109</v>
      </c>
    </row>
    <row r="485" spans="1:23" x14ac:dyDescent="0.15">
      <c r="A485" s="11">
        <f t="shared" si="14"/>
        <v>1990</v>
      </c>
      <c r="B485" s="11">
        <f>YEAR(C485)</f>
        <v>1994</v>
      </c>
      <c r="C485" s="10">
        <v>32873</v>
      </c>
      <c r="D485" s="2" t="s">
        <v>95</v>
      </c>
      <c r="G485" s="2" t="s">
        <v>30</v>
      </c>
      <c r="H485" s="2" t="s">
        <v>26</v>
      </c>
      <c r="I485" s="3">
        <v>24119</v>
      </c>
      <c r="J485" s="12">
        <f>IF(H485&gt;0,B485-YEAR(I485),"")</f>
        <v>24</v>
      </c>
      <c r="K485" s="11" t="str">
        <f>N485 &amp; M485</f>
        <v>36C</v>
      </c>
      <c r="L485" s="11">
        <f>IF(ISBLANK(M485),"",VLOOKUP(M485,Tables!$A$3:$B$11,2))</f>
        <v>2</v>
      </c>
      <c r="M485" s="2" t="s">
        <v>32</v>
      </c>
      <c r="N485" s="2">
        <v>36</v>
      </c>
      <c r="O485" s="2">
        <v>24</v>
      </c>
      <c r="P485" s="2">
        <v>35</v>
      </c>
      <c r="Q485" s="2">
        <v>69</v>
      </c>
      <c r="R485" s="13">
        <f>IF(Q485&gt;0,(+Q485*2.54)/100,"")</f>
        <v>1.7525999999999999</v>
      </c>
      <c r="S485" s="2">
        <v>124</v>
      </c>
      <c r="T485" s="12">
        <f>IF(S485&gt;0,S485*0.453592,"")</f>
        <v>56.245407999999998</v>
      </c>
      <c r="U485" s="13">
        <f>IF((Q485&gt;0)*(S485&gt;0),T485/R485^2,"")</f>
        <v>18.311396085090006</v>
      </c>
      <c r="V485" s="18" t="str">
        <f t="shared" si="15"/>
        <v>N</v>
      </c>
      <c r="W485" s="2" t="s">
        <v>96</v>
      </c>
    </row>
    <row r="486" spans="1:23" x14ac:dyDescent="0.15">
      <c r="A486" s="11">
        <f t="shared" si="14"/>
        <v>1990</v>
      </c>
      <c r="B486" s="11">
        <f>YEAR(C486)</f>
        <v>1994</v>
      </c>
      <c r="C486" s="10">
        <v>32904</v>
      </c>
      <c r="D486" s="2" t="s">
        <v>612</v>
      </c>
      <c r="H486" s="2" t="s">
        <v>26</v>
      </c>
      <c r="I486" s="3">
        <v>24424</v>
      </c>
      <c r="J486" s="12">
        <f>IF(H486&gt;0,B486-YEAR(I486),"")</f>
        <v>24</v>
      </c>
      <c r="K486" s="11" t="str">
        <f>N486 &amp; M486</f>
        <v>34B</v>
      </c>
      <c r="L486" s="11">
        <f>IF(ISBLANK(M486),"",VLOOKUP(M486,Tables!$A$3:$B$11,2))</f>
        <v>1</v>
      </c>
      <c r="M486" s="2" t="s">
        <v>49</v>
      </c>
      <c r="N486" s="2">
        <v>34</v>
      </c>
      <c r="O486" s="2">
        <v>24</v>
      </c>
      <c r="P486" s="2">
        <v>35</v>
      </c>
      <c r="Q486" s="2">
        <v>71</v>
      </c>
      <c r="R486" s="13">
        <f>IF(Q486&gt;0,(+Q486*2.54)/100,"")</f>
        <v>1.8034000000000001</v>
      </c>
      <c r="S486" s="2">
        <v>126</v>
      </c>
      <c r="T486" s="12">
        <f>IF(S486&gt;0,S486*0.453592,"")</f>
        <v>57.152591999999999</v>
      </c>
      <c r="U486" s="13">
        <f>IF((Q486&gt;0)*(S486&gt;0),T486/R486^2,"")</f>
        <v>17.57323839979955</v>
      </c>
      <c r="V486" s="18" t="str">
        <f t="shared" si="15"/>
        <v>Y</v>
      </c>
      <c r="W486" s="2" t="s">
        <v>613</v>
      </c>
    </row>
    <row r="487" spans="1:23" x14ac:dyDescent="0.15">
      <c r="A487" s="11">
        <f t="shared" si="14"/>
        <v>1990</v>
      </c>
      <c r="B487" s="11">
        <f>YEAR(C487)</f>
        <v>1994</v>
      </c>
      <c r="C487" s="10">
        <v>32932</v>
      </c>
      <c r="D487" s="2" t="s">
        <v>920</v>
      </c>
      <c r="G487" s="2" t="s">
        <v>30</v>
      </c>
      <c r="H487" s="2" t="s">
        <v>26</v>
      </c>
      <c r="I487" s="3">
        <v>25122</v>
      </c>
      <c r="J487" s="12">
        <f>IF(H487&gt;0,B487-YEAR(I487),"")</f>
        <v>22</v>
      </c>
      <c r="K487" s="11" t="str">
        <f>N487 &amp; M487</f>
        <v>36C</v>
      </c>
      <c r="L487" s="11">
        <f>IF(ISBLANK(M487),"",VLOOKUP(M487,Tables!$A$3:$B$11,2))</f>
        <v>2</v>
      </c>
      <c r="M487" s="2" t="s">
        <v>32</v>
      </c>
      <c r="N487" s="2">
        <v>36</v>
      </c>
      <c r="O487" s="2">
        <v>23</v>
      </c>
      <c r="P487" s="2">
        <v>36</v>
      </c>
      <c r="Q487" s="2">
        <v>68</v>
      </c>
      <c r="R487" s="13">
        <f>IF(Q487&gt;0,(+Q487*2.54)/100,"")</f>
        <v>1.7272000000000001</v>
      </c>
      <c r="S487" s="2">
        <v>118</v>
      </c>
      <c r="T487" s="12">
        <f>IF(S487&gt;0,S487*0.453592,"")</f>
        <v>53.523856000000002</v>
      </c>
      <c r="U487" s="13">
        <f>IF((Q487&gt;0)*(S487&gt;0),T487/R487^2,"")</f>
        <v>17.941639862518478</v>
      </c>
      <c r="V487" s="18" t="str">
        <f t="shared" si="15"/>
        <v>Y</v>
      </c>
      <c r="W487" s="2" t="s">
        <v>921</v>
      </c>
    </row>
    <row r="488" spans="1:23" x14ac:dyDescent="0.15">
      <c r="A488" s="11">
        <f t="shared" si="14"/>
        <v>1990</v>
      </c>
      <c r="B488" s="11">
        <f>YEAR(C488)</f>
        <v>1994</v>
      </c>
      <c r="C488" s="10">
        <v>32963</v>
      </c>
      <c r="D488" s="2" t="s">
        <v>147</v>
      </c>
      <c r="G488" s="2" t="s">
        <v>30</v>
      </c>
      <c r="H488" s="2" t="s">
        <v>35</v>
      </c>
      <c r="I488" s="3">
        <v>23969</v>
      </c>
      <c r="J488" s="12">
        <f>IF(H488&gt;0,B488-YEAR(I488),"")</f>
        <v>25</v>
      </c>
      <c r="K488" s="11" t="str">
        <f>N488 &amp; M488</f>
        <v>36C</v>
      </c>
      <c r="L488" s="11">
        <f>IF(ISBLANK(M488),"",VLOOKUP(M488,Tables!$A$3:$B$11,2))</f>
        <v>2</v>
      </c>
      <c r="M488" s="2" t="s">
        <v>32</v>
      </c>
      <c r="N488" s="2">
        <v>36</v>
      </c>
      <c r="O488" s="2">
        <v>24</v>
      </c>
      <c r="P488" s="2">
        <v>36</v>
      </c>
      <c r="Q488" s="2">
        <v>70</v>
      </c>
      <c r="R488" s="13">
        <f>IF(Q488&gt;0,(+Q488*2.54)/100,"")</f>
        <v>1.778</v>
      </c>
      <c r="S488" s="2">
        <v>130</v>
      </c>
      <c r="T488" s="12">
        <f>IF(S488&gt;0,S488*0.453592,"")</f>
        <v>58.96696</v>
      </c>
      <c r="U488" s="13">
        <f>IF((Q488&gt;0)*(S488&gt;0),T488/R488^2,"")</f>
        <v>18.652851183253386</v>
      </c>
      <c r="V488" s="18" t="str">
        <f t="shared" si="15"/>
        <v>Y</v>
      </c>
      <c r="W488" s="2" t="s">
        <v>148</v>
      </c>
    </row>
    <row r="489" spans="1:23" x14ac:dyDescent="0.15">
      <c r="A489" s="11">
        <f t="shared" si="14"/>
        <v>1990</v>
      </c>
      <c r="B489" s="11">
        <f>YEAR(C489)</f>
        <v>1994</v>
      </c>
      <c r="C489" s="10">
        <v>32993</v>
      </c>
      <c r="D489" s="2" t="s">
        <v>1048</v>
      </c>
      <c r="G489" s="2" t="s">
        <v>30</v>
      </c>
      <c r="H489" s="2" t="s">
        <v>26</v>
      </c>
      <c r="I489" s="3">
        <v>24989</v>
      </c>
      <c r="J489" s="12">
        <f>IF(H489&gt;0,B489-YEAR(I489),"")</f>
        <v>22</v>
      </c>
      <c r="K489" s="11" t="str">
        <f>N489 &amp; M489</f>
        <v>34D</v>
      </c>
      <c r="L489" s="11">
        <f>IF(ISBLANK(M489),"",VLOOKUP(M489,Tables!$A$3:$B$11,2))</f>
        <v>3</v>
      </c>
      <c r="M489" s="2" t="s">
        <v>27</v>
      </c>
      <c r="N489" s="2">
        <v>34</v>
      </c>
      <c r="O489" s="2">
        <v>23</v>
      </c>
      <c r="P489" s="2">
        <v>34</v>
      </c>
      <c r="Q489" s="2">
        <v>64</v>
      </c>
      <c r="R489" s="13">
        <f>IF(Q489&gt;0,(+Q489*2.54)/100,"")</f>
        <v>1.6255999999999999</v>
      </c>
      <c r="S489" s="2">
        <v>105</v>
      </c>
      <c r="T489" s="12">
        <f>IF(S489&gt;0,S489*0.453592,"")</f>
        <v>47.627159999999996</v>
      </c>
      <c r="U489" s="13">
        <f>IF((Q489&gt;0)*(S489&gt;0),T489/R489^2,"")</f>
        <v>18.023009190549629</v>
      </c>
      <c r="V489" s="18" t="str">
        <f t="shared" si="15"/>
        <v>Y</v>
      </c>
      <c r="W489" s="2" t="s">
        <v>246</v>
      </c>
    </row>
    <row r="490" spans="1:23" x14ac:dyDescent="0.15">
      <c r="A490" s="11">
        <f t="shared" si="14"/>
        <v>1990</v>
      </c>
      <c r="B490" s="11">
        <f>YEAR(C490)</f>
        <v>1994</v>
      </c>
      <c r="C490" s="10">
        <v>33024</v>
      </c>
      <c r="D490" s="2" t="s">
        <v>394</v>
      </c>
      <c r="H490" s="2" t="s">
        <v>35</v>
      </c>
      <c r="I490" s="3">
        <v>23925</v>
      </c>
      <c r="J490" s="12">
        <f>IF(H490&gt;0,B490-YEAR(I490),"")</f>
        <v>25</v>
      </c>
      <c r="K490" s="11" t="str">
        <f>N490 &amp; M490</f>
        <v>34C</v>
      </c>
      <c r="L490" s="11">
        <f>IF(ISBLANK(M490),"",VLOOKUP(M490,Tables!$A$3:$B$11,2))</f>
        <v>2</v>
      </c>
      <c r="M490" s="2" t="s">
        <v>32</v>
      </c>
      <c r="N490" s="2">
        <v>34</v>
      </c>
      <c r="O490" s="2">
        <v>24</v>
      </c>
      <c r="P490" s="2">
        <v>35</v>
      </c>
      <c r="Q490" s="2">
        <v>69</v>
      </c>
      <c r="R490" s="13">
        <f>IF(Q490&gt;0,(+Q490*2.54)/100,"")</f>
        <v>1.7525999999999999</v>
      </c>
      <c r="S490" s="2">
        <v>124</v>
      </c>
      <c r="T490" s="12">
        <f>IF(S490&gt;0,S490*0.453592,"")</f>
        <v>56.245407999999998</v>
      </c>
      <c r="U490" s="13">
        <f>IF((Q490&gt;0)*(S490&gt;0),T490/R490^2,"")</f>
        <v>18.311396085090006</v>
      </c>
      <c r="V490" s="18" t="str">
        <f t="shared" si="15"/>
        <v>Y</v>
      </c>
      <c r="W490" s="2" t="s">
        <v>395</v>
      </c>
    </row>
    <row r="491" spans="1:23" x14ac:dyDescent="0.15">
      <c r="A491" s="11">
        <f t="shared" si="14"/>
        <v>1990</v>
      </c>
      <c r="B491" s="11">
        <f>YEAR(C491)</f>
        <v>1994</v>
      </c>
      <c r="C491" s="10">
        <v>33054</v>
      </c>
      <c r="D491" s="2" t="s">
        <v>1159</v>
      </c>
      <c r="G491" s="2" t="s">
        <v>69</v>
      </c>
      <c r="H491" s="2" t="s">
        <v>35</v>
      </c>
      <c r="I491" s="3">
        <v>23789</v>
      </c>
      <c r="J491" s="12">
        <f>IF(H491&gt;0,B491-YEAR(I491),"")</f>
        <v>25</v>
      </c>
      <c r="K491" s="11" t="str">
        <f>N491 &amp; M491</f>
        <v>36D</v>
      </c>
      <c r="L491" s="11">
        <f>IF(ISBLANK(M491),"",VLOOKUP(M491,Tables!$A$3:$B$11,2))</f>
        <v>3</v>
      </c>
      <c r="M491" s="2" t="s">
        <v>27</v>
      </c>
      <c r="N491" s="2">
        <v>36</v>
      </c>
      <c r="O491" s="2">
        <v>24</v>
      </c>
      <c r="P491" s="2">
        <v>36</v>
      </c>
      <c r="Q491" s="2">
        <v>71</v>
      </c>
      <c r="R491" s="13">
        <f>IF(Q491&gt;0,(+Q491*2.54)/100,"")</f>
        <v>1.8034000000000001</v>
      </c>
      <c r="S491" s="2">
        <v>130</v>
      </c>
      <c r="T491" s="12">
        <f>IF(S491&gt;0,S491*0.453592,"")</f>
        <v>58.96696</v>
      </c>
      <c r="U491" s="13">
        <f>IF((Q491&gt;0)*(S491&gt;0),T491/R491^2,"")</f>
        <v>18.131118983920171</v>
      </c>
      <c r="V491" s="18" t="str">
        <f t="shared" si="15"/>
        <v>Y</v>
      </c>
      <c r="W491" s="2" t="s">
        <v>246</v>
      </c>
    </row>
    <row r="492" spans="1:23" x14ac:dyDescent="0.15">
      <c r="A492" s="11">
        <f t="shared" si="14"/>
        <v>1990</v>
      </c>
      <c r="B492" s="11">
        <f>YEAR(C492)</f>
        <v>1994</v>
      </c>
      <c r="C492" s="10">
        <v>33085</v>
      </c>
      <c r="D492" s="2" t="s">
        <v>828</v>
      </c>
      <c r="H492" s="2" t="s">
        <v>35</v>
      </c>
      <c r="I492" s="3">
        <v>24316</v>
      </c>
      <c r="J492" s="12">
        <f>IF(H492&gt;0,B492-YEAR(I492),"")</f>
        <v>24</v>
      </c>
      <c r="K492" s="11" t="str">
        <f>N492 &amp; M492</f>
        <v>32C</v>
      </c>
      <c r="L492" s="11">
        <f>IF(ISBLANK(M492),"",VLOOKUP(M492,Tables!$A$3:$B$11,2))</f>
        <v>2</v>
      </c>
      <c r="M492" s="2" t="s">
        <v>32</v>
      </c>
      <c r="N492" s="2">
        <v>32</v>
      </c>
      <c r="O492" s="2">
        <v>23</v>
      </c>
      <c r="P492" s="2">
        <v>33</v>
      </c>
      <c r="Q492" s="2">
        <v>62</v>
      </c>
      <c r="R492" s="13">
        <f>IF(Q492&gt;0,(+Q492*2.54)/100,"")</f>
        <v>1.5748</v>
      </c>
      <c r="S492" s="2">
        <v>95</v>
      </c>
      <c r="T492" s="12">
        <f>IF(S492&gt;0,S492*0.453592,"")</f>
        <v>43.091239999999999</v>
      </c>
      <c r="U492" s="13">
        <f>IF((Q492&gt;0)*(S492&gt;0),T492/R492^2,"")</f>
        <v>17.375534751069502</v>
      </c>
      <c r="V492" s="18" t="str">
        <f t="shared" si="15"/>
        <v>N</v>
      </c>
      <c r="W492" s="2" t="s">
        <v>829</v>
      </c>
    </row>
    <row r="493" spans="1:23" x14ac:dyDescent="0.15">
      <c r="A493" s="11">
        <f t="shared" si="14"/>
        <v>1990</v>
      </c>
      <c r="B493" s="11">
        <f>YEAR(C493)</f>
        <v>1994</v>
      </c>
      <c r="C493" s="10">
        <v>33116</v>
      </c>
      <c r="D493" s="2" t="s">
        <v>679</v>
      </c>
      <c r="H493" s="2" t="s">
        <v>35</v>
      </c>
      <c r="I493" s="3">
        <v>23335</v>
      </c>
      <c r="J493" s="12">
        <f>IF(H493&gt;0,B493-YEAR(I493),"")</f>
        <v>27</v>
      </c>
      <c r="K493" s="11" t="str">
        <f>N493 &amp; M493</f>
        <v>34C</v>
      </c>
      <c r="L493" s="11">
        <f>IF(ISBLANK(M493),"",VLOOKUP(M493,Tables!$A$3:$B$11,2))</f>
        <v>2</v>
      </c>
      <c r="M493" s="2" t="s">
        <v>32</v>
      </c>
      <c r="N493" s="2">
        <v>34</v>
      </c>
      <c r="O493" s="2">
        <v>24</v>
      </c>
      <c r="P493" s="2">
        <v>35</v>
      </c>
      <c r="Q493" s="2">
        <v>66</v>
      </c>
      <c r="R493" s="13">
        <f>IF(Q493&gt;0,(+Q493*2.54)/100,"")</f>
        <v>1.6764000000000001</v>
      </c>
      <c r="S493" s="2">
        <v>105</v>
      </c>
      <c r="T493" s="12">
        <f>IF(S493&gt;0,S493*0.453592,"")</f>
        <v>47.627159999999996</v>
      </c>
      <c r="U493" s="13">
        <f>IF((Q493&gt;0)*(S493&gt;0),T493/R493^2,"")</f>
        <v>16.947255657596713</v>
      </c>
      <c r="V493" s="18" t="str">
        <f t="shared" si="15"/>
        <v>Y</v>
      </c>
      <c r="W493" s="2" t="s">
        <v>61</v>
      </c>
    </row>
    <row r="494" spans="1:23" x14ac:dyDescent="0.15">
      <c r="A494" s="11">
        <f t="shared" si="14"/>
        <v>1990</v>
      </c>
      <c r="B494" s="11">
        <f>YEAR(C494)</f>
        <v>1994</v>
      </c>
      <c r="C494" s="10">
        <v>33146</v>
      </c>
      <c r="D494" s="2" t="s">
        <v>1194</v>
      </c>
      <c r="G494" s="2" t="s">
        <v>30</v>
      </c>
      <c r="H494" s="2" t="s">
        <v>26</v>
      </c>
      <c r="I494" s="3">
        <v>25264</v>
      </c>
      <c r="J494" s="12">
        <f>IF(H494&gt;0,B494-YEAR(I494),"")</f>
        <v>21</v>
      </c>
      <c r="K494" s="11" t="str">
        <f>N494 &amp; M494</f>
        <v>36C</v>
      </c>
      <c r="L494" s="11">
        <f>IF(ISBLANK(M494),"",VLOOKUP(M494,Tables!$A$3:$B$11,2))</f>
        <v>2</v>
      </c>
      <c r="M494" s="2" t="s">
        <v>32</v>
      </c>
      <c r="N494" s="2">
        <v>36</v>
      </c>
      <c r="O494" s="2">
        <v>23</v>
      </c>
      <c r="P494" s="2">
        <v>34</v>
      </c>
      <c r="Q494" s="2">
        <v>69</v>
      </c>
      <c r="R494" s="13">
        <f>IF(Q494&gt;0,(+Q494*2.54)/100,"")</f>
        <v>1.7525999999999999</v>
      </c>
      <c r="S494" s="2">
        <v>120</v>
      </c>
      <c r="T494" s="12">
        <f>IF(S494&gt;0,S494*0.453592,"")</f>
        <v>54.431039999999996</v>
      </c>
      <c r="U494" s="13">
        <f>IF((Q494&gt;0)*(S494&gt;0),T494/R494^2,"")</f>
        <v>17.720705888796779</v>
      </c>
      <c r="V494" s="18" t="str">
        <f t="shared" si="15"/>
        <v>N</v>
      </c>
      <c r="W494" s="2" t="s">
        <v>89</v>
      </c>
    </row>
    <row r="495" spans="1:23" x14ac:dyDescent="0.15">
      <c r="A495" s="11">
        <f t="shared" si="14"/>
        <v>1990</v>
      </c>
      <c r="B495" s="11">
        <f>YEAR(C495)</f>
        <v>1994</v>
      </c>
      <c r="C495" s="10">
        <v>33177</v>
      </c>
      <c r="D495" s="2" t="s">
        <v>381</v>
      </c>
      <c r="H495" s="2" t="s">
        <v>26</v>
      </c>
      <c r="I495" s="3">
        <v>24532</v>
      </c>
      <c r="J495" s="12">
        <f>IF(H495&gt;0,B495-YEAR(I495),"")</f>
        <v>23</v>
      </c>
      <c r="K495" s="11" t="str">
        <f>N495 &amp; M495</f>
        <v>34C</v>
      </c>
      <c r="L495" s="11">
        <f>IF(ISBLANK(M495),"",VLOOKUP(M495,Tables!$A$3:$B$11,2))</f>
        <v>2</v>
      </c>
      <c r="M495" s="2" t="s">
        <v>32</v>
      </c>
      <c r="N495" s="2">
        <v>34</v>
      </c>
      <c r="O495" s="2">
        <v>25</v>
      </c>
      <c r="P495" s="2">
        <v>35</v>
      </c>
      <c r="Q495" s="2">
        <v>71</v>
      </c>
      <c r="R495" s="13">
        <f>IF(Q495&gt;0,(+Q495*2.54)/100,"")</f>
        <v>1.8034000000000001</v>
      </c>
      <c r="S495" s="2">
        <v>135</v>
      </c>
      <c r="T495" s="12">
        <f>IF(S495&gt;0,S495*0.453592,"")</f>
        <v>61.234920000000002</v>
      </c>
      <c r="U495" s="13">
        <f>IF((Q495&gt;0)*(S495&gt;0),T495/R495^2,"")</f>
        <v>18.828469714070948</v>
      </c>
      <c r="V495" s="18" t="str">
        <f t="shared" si="15"/>
        <v>Y</v>
      </c>
      <c r="W495" s="2" t="s">
        <v>58</v>
      </c>
    </row>
    <row r="496" spans="1:23" x14ac:dyDescent="0.15">
      <c r="A496" s="11">
        <f t="shared" si="14"/>
        <v>1990</v>
      </c>
      <c r="B496" s="11">
        <f>YEAR(C496)</f>
        <v>1994</v>
      </c>
      <c r="C496" s="10">
        <v>33207</v>
      </c>
      <c r="D496" s="2" t="s">
        <v>398</v>
      </c>
      <c r="H496" s="2" t="s">
        <v>26</v>
      </c>
      <c r="I496" s="3">
        <v>25346</v>
      </c>
      <c r="J496" s="12">
        <f>IF(H496&gt;0,B496-YEAR(I496),"")</f>
        <v>21</v>
      </c>
      <c r="K496" s="11" t="str">
        <f>N496 &amp; M496</f>
        <v>34B</v>
      </c>
      <c r="L496" s="11">
        <f>IF(ISBLANK(M496),"",VLOOKUP(M496,Tables!$A$3:$B$11,2))</f>
        <v>1</v>
      </c>
      <c r="M496" s="2" t="s">
        <v>49</v>
      </c>
      <c r="N496" s="2">
        <v>34</v>
      </c>
      <c r="O496" s="2">
        <v>22</v>
      </c>
      <c r="P496" s="2">
        <v>34</v>
      </c>
      <c r="Q496" s="2">
        <v>66</v>
      </c>
      <c r="R496" s="13">
        <f>IF(Q496&gt;0,(+Q496*2.54)/100,"")</f>
        <v>1.6764000000000001</v>
      </c>
      <c r="S496" s="2">
        <v>107</v>
      </c>
      <c r="T496" s="12">
        <f>IF(S496&gt;0,S496*0.453592,"")</f>
        <v>48.534343999999997</v>
      </c>
      <c r="U496" s="13">
        <f>IF((Q496&gt;0)*(S496&gt;0),T496/R496^2,"")</f>
        <v>17.270060527265223</v>
      </c>
      <c r="V496" s="18" t="str">
        <f t="shared" si="15"/>
        <v>Y</v>
      </c>
      <c r="W496" s="2" t="s">
        <v>260</v>
      </c>
    </row>
    <row r="497" spans="1:23" x14ac:dyDescent="0.15">
      <c r="A497" s="11">
        <f t="shared" si="14"/>
        <v>1990</v>
      </c>
      <c r="B497" s="11">
        <f>YEAR(C497)</f>
        <v>1995</v>
      </c>
      <c r="C497" s="10">
        <v>33238</v>
      </c>
      <c r="D497" s="2" t="s">
        <v>870</v>
      </c>
      <c r="H497" s="2" t="s">
        <v>26</v>
      </c>
      <c r="I497" s="3">
        <v>24044</v>
      </c>
      <c r="J497" s="12">
        <f>IF(H497&gt;0,B497-YEAR(I497),"")</f>
        <v>26</v>
      </c>
      <c r="K497" s="11" t="str">
        <f>N497 &amp; M497</f>
        <v>34D</v>
      </c>
      <c r="L497" s="11">
        <f>IF(ISBLANK(M497),"",VLOOKUP(M497,Tables!$A$3:$B$11,2))</f>
        <v>3</v>
      </c>
      <c r="M497" s="2" t="s">
        <v>27</v>
      </c>
      <c r="N497" s="2">
        <v>34</v>
      </c>
      <c r="O497" s="2">
        <v>24</v>
      </c>
      <c r="P497" s="2">
        <v>34</v>
      </c>
      <c r="Q497" s="2">
        <v>66</v>
      </c>
      <c r="R497" s="13">
        <f>IF(Q497&gt;0,(+Q497*2.54)/100,"")</f>
        <v>1.6764000000000001</v>
      </c>
      <c r="S497" s="2">
        <v>110</v>
      </c>
      <c r="T497" s="12">
        <f>IF(S497&gt;0,S497*0.453592,"")</f>
        <v>49.895119999999999</v>
      </c>
      <c r="U497" s="13">
        <f>IF((Q497&gt;0)*(S497&gt;0),T497/R497^2,"")</f>
        <v>17.754267831767987</v>
      </c>
      <c r="V497" s="18" t="str">
        <f t="shared" si="15"/>
        <v>Y</v>
      </c>
      <c r="W497" s="2" t="s">
        <v>871</v>
      </c>
    </row>
    <row r="498" spans="1:23" x14ac:dyDescent="0.15">
      <c r="A498" s="11">
        <f t="shared" si="14"/>
        <v>1990</v>
      </c>
      <c r="B498" s="11">
        <f>YEAR(C498)</f>
        <v>1995</v>
      </c>
      <c r="C498" s="10">
        <v>33269</v>
      </c>
      <c r="D498" s="2" t="s">
        <v>776</v>
      </c>
      <c r="H498" s="2" t="s">
        <v>35</v>
      </c>
      <c r="I498" s="3">
        <v>25599</v>
      </c>
      <c r="J498" s="12">
        <f>IF(H498&gt;0,B498-YEAR(I498),"")</f>
        <v>21</v>
      </c>
      <c r="K498" s="11" t="str">
        <f>N498 &amp; M498</f>
        <v>34C</v>
      </c>
      <c r="L498" s="11">
        <f>IF(ISBLANK(M498),"",VLOOKUP(M498,Tables!$A$3:$B$11,2))</f>
        <v>2</v>
      </c>
      <c r="M498" s="2" t="s">
        <v>32</v>
      </c>
      <c r="N498" s="2">
        <v>34</v>
      </c>
      <c r="O498" s="2">
        <v>21</v>
      </c>
      <c r="P498" s="2">
        <v>34</v>
      </c>
      <c r="Q498" s="2">
        <v>62</v>
      </c>
      <c r="R498" s="13">
        <f>IF(Q498&gt;0,(+Q498*2.54)/100,"")</f>
        <v>1.5748</v>
      </c>
      <c r="S498" s="2">
        <v>103</v>
      </c>
      <c r="T498" s="12">
        <f>IF(S498&gt;0,S498*0.453592,"")</f>
        <v>46.719976000000003</v>
      </c>
      <c r="U498" s="13">
        <f>IF((Q498&gt;0)*(S498&gt;0),T498/R498^2,"")</f>
        <v>18.838737677475358</v>
      </c>
      <c r="V498" s="18" t="str">
        <f t="shared" si="15"/>
        <v>Y</v>
      </c>
      <c r="W498" s="2" t="s">
        <v>777</v>
      </c>
    </row>
    <row r="499" spans="1:23" x14ac:dyDescent="0.15">
      <c r="A499" s="11">
        <f t="shared" si="14"/>
        <v>1990</v>
      </c>
      <c r="B499" s="11">
        <f>YEAR(C499)</f>
        <v>1995</v>
      </c>
      <c r="C499" s="10">
        <v>33297</v>
      </c>
      <c r="D499" s="2" t="s">
        <v>1089</v>
      </c>
      <c r="H499" s="2" t="s">
        <v>35</v>
      </c>
      <c r="I499" s="3">
        <v>25449</v>
      </c>
      <c r="J499" s="12">
        <f>IF(H499&gt;0,B499-YEAR(I499),"")</f>
        <v>22</v>
      </c>
      <c r="K499" s="11" t="str">
        <f>N499 &amp; M499</f>
        <v>34C</v>
      </c>
      <c r="L499" s="11">
        <f>IF(ISBLANK(M499),"",VLOOKUP(M499,Tables!$A$3:$B$11,2))</f>
        <v>2</v>
      </c>
      <c r="M499" s="2" t="s">
        <v>32</v>
      </c>
      <c r="N499" s="2">
        <v>34</v>
      </c>
      <c r="O499" s="2">
        <v>24</v>
      </c>
      <c r="P499" s="2">
        <v>36</v>
      </c>
      <c r="Q499" s="2">
        <v>70</v>
      </c>
      <c r="R499" s="13">
        <f>IF(Q499&gt;0,(+Q499*2.54)/100,"")</f>
        <v>1.778</v>
      </c>
      <c r="S499" s="2">
        <v>130</v>
      </c>
      <c r="T499" s="12">
        <f>IF(S499&gt;0,S499*0.453592,"")</f>
        <v>58.96696</v>
      </c>
      <c r="U499" s="13">
        <f>IF((Q499&gt;0)*(S499&gt;0),T499/R499^2,"")</f>
        <v>18.652851183253386</v>
      </c>
      <c r="V499" s="18" t="str">
        <f t="shared" si="15"/>
        <v>Y</v>
      </c>
      <c r="W499" s="2" t="s">
        <v>74</v>
      </c>
    </row>
    <row r="500" spans="1:23" x14ac:dyDescent="0.15">
      <c r="A500" s="11">
        <f t="shared" si="14"/>
        <v>1990</v>
      </c>
      <c r="B500" s="11">
        <f>YEAR(C500)</f>
        <v>1995</v>
      </c>
      <c r="C500" s="10">
        <v>33328</v>
      </c>
      <c r="D500" s="2" t="s">
        <v>318</v>
      </c>
      <c r="H500" s="2" t="s">
        <v>35</v>
      </c>
      <c r="I500" s="3">
        <v>23850</v>
      </c>
      <c r="J500" s="12">
        <f>IF(H500&gt;0,B500-YEAR(I500),"")</f>
        <v>26</v>
      </c>
      <c r="K500" s="11" t="str">
        <f>N500 &amp; M500</f>
        <v>34C</v>
      </c>
      <c r="L500" s="11">
        <f>IF(ISBLANK(M500),"",VLOOKUP(M500,Tables!$A$3:$B$11,2))</f>
        <v>2</v>
      </c>
      <c r="M500" s="2" t="s">
        <v>32</v>
      </c>
      <c r="N500" s="2">
        <v>34</v>
      </c>
      <c r="O500" s="2">
        <v>24</v>
      </c>
      <c r="P500" s="2">
        <v>35</v>
      </c>
      <c r="Q500" s="2">
        <v>70</v>
      </c>
      <c r="R500" s="13">
        <f>IF(Q500&gt;0,(+Q500*2.54)/100,"")</f>
        <v>1.778</v>
      </c>
      <c r="S500" s="2">
        <v>124</v>
      </c>
      <c r="T500" s="12">
        <f>IF(S500&gt;0,S500*0.453592,"")</f>
        <v>56.245407999999998</v>
      </c>
      <c r="U500" s="13">
        <f>IF((Q500&gt;0)*(S500&gt;0),T500/R500^2,"")</f>
        <v>17.791950359410922</v>
      </c>
      <c r="V500" s="18" t="str">
        <f t="shared" si="15"/>
        <v>Y</v>
      </c>
      <c r="W500" s="2" t="s">
        <v>319</v>
      </c>
    </row>
    <row r="501" spans="1:23" x14ac:dyDescent="0.15">
      <c r="A501" s="11">
        <f t="shared" si="14"/>
        <v>1990</v>
      </c>
      <c r="B501" s="11">
        <f>YEAR(C501)</f>
        <v>1995</v>
      </c>
      <c r="C501" s="10">
        <v>33358</v>
      </c>
      <c r="D501" s="2" t="s">
        <v>310</v>
      </c>
      <c r="H501" s="2" t="s">
        <v>35</v>
      </c>
      <c r="I501" s="3">
        <v>25896</v>
      </c>
      <c r="J501" s="12">
        <f>IF(H501&gt;0,B501-YEAR(I501),"")</f>
        <v>21</v>
      </c>
      <c r="K501" s="11" t="str">
        <f>N501 &amp; M501</f>
        <v>34C</v>
      </c>
      <c r="L501" s="11">
        <f>IF(ISBLANK(M501),"",VLOOKUP(M501,Tables!$A$3:$B$11,2))</f>
        <v>2</v>
      </c>
      <c r="M501" s="2" t="s">
        <v>32</v>
      </c>
      <c r="N501" s="2">
        <v>34</v>
      </c>
      <c r="O501" s="2">
        <v>23</v>
      </c>
      <c r="P501" s="2">
        <v>34</v>
      </c>
      <c r="Q501" s="2">
        <v>65</v>
      </c>
      <c r="R501" s="13">
        <f>IF(Q501&gt;0,(+Q501*2.54)/100,"")</f>
        <v>1.651</v>
      </c>
      <c r="S501" s="2">
        <v>112</v>
      </c>
      <c r="T501" s="12">
        <f>IF(S501&gt;0,S501*0.453592,"")</f>
        <v>50.802303999999999</v>
      </c>
      <c r="U501" s="13">
        <f>IF((Q501&gt;0)*(S501&gt;0),T501/R501^2,"")</f>
        <v>18.637568920108254</v>
      </c>
      <c r="V501" s="18" t="str">
        <f t="shared" si="15"/>
        <v>Y</v>
      </c>
      <c r="W501" s="2" t="s">
        <v>311</v>
      </c>
    </row>
    <row r="502" spans="1:23" x14ac:dyDescent="0.15">
      <c r="A502" s="11">
        <f t="shared" si="14"/>
        <v>1990</v>
      </c>
      <c r="B502" s="11">
        <f>YEAR(C502)</f>
        <v>1995</v>
      </c>
      <c r="C502" s="10">
        <v>33389</v>
      </c>
      <c r="D502" s="2" t="s">
        <v>999</v>
      </c>
      <c r="H502" s="2" t="s">
        <v>26</v>
      </c>
      <c r="I502" s="3">
        <v>24802</v>
      </c>
      <c r="J502" s="12">
        <f>IF(H502&gt;0,B502-YEAR(I502),"")</f>
        <v>24</v>
      </c>
      <c r="K502" s="11" t="str">
        <f>N502 &amp; M502</f>
        <v>34C</v>
      </c>
      <c r="L502" s="11">
        <f>IF(ISBLANK(M502),"",VLOOKUP(M502,Tables!$A$3:$B$11,2))</f>
        <v>2</v>
      </c>
      <c r="M502" s="2" t="s">
        <v>32</v>
      </c>
      <c r="N502" s="2">
        <v>34</v>
      </c>
      <c r="O502" s="2">
        <v>24</v>
      </c>
      <c r="P502" s="2">
        <v>33</v>
      </c>
      <c r="Q502" s="2">
        <v>67</v>
      </c>
      <c r="R502" s="13">
        <f>IF(Q502&gt;0,(+Q502*2.54)/100,"")</f>
        <v>1.7018</v>
      </c>
      <c r="S502" s="2">
        <v>106</v>
      </c>
      <c r="T502" s="12">
        <f>IF(S502&gt;0,S502*0.453592,"")</f>
        <v>48.080751999999997</v>
      </c>
      <c r="U502" s="13">
        <f>IF((Q502&gt;0)*(S502&gt;0),T502/R502^2,"")</f>
        <v>16.60176312110254</v>
      </c>
      <c r="V502" s="18" t="str">
        <f t="shared" si="15"/>
        <v>Y</v>
      </c>
      <c r="W502" s="2" t="s">
        <v>1000</v>
      </c>
    </row>
    <row r="503" spans="1:23" x14ac:dyDescent="0.15">
      <c r="A503" s="11">
        <f t="shared" si="14"/>
        <v>1990</v>
      </c>
      <c r="B503" s="11">
        <f>YEAR(C503)</f>
        <v>1995</v>
      </c>
      <c r="C503" s="10">
        <v>33419</v>
      </c>
      <c r="D503" s="2" t="s">
        <v>480</v>
      </c>
      <c r="H503" s="2" t="s">
        <v>26</v>
      </c>
      <c r="I503" s="3">
        <v>24520</v>
      </c>
      <c r="J503" s="12">
        <f>IF(H503&gt;0,B503-YEAR(I503),"")</f>
        <v>24</v>
      </c>
      <c r="K503" s="11" t="str">
        <f>N503 &amp; M503</f>
        <v>34C</v>
      </c>
      <c r="L503" s="11">
        <f>IF(ISBLANK(M503),"",VLOOKUP(M503,Tables!$A$3:$B$11,2))</f>
        <v>2</v>
      </c>
      <c r="M503" s="2" t="s">
        <v>32</v>
      </c>
      <c r="N503" s="2">
        <v>34</v>
      </c>
      <c r="O503" s="2">
        <v>23</v>
      </c>
      <c r="P503" s="2">
        <v>33</v>
      </c>
      <c r="Q503" s="2">
        <v>67</v>
      </c>
      <c r="R503" s="13">
        <f>IF(Q503&gt;0,(+Q503*2.54)/100,"")</f>
        <v>1.7018</v>
      </c>
      <c r="S503" s="2">
        <v>106</v>
      </c>
      <c r="T503" s="12">
        <f>IF(S503&gt;0,S503*0.453592,"")</f>
        <v>48.080751999999997</v>
      </c>
      <c r="U503" s="13">
        <f>IF((Q503&gt;0)*(S503&gt;0),T503/R503^2,"")</f>
        <v>16.60176312110254</v>
      </c>
      <c r="V503" s="18" t="str">
        <f t="shared" si="15"/>
        <v>Y</v>
      </c>
      <c r="W503" s="2" t="s">
        <v>481</v>
      </c>
    </row>
    <row r="504" spans="1:23" x14ac:dyDescent="0.15">
      <c r="A504" s="11">
        <f t="shared" si="14"/>
        <v>1990</v>
      </c>
      <c r="B504" s="11">
        <f>YEAR(C504)</f>
        <v>1995</v>
      </c>
      <c r="C504" s="10">
        <v>33450</v>
      </c>
      <c r="D504" s="2" t="s">
        <v>981</v>
      </c>
      <c r="H504" s="2" t="s">
        <v>35</v>
      </c>
      <c r="I504" s="3">
        <v>24137</v>
      </c>
      <c r="J504" s="12">
        <f>IF(H504&gt;0,B504-YEAR(I504),"")</f>
        <v>25</v>
      </c>
      <c r="K504" s="11" t="str">
        <f>N504 &amp; M504</f>
        <v>34B</v>
      </c>
      <c r="L504" s="11">
        <f>IF(ISBLANK(M504),"",VLOOKUP(M504,Tables!$A$3:$B$11,2))</f>
        <v>1</v>
      </c>
      <c r="M504" s="2" t="s">
        <v>49</v>
      </c>
      <c r="N504" s="2">
        <v>34</v>
      </c>
      <c r="O504" s="2">
        <v>24</v>
      </c>
      <c r="P504" s="2">
        <v>35</v>
      </c>
      <c r="Q504" s="2">
        <v>67</v>
      </c>
      <c r="R504" s="13">
        <f>IF(Q504&gt;0,(+Q504*2.54)/100,"")</f>
        <v>1.7018</v>
      </c>
      <c r="S504" s="2">
        <v>123</v>
      </c>
      <c r="T504" s="12">
        <f>IF(S504&gt;0,S504*0.453592,"")</f>
        <v>55.791815999999997</v>
      </c>
      <c r="U504" s="13">
        <f>IF((Q504&gt;0)*(S504&gt;0),T504/R504^2,"")</f>
        <v>19.264310036751059</v>
      </c>
      <c r="V504" s="18" t="str">
        <f t="shared" si="15"/>
        <v>Y</v>
      </c>
      <c r="W504" s="2" t="s">
        <v>78</v>
      </c>
    </row>
    <row r="505" spans="1:23" x14ac:dyDescent="0.15">
      <c r="A505" s="11">
        <f t="shared" si="14"/>
        <v>1990</v>
      </c>
      <c r="B505" s="11">
        <f>YEAR(C505)</f>
        <v>1995</v>
      </c>
      <c r="C505" s="10">
        <v>33481</v>
      </c>
      <c r="D505" s="2" t="s">
        <v>374</v>
      </c>
      <c r="H505" s="2" t="s">
        <v>26</v>
      </c>
      <c r="I505" s="3">
        <v>23465</v>
      </c>
      <c r="J505" s="12">
        <f>IF(H505&gt;0,B505-YEAR(I505),"")</f>
        <v>27</v>
      </c>
      <c r="K505" s="11" t="str">
        <f>N505 &amp; M505</f>
        <v>34D</v>
      </c>
      <c r="L505" s="11">
        <f>IF(ISBLANK(M505),"",VLOOKUP(M505,Tables!$A$3:$B$11,2))</f>
        <v>3</v>
      </c>
      <c r="M505" s="2" t="s">
        <v>27</v>
      </c>
      <c r="N505" s="2">
        <v>34</v>
      </c>
      <c r="O505" s="2">
        <v>22</v>
      </c>
      <c r="P505" s="2">
        <v>34</v>
      </c>
      <c r="Q505" s="2">
        <v>65</v>
      </c>
      <c r="R505" s="13">
        <f>IF(Q505&gt;0,(+Q505*2.54)/100,"")</f>
        <v>1.651</v>
      </c>
      <c r="S505" s="2">
        <v>110</v>
      </c>
      <c r="T505" s="12">
        <f>IF(S505&gt;0,S505*0.453592,"")</f>
        <v>49.895119999999999</v>
      </c>
      <c r="U505" s="13">
        <f>IF((Q505&gt;0)*(S505&gt;0),T505/R505^2,"")</f>
        <v>18.304755189392033</v>
      </c>
      <c r="V505" s="18" t="str">
        <f t="shared" si="15"/>
        <v>Y</v>
      </c>
      <c r="W505" s="2" t="s">
        <v>375</v>
      </c>
    </row>
    <row r="506" spans="1:23" x14ac:dyDescent="0.15">
      <c r="A506" s="11">
        <f t="shared" si="14"/>
        <v>1990</v>
      </c>
      <c r="B506" s="11">
        <f>YEAR(C506)</f>
        <v>1995</v>
      </c>
      <c r="C506" s="10">
        <v>33511</v>
      </c>
      <c r="D506" s="2" t="s">
        <v>48</v>
      </c>
      <c r="H506" s="2" t="s">
        <v>35</v>
      </c>
      <c r="I506" s="3">
        <v>25101</v>
      </c>
      <c r="J506" s="12">
        <f>IF(H506&gt;0,B506-YEAR(I506),"")</f>
        <v>23</v>
      </c>
      <c r="K506" s="11" t="str">
        <f>N506 &amp; M506</f>
        <v>34B</v>
      </c>
      <c r="L506" s="11">
        <f>IF(ISBLANK(M506),"",VLOOKUP(M506,Tables!$A$3:$B$11,2))</f>
        <v>1</v>
      </c>
      <c r="M506" s="2" t="s">
        <v>49</v>
      </c>
      <c r="N506" s="2">
        <v>34</v>
      </c>
      <c r="O506" s="2">
        <v>23</v>
      </c>
      <c r="P506" s="2">
        <v>34</v>
      </c>
      <c r="Q506" s="2">
        <v>68</v>
      </c>
      <c r="R506" s="13">
        <f>IF(Q506&gt;0,(+Q506*2.54)/100,"")</f>
        <v>1.7272000000000001</v>
      </c>
      <c r="S506" s="2">
        <v>110</v>
      </c>
      <c r="T506" s="12">
        <f>IF(S506&gt;0,S506*0.453592,"")</f>
        <v>49.895119999999999</v>
      </c>
      <c r="U506" s="13">
        <f>IF((Q506&gt;0)*(S506&gt;0),T506/R506^2,"")</f>
        <v>16.725257498957902</v>
      </c>
      <c r="V506" s="18" t="str">
        <f t="shared" si="15"/>
        <v>Y</v>
      </c>
      <c r="W506" s="2" t="s">
        <v>50</v>
      </c>
    </row>
    <row r="507" spans="1:23" x14ac:dyDescent="0.15">
      <c r="A507" s="11">
        <f t="shared" si="14"/>
        <v>1990</v>
      </c>
      <c r="B507" s="11">
        <f>YEAR(C507)</f>
        <v>1995</v>
      </c>
      <c r="C507" s="10">
        <v>33542</v>
      </c>
      <c r="D507" s="2" t="s">
        <v>494</v>
      </c>
      <c r="H507" s="2" t="s">
        <v>26</v>
      </c>
      <c r="I507" s="3">
        <v>23720</v>
      </c>
      <c r="J507" s="12">
        <f>IF(H507&gt;0,B507-YEAR(I507),"")</f>
        <v>27</v>
      </c>
      <c r="K507" s="11" t="str">
        <f>N507 &amp; M507</f>
        <v>34D</v>
      </c>
      <c r="L507" s="11">
        <f>IF(ISBLANK(M507),"",VLOOKUP(M507,Tables!$A$3:$B$11,2))</f>
        <v>3</v>
      </c>
      <c r="M507" s="2" t="s">
        <v>27</v>
      </c>
      <c r="N507" s="2">
        <v>34</v>
      </c>
      <c r="O507" s="2">
        <v>24</v>
      </c>
      <c r="P507" s="2">
        <v>34</v>
      </c>
      <c r="Q507" s="2">
        <v>65</v>
      </c>
      <c r="R507" s="13">
        <f>IF(Q507&gt;0,(+Q507*2.54)/100,"")</f>
        <v>1.651</v>
      </c>
      <c r="S507" s="2">
        <v>112</v>
      </c>
      <c r="T507" s="12">
        <f>IF(S507&gt;0,S507*0.453592,"")</f>
        <v>50.802303999999999</v>
      </c>
      <c r="U507" s="13">
        <f>IF((Q507&gt;0)*(S507&gt;0),T507/R507^2,"")</f>
        <v>18.637568920108254</v>
      </c>
      <c r="V507" s="18" t="str">
        <f t="shared" si="15"/>
        <v>Y</v>
      </c>
      <c r="W507" s="2" t="s">
        <v>495</v>
      </c>
    </row>
    <row r="508" spans="1:23" x14ac:dyDescent="0.15">
      <c r="A508" s="11">
        <f t="shared" si="14"/>
        <v>1990</v>
      </c>
      <c r="B508" s="11">
        <f>YEAR(C508)</f>
        <v>1995</v>
      </c>
      <c r="C508" s="10">
        <v>33572</v>
      </c>
      <c r="D508" s="2" t="s">
        <v>1023</v>
      </c>
      <c r="H508" s="2" t="s">
        <v>26</v>
      </c>
      <c r="I508" s="3">
        <v>25481</v>
      </c>
      <c r="J508" s="12">
        <f>IF(H508&gt;0,B508-YEAR(I508),"")</f>
        <v>22</v>
      </c>
      <c r="K508" s="11" t="str">
        <f>N508 &amp; M508</f>
        <v>34C</v>
      </c>
      <c r="L508" s="11">
        <f>IF(ISBLANK(M508),"",VLOOKUP(M508,Tables!$A$3:$B$11,2))</f>
        <v>2</v>
      </c>
      <c r="M508" s="2" t="s">
        <v>32</v>
      </c>
      <c r="N508" s="2">
        <v>34</v>
      </c>
      <c r="O508" s="2">
        <v>24</v>
      </c>
      <c r="P508" s="2">
        <v>34</v>
      </c>
      <c r="Q508" s="2">
        <v>69</v>
      </c>
      <c r="R508" s="13">
        <f>IF(Q508&gt;0,(+Q508*2.54)/100,"")</f>
        <v>1.7525999999999999</v>
      </c>
      <c r="S508" s="2">
        <v>117</v>
      </c>
      <c r="T508" s="12">
        <f>IF(S508&gt;0,S508*0.453592,"")</f>
        <v>53.070264000000002</v>
      </c>
      <c r="U508" s="13">
        <f>IF((Q508&gt;0)*(S508&gt;0),T508/R508^2,"")</f>
        <v>17.277688241576861</v>
      </c>
      <c r="V508" s="18" t="str">
        <f t="shared" si="15"/>
        <v>N</v>
      </c>
      <c r="W508" s="2" t="s">
        <v>1024</v>
      </c>
    </row>
    <row r="509" spans="1:23" x14ac:dyDescent="0.15">
      <c r="A509" s="11">
        <f t="shared" si="14"/>
        <v>1990</v>
      </c>
      <c r="B509" s="11">
        <f>YEAR(C509)</f>
        <v>1996</v>
      </c>
      <c r="C509" s="10">
        <v>33603</v>
      </c>
      <c r="D509" s="2" t="s">
        <v>1189</v>
      </c>
      <c r="G509" s="2" t="s">
        <v>30</v>
      </c>
      <c r="H509" s="2" t="s">
        <v>26</v>
      </c>
      <c r="I509" s="3">
        <v>24451</v>
      </c>
      <c r="J509" s="12">
        <f>IF(H509&gt;0,B509-YEAR(I509),"")</f>
        <v>26</v>
      </c>
      <c r="K509" s="11" t="str">
        <f>N509 &amp; M509</f>
        <v>36C</v>
      </c>
      <c r="L509" s="11">
        <f>IF(ISBLANK(M509),"",VLOOKUP(M509,Tables!$A$3:$B$11,2))</f>
        <v>2</v>
      </c>
      <c r="M509" s="2" t="s">
        <v>32</v>
      </c>
      <c r="N509" s="2">
        <v>36</v>
      </c>
      <c r="O509" s="2">
        <v>24</v>
      </c>
      <c r="P509" s="2">
        <v>34</v>
      </c>
      <c r="Q509" s="2">
        <v>68</v>
      </c>
      <c r="R509" s="13">
        <f>IF(Q509&gt;0,(+Q509*2.54)/100,"")</f>
        <v>1.7272000000000001</v>
      </c>
      <c r="S509" s="2">
        <v>123</v>
      </c>
      <c r="T509" s="12">
        <f>IF(S509&gt;0,S509*0.453592,"")</f>
        <v>55.791815999999997</v>
      </c>
      <c r="U509" s="13">
        <f>IF((Q509&gt;0)*(S509&gt;0),T509/R509^2,"")</f>
        <v>18.701878839743834</v>
      </c>
      <c r="V509" s="18" t="str">
        <f t="shared" si="15"/>
        <v>Y</v>
      </c>
      <c r="W509" s="2" t="s">
        <v>1190</v>
      </c>
    </row>
    <row r="510" spans="1:23" x14ac:dyDescent="0.15">
      <c r="A510" s="11">
        <f t="shared" si="14"/>
        <v>1990</v>
      </c>
      <c r="B510" s="11">
        <f>YEAR(C510)</f>
        <v>1996</v>
      </c>
      <c r="C510" s="10">
        <v>33634</v>
      </c>
      <c r="D510" s="2" t="s">
        <v>703</v>
      </c>
      <c r="H510" s="2" t="s">
        <v>26</v>
      </c>
      <c r="I510" s="3">
        <v>26572</v>
      </c>
      <c r="J510" s="12">
        <f>IF(H510&gt;0,B510-YEAR(I510),"")</f>
        <v>20</v>
      </c>
      <c r="K510" s="11" t="str">
        <f>N510 &amp; M510</f>
        <v>34B</v>
      </c>
      <c r="L510" s="11">
        <f>IF(ISBLANK(M510),"",VLOOKUP(M510,Tables!$A$3:$B$11,2))</f>
        <v>1</v>
      </c>
      <c r="M510" s="2" t="s">
        <v>49</v>
      </c>
      <c r="N510" s="2">
        <v>34</v>
      </c>
      <c r="O510" s="2">
        <v>24</v>
      </c>
      <c r="P510" s="2">
        <v>34</v>
      </c>
      <c r="Q510" s="2">
        <v>64</v>
      </c>
      <c r="R510" s="13">
        <f>IF(Q510&gt;0,(+Q510*2.54)/100,"")</f>
        <v>1.6255999999999999</v>
      </c>
      <c r="S510" s="2">
        <v>107</v>
      </c>
      <c r="T510" s="12">
        <f>IF(S510&gt;0,S510*0.453592,"")</f>
        <v>48.534343999999997</v>
      </c>
      <c r="U510" s="13">
        <f>IF((Q510&gt;0)*(S510&gt;0),T510/R510^2,"")</f>
        <v>18.366304603702957</v>
      </c>
      <c r="V510" s="18" t="str">
        <f t="shared" si="15"/>
        <v>Y</v>
      </c>
      <c r="W510" s="2" t="s">
        <v>615</v>
      </c>
    </row>
    <row r="511" spans="1:23" x14ac:dyDescent="0.15">
      <c r="A511" s="11">
        <f t="shared" si="14"/>
        <v>1990</v>
      </c>
      <c r="B511" s="11">
        <f>YEAR(C511)</f>
        <v>1996</v>
      </c>
      <c r="C511" s="10">
        <v>33663</v>
      </c>
      <c r="D511" s="2" t="s">
        <v>978</v>
      </c>
      <c r="H511" s="2" t="s">
        <v>26</v>
      </c>
      <c r="I511" s="3">
        <v>24698</v>
      </c>
      <c r="J511" s="12">
        <f>IF(H511&gt;0,B511-YEAR(I511),"")</f>
        <v>25</v>
      </c>
      <c r="K511" s="11" t="str">
        <f>N511 &amp; M511</f>
        <v>36D</v>
      </c>
      <c r="L511" s="11">
        <f>IF(ISBLANK(M511),"",VLOOKUP(M511,Tables!$A$3:$B$11,2))</f>
        <v>3</v>
      </c>
      <c r="M511" s="2" t="s">
        <v>27</v>
      </c>
      <c r="N511" s="2">
        <v>36</v>
      </c>
      <c r="O511" s="2">
        <v>25</v>
      </c>
      <c r="P511" s="2">
        <v>34</v>
      </c>
      <c r="Q511" s="2">
        <v>68</v>
      </c>
      <c r="R511" s="13">
        <f>IF(Q511&gt;0,(+Q511*2.54)/100,"")</f>
        <v>1.7272000000000001</v>
      </c>
      <c r="S511" s="2">
        <v>118</v>
      </c>
      <c r="T511" s="12">
        <f>IF(S511&gt;0,S511*0.453592,"")</f>
        <v>53.523856000000002</v>
      </c>
      <c r="U511" s="13">
        <f>IF((Q511&gt;0)*(S511&gt;0),T511/R511^2,"")</f>
        <v>17.941639862518478</v>
      </c>
      <c r="V511" s="18" t="str">
        <f t="shared" si="15"/>
        <v>Y</v>
      </c>
      <c r="W511" s="2" t="s">
        <v>260</v>
      </c>
    </row>
    <row r="512" spans="1:23" x14ac:dyDescent="0.15">
      <c r="A512" s="11">
        <f t="shared" si="14"/>
        <v>1990</v>
      </c>
      <c r="B512" s="11">
        <f>YEAR(C512)</f>
        <v>1996</v>
      </c>
      <c r="C512" s="10">
        <v>33694</v>
      </c>
      <c r="D512" s="2" t="s">
        <v>448</v>
      </c>
      <c r="H512" s="2" t="s">
        <v>26</v>
      </c>
      <c r="I512" s="3">
        <v>22679</v>
      </c>
      <c r="J512" s="12">
        <f>IF(H512&gt;0,B512-YEAR(I512),"")</f>
        <v>30</v>
      </c>
      <c r="K512" s="11" t="str">
        <f>N512 &amp; M512</f>
        <v>34C</v>
      </c>
      <c r="L512" s="11">
        <f>IF(ISBLANK(M512),"",VLOOKUP(M512,Tables!$A$3:$B$11,2))</f>
        <v>2</v>
      </c>
      <c r="M512" s="2" t="s">
        <v>32</v>
      </c>
      <c r="N512" s="2">
        <v>34</v>
      </c>
      <c r="O512" s="2">
        <v>24</v>
      </c>
      <c r="P512" s="2">
        <v>33</v>
      </c>
      <c r="Q512" s="2">
        <v>66</v>
      </c>
      <c r="R512" s="13">
        <f>IF(Q512&gt;0,(+Q512*2.54)/100,"")</f>
        <v>1.6764000000000001</v>
      </c>
      <c r="S512" s="2">
        <v>115</v>
      </c>
      <c r="T512" s="12">
        <f>IF(S512&gt;0,S512*0.453592,"")</f>
        <v>52.163080000000001</v>
      </c>
      <c r="U512" s="13">
        <f>IF((Q512&gt;0)*(S512&gt;0),T512/R512^2,"")</f>
        <v>18.561280005939256</v>
      </c>
      <c r="V512" s="18" t="str">
        <f t="shared" si="15"/>
        <v>Y</v>
      </c>
      <c r="W512" s="2" t="s">
        <v>449</v>
      </c>
    </row>
    <row r="513" spans="1:23" x14ac:dyDescent="0.15">
      <c r="A513" s="11">
        <f t="shared" si="14"/>
        <v>1990</v>
      </c>
      <c r="B513" s="11">
        <f>YEAR(C513)</f>
        <v>1996</v>
      </c>
      <c r="C513" s="10">
        <v>33724</v>
      </c>
      <c r="D513" s="2" t="s">
        <v>1070</v>
      </c>
      <c r="G513" s="2" t="s">
        <v>30</v>
      </c>
      <c r="H513" s="2" t="s">
        <v>26</v>
      </c>
      <c r="I513" s="3">
        <v>24716</v>
      </c>
      <c r="J513" s="12">
        <f>IF(H513&gt;0,B513-YEAR(I513),"")</f>
        <v>25</v>
      </c>
      <c r="K513" s="11" t="str">
        <f>N513 &amp; M513</f>
        <v>33D</v>
      </c>
      <c r="L513" s="11">
        <f>IF(ISBLANK(M513),"",VLOOKUP(M513,Tables!$A$3:$B$11,2))</f>
        <v>3</v>
      </c>
      <c r="M513" s="2" t="s">
        <v>27</v>
      </c>
      <c r="N513" s="2">
        <v>33</v>
      </c>
      <c r="O513" s="2">
        <v>22</v>
      </c>
      <c r="P513" s="2">
        <v>33</v>
      </c>
      <c r="Q513" s="2">
        <v>64</v>
      </c>
      <c r="R513" s="13">
        <f>IF(Q513&gt;0,(+Q513*2.54)/100,"")</f>
        <v>1.6255999999999999</v>
      </c>
      <c r="S513" s="2">
        <v>98</v>
      </c>
      <c r="T513" s="12">
        <f>IF(S513&gt;0,S513*0.453592,"")</f>
        <v>44.452016</v>
      </c>
      <c r="U513" s="13">
        <f>IF((Q513&gt;0)*(S513&gt;0),T513/R513^2,"")</f>
        <v>16.821475244512989</v>
      </c>
      <c r="V513" s="18" t="str">
        <f t="shared" si="15"/>
        <v>Y</v>
      </c>
      <c r="W513" s="2" t="s">
        <v>563</v>
      </c>
    </row>
    <row r="514" spans="1:23" x14ac:dyDescent="0.15">
      <c r="A514" s="11">
        <f t="shared" si="14"/>
        <v>1990</v>
      </c>
      <c r="B514" s="11">
        <f>YEAR(C514)</f>
        <v>1996</v>
      </c>
      <c r="C514" s="10">
        <v>33755</v>
      </c>
      <c r="D514" s="2" t="s">
        <v>648</v>
      </c>
      <c r="G514" s="2" t="s">
        <v>25</v>
      </c>
      <c r="H514" s="2" t="s">
        <v>35</v>
      </c>
      <c r="I514" s="3">
        <v>24803</v>
      </c>
      <c r="J514" s="12">
        <f>IF(H514&gt;0,B514-YEAR(I514),"")</f>
        <v>25</v>
      </c>
      <c r="K514" s="11" t="str">
        <f>N514 &amp; M514</f>
        <v>34DD</v>
      </c>
      <c r="L514" s="11">
        <f>IF(ISBLANK(M514),"",VLOOKUP(M514,Tables!$A$3:$B$11,2))</f>
        <v>4</v>
      </c>
      <c r="M514" s="2" t="s">
        <v>38</v>
      </c>
      <c r="N514" s="2">
        <v>34</v>
      </c>
      <c r="O514" s="2">
        <v>24</v>
      </c>
      <c r="P514" s="2">
        <v>34</v>
      </c>
      <c r="Q514" s="2">
        <v>69</v>
      </c>
      <c r="R514" s="13">
        <f>IF(Q514&gt;0,(+Q514*2.54)/100,"")</f>
        <v>1.7525999999999999</v>
      </c>
      <c r="S514" s="2">
        <v>123</v>
      </c>
      <c r="T514" s="12">
        <f>IF(S514&gt;0,S514*0.453592,"")</f>
        <v>55.791815999999997</v>
      </c>
      <c r="U514" s="13">
        <f>IF((Q514&gt;0)*(S514&gt;0),T514/R514^2,"")</f>
        <v>18.1637235360167</v>
      </c>
      <c r="V514" s="18" t="str">
        <f t="shared" si="15"/>
        <v>N</v>
      </c>
      <c r="W514" s="2" t="s">
        <v>649</v>
      </c>
    </row>
    <row r="515" spans="1:23" x14ac:dyDescent="0.15">
      <c r="A515" s="11">
        <f t="shared" ref="A515:A578" si="16">_xlfn.FLOOR.MATH(B515/10)*10</f>
        <v>1990</v>
      </c>
      <c r="B515" s="11">
        <f>YEAR(C515)</f>
        <v>1996</v>
      </c>
      <c r="C515" s="10">
        <v>33785</v>
      </c>
      <c r="D515" s="2" t="s">
        <v>79</v>
      </c>
      <c r="G515" s="2" t="s">
        <v>60</v>
      </c>
      <c r="H515" s="2" t="s">
        <v>31</v>
      </c>
      <c r="I515" s="3">
        <v>25781</v>
      </c>
      <c r="J515" s="12">
        <f>IF(H515&gt;0,B515-YEAR(I515),"")</f>
        <v>22</v>
      </c>
      <c r="K515" s="11" t="str">
        <f>N515 &amp; M515</f>
        <v>34A</v>
      </c>
      <c r="L515" s="11">
        <f>IF(ISBLANK(M515),"",VLOOKUP(M515,Tables!$A$3:$B$11,2))</f>
        <v>0.5</v>
      </c>
      <c r="M515" s="2" t="s">
        <v>80</v>
      </c>
      <c r="N515" s="2">
        <v>34</v>
      </c>
      <c r="O515" s="2">
        <v>22</v>
      </c>
      <c r="P515" s="2">
        <v>34</v>
      </c>
      <c r="Q515" s="2">
        <v>64</v>
      </c>
      <c r="R515" s="13">
        <f>IF(Q515&gt;0,(+Q515*2.54)/100,"")</f>
        <v>1.6255999999999999</v>
      </c>
      <c r="S515" s="2">
        <v>110</v>
      </c>
      <c r="T515" s="12">
        <f>IF(S515&gt;0,S515*0.453592,"")</f>
        <v>49.895119999999999</v>
      </c>
      <c r="U515" s="13">
        <f>IF((Q515&gt;0)*(S515&gt;0),T515/R515^2,"")</f>
        <v>18.881247723432946</v>
      </c>
      <c r="V515" s="18" t="str">
        <f t="shared" ref="V515:V578" si="17">IF(ISERROR(SEARCH("United States",W515)),"N","Y")</f>
        <v>Y</v>
      </c>
      <c r="W515" s="2" t="s">
        <v>81</v>
      </c>
    </row>
    <row r="516" spans="1:23" x14ac:dyDescent="0.15">
      <c r="A516" s="11">
        <f t="shared" si="16"/>
        <v>1990</v>
      </c>
      <c r="B516" s="11">
        <f>YEAR(C516)</f>
        <v>1996</v>
      </c>
      <c r="C516" s="10">
        <v>33816</v>
      </c>
      <c r="D516" s="2" t="s">
        <v>577</v>
      </c>
      <c r="H516" s="2" t="s">
        <v>35</v>
      </c>
      <c r="I516" s="3">
        <v>25981</v>
      </c>
      <c r="J516" s="12">
        <f>IF(H516&gt;0,B516-YEAR(I516),"")</f>
        <v>21</v>
      </c>
      <c r="K516" s="11" t="str">
        <f>N516 &amp; M516</f>
        <v>34B</v>
      </c>
      <c r="L516" s="11">
        <f>IF(ISBLANK(M516),"",VLOOKUP(M516,Tables!$A$3:$B$11,2))</f>
        <v>1</v>
      </c>
      <c r="M516" s="2" t="s">
        <v>49</v>
      </c>
      <c r="N516" s="2">
        <v>34</v>
      </c>
      <c r="O516" s="2">
        <v>24</v>
      </c>
      <c r="P516" s="2">
        <v>34</v>
      </c>
      <c r="Q516" s="2">
        <v>65</v>
      </c>
      <c r="R516" s="13">
        <f>IF(Q516&gt;0,(+Q516*2.54)/100,"")</f>
        <v>1.651</v>
      </c>
      <c r="S516" s="2">
        <v>103</v>
      </c>
      <c r="T516" s="12">
        <f>IF(S516&gt;0,S516*0.453592,"")</f>
        <v>46.719976000000003</v>
      </c>
      <c r="U516" s="13">
        <f>IF((Q516&gt;0)*(S516&gt;0),T516/R516^2,"")</f>
        <v>17.13990713188527</v>
      </c>
      <c r="V516" s="18" t="str">
        <f t="shared" si="17"/>
        <v>Y</v>
      </c>
      <c r="W516" s="2" t="s">
        <v>578</v>
      </c>
    </row>
    <row r="517" spans="1:23" x14ac:dyDescent="0.15">
      <c r="A517" s="11">
        <f t="shared" si="16"/>
        <v>1990</v>
      </c>
      <c r="B517" s="11">
        <f>YEAR(C517)</f>
        <v>1996</v>
      </c>
      <c r="C517" s="10">
        <v>33847</v>
      </c>
      <c r="D517" s="2" t="s">
        <v>553</v>
      </c>
      <c r="H517" s="2" t="s">
        <v>35</v>
      </c>
      <c r="I517" s="3">
        <v>25701</v>
      </c>
      <c r="J517" s="12">
        <f>IF(H517&gt;0,B517-YEAR(I517),"")</f>
        <v>22</v>
      </c>
      <c r="K517" s="11" t="str">
        <f>N517 &amp; M517</f>
        <v>34C</v>
      </c>
      <c r="L517" s="11">
        <f>IF(ISBLANK(M517),"",VLOOKUP(M517,Tables!$A$3:$B$11,2))</f>
        <v>2</v>
      </c>
      <c r="M517" s="2" t="s">
        <v>32</v>
      </c>
      <c r="N517" s="2">
        <v>34</v>
      </c>
      <c r="O517" s="2">
        <v>24</v>
      </c>
      <c r="P517" s="2">
        <v>34</v>
      </c>
      <c r="Q517" s="2">
        <v>68</v>
      </c>
      <c r="R517" s="13">
        <f>IF(Q517&gt;0,(+Q517*2.54)/100,"")</f>
        <v>1.7272000000000001</v>
      </c>
      <c r="S517" s="2">
        <v>120</v>
      </c>
      <c r="T517" s="12">
        <f>IF(S517&gt;0,S517*0.453592,"")</f>
        <v>54.431039999999996</v>
      </c>
      <c r="U517" s="13">
        <f>IF((Q517&gt;0)*(S517&gt;0),T517/R517^2,"")</f>
        <v>18.245735453408621</v>
      </c>
      <c r="V517" s="18" t="str">
        <f t="shared" si="17"/>
        <v>Y</v>
      </c>
      <c r="W517" s="2" t="s">
        <v>554</v>
      </c>
    </row>
    <row r="518" spans="1:23" x14ac:dyDescent="0.15">
      <c r="A518" s="11">
        <f t="shared" si="16"/>
        <v>1990</v>
      </c>
      <c r="B518" s="11">
        <f>YEAR(C518)</f>
        <v>1996</v>
      </c>
      <c r="C518" s="10">
        <v>33877</v>
      </c>
      <c r="D518" s="2" t="s">
        <v>902</v>
      </c>
      <c r="H518" s="2" t="s">
        <v>26</v>
      </c>
      <c r="I518" s="3">
        <v>24944</v>
      </c>
      <c r="J518" s="12">
        <f>IF(H518&gt;0,B518-YEAR(I518),"")</f>
        <v>24</v>
      </c>
      <c r="K518" s="11" t="str">
        <f>N518 &amp; M518</f>
        <v>34DD</v>
      </c>
      <c r="L518" s="11">
        <f>IF(ISBLANK(M518),"",VLOOKUP(M518,Tables!$A$3:$B$11,2))</f>
        <v>4</v>
      </c>
      <c r="M518" s="2" t="s">
        <v>38</v>
      </c>
      <c r="N518" s="2">
        <v>34</v>
      </c>
      <c r="O518" s="2">
        <v>22</v>
      </c>
      <c r="P518" s="2">
        <v>34</v>
      </c>
      <c r="Q518" s="2">
        <v>66</v>
      </c>
      <c r="R518" s="13">
        <f>IF(Q518&gt;0,(+Q518*2.54)/100,"")</f>
        <v>1.6764000000000001</v>
      </c>
      <c r="S518" s="2">
        <v>102</v>
      </c>
      <c r="T518" s="12">
        <f>IF(S518&gt;0,S518*0.453592,"")</f>
        <v>46.266384000000002</v>
      </c>
      <c r="U518" s="13">
        <f>IF((Q518&gt;0)*(S518&gt;0),T518/R518^2,"")</f>
        <v>16.463048353093949</v>
      </c>
      <c r="V518" s="18" t="str">
        <f t="shared" si="17"/>
        <v>N</v>
      </c>
      <c r="W518" s="2" t="s">
        <v>903</v>
      </c>
    </row>
    <row r="519" spans="1:23" x14ac:dyDescent="0.15">
      <c r="A519" s="11">
        <f t="shared" si="16"/>
        <v>1990</v>
      </c>
      <c r="B519" s="11">
        <f>YEAR(C519)</f>
        <v>1996</v>
      </c>
      <c r="C519" s="10">
        <v>33908</v>
      </c>
      <c r="D519" s="2" t="s">
        <v>1166</v>
      </c>
      <c r="H519" s="2" t="s">
        <v>26</v>
      </c>
      <c r="I519" s="3">
        <v>24359</v>
      </c>
      <c r="J519" s="12">
        <f>IF(H519&gt;0,B519-YEAR(I519),"")</f>
        <v>26</v>
      </c>
      <c r="K519" s="11" t="str">
        <f>N519 &amp; M519</f>
        <v>34C</v>
      </c>
      <c r="L519" s="11">
        <f>IF(ISBLANK(M519),"",VLOOKUP(M519,Tables!$A$3:$B$11,2))</f>
        <v>2</v>
      </c>
      <c r="M519" s="2" t="s">
        <v>32</v>
      </c>
      <c r="N519" s="2">
        <v>34</v>
      </c>
      <c r="O519" s="2">
        <v>25</v>
      </c>
      <c r="P519" s="2">
        <v>35</v>
      </c>
      <c r="Q519" s="2">
        <v>67</v>
      </c>
      <c r="R519" s="13">
        <f>IF(Q519&gt;0,(+Q519*2.54)/100,"")</f>
        <v>1.7018</v>
      </c>
      <c r="S519" s="2">
        <v>118</v>
      </c>
      <c r="T519" s="12">
        <f>IF(S519&gt;0,S519*0.453592,"")</f>
        <v>53.523856000000002</v>
      </c>
      <c r="U519" s="13">
        <f>IF((Q519&gt;0)*(S519&gt;0),T519/R519^2,"")</f>
        <v>18.481208002736789</v>
      </c>
      <c r="V519" s="18" t="str">
        <f t="shared" si="17"/>
        <v>N</v>
      </c>
      <c r="W519" s="2" t="s">
        <v>1167</v>
      </c>
    </row>
    <row r="520" spans="1:23" x14ac:dyDescent="0.15">
      <c r="A520" s="11">
        <f t="shared" si="16"/>
        <v>1990</v>
      </c>
      <c r="B520" s="11">
        <f>YEAR(C520)</f>
        <v>1996</v>
      </c>
      <c r="C520" s="10">
        <v>33938</v>
      </c>
      <c r="D520" s="2" t="s">
        <v>1191</v>
      </c>
      <c r="G520" s="2" t="s">
        <v>30</v>
      </c>
      <c r="H520" s="2" t="s">
        <v>26</v>
      </c>
      <c r="I520" s="3">
        <v>25829</v>
      </c>
      <c r="J520" s="12">
        <f>IF(H520&gt;0,B520-YEAR(I520),"")</f>
        <v>22</v>
      </c>
      <c r="K520" s="11" t="str">
        <f>N520 &amp; M520</f>
        <v>36D</v>
      </c>
      <c r="L520" s="11">
        <f>IF(ISBLANK(M520),"",VLOOKUP(M520,Tables!$A$3:$B$11,2))</f>
        <v>3</v>
      </c>
      <c r="M520" s="2" t="s">
        <v>27</v>
      </c>
      <c r="N520" s="2">
        <v>36</v>
      </c>
      <c r="O520" s="2">
        <v>25</v>
      </c>
      <c r="P520" s="2">
        <v>37</v>
      </c>
      <c r="Q520" s="2">
        <v>71</v>
      </c>
      <c r="R520" s="13">
        <f>IF(Q520&gt;0,(+Q520*2.54)/100,"")</f>
        <v>1.8034000000000001</v>
      </c>
      <c r="S520" s="2">
        <v>139</v>
      </c>
      <c r="T520" s="12">
        <f>IF(S520&gt;0,S520*0.453592,"")</f>
        <v>63.049287999999997</v>
      </c>
      <c r="U520" s="13">
        <f>IF((Q520&gt;0)*(S520&gt;0),T520/R520^2,"")</f>
        <v>19.386350298191566</v>
      </c>
      <c r="V520" s="18" t="str">
        <f t="shared" si="17"/>
        <v>N</v>
      </c>
      <c r="W520" s="2" t="s">
        <v>1192</v>
      </c>
    </row>
    <row r="521" spans="1:23" x14ac:dyDescent="0.15">
      <c r="A521" s="11">
        <f t="shared" si="16"/>
        <v>1990</v>
      </c>
      <c r="B521" s="11">
        <f>YEAR(C521)</f>
        <v>1997</v>
      </c>
      <c r="C521" s="10">
        <v>33969</v>
      </c>
      <c r="D521" s="2" t="s">
        <v>522</v>
      </c>
      <c r="H521" s="2" t="s">
        <v>26</v>
      </c>
      <c r="I521" s="3">
        <v>25738</v>
      </c>
      <c r="J521" s="12">
        <f>IF(H521&gt;0,B521-YEAR(I521),"")</f>
        <v>23</v>
      </c>
      <c r="K521" s="11" t="str">
        <f>N521 &amp; M521</f>
        <v>36D</v>
      </c>
      <c r="L521" s="11">
        <f>IF(ISBLANK(M521),"",VLOOKUP(M521,Tables!$A$3:$B$11,2))</f>
        <v>3</v>
      </c>
      <c r="M521" s="2" t="s">
        <v>27</v>
      </c>
      <c r="N521" s="2">
        <v>36</v>
      </c>
      <c r="O521" s="2">
        <v>22</v>
      </c>
      <c r="P521" s="2">
        <v>35</v>
      </c>
      <c r="Q521" s="2">
        <v>68</v>
      </c>
      <c r="R521" s="13">
        <f>IF(Q521&gt;0,(+Q521*2.54)/100,"")</f>
        <v>1.7272000000000001</v>
      </c>
      <c r="S521" s="2">
        <v>118</v>
      </c>
      <c r="T521" s="12">
        <f>IF(S521&gt;0,S521*0.453592,"")</f>
        <v>53.523856000000002</v>
      </c>
      <c r="U521" s="13">
        <f>IF((Q521&gt;0)*(S521&gt;0),T521/R521^2,"")</f>
        <v>17.941639862518478</v>
      </c>
      <c r="V521" s="18" t="str">
        <f t="shared" si="17"/>
        <v>Y</v>
      </c>
      <c r="W521" s="2" t="s">
        <v>523</v>
      </c>
    </row>
    <row r="522" spans="1:23" x14ac:dyDescent="0.15">
      <c r="A522" s="11">
        <f t="shared" si="16"/>
        <v>1990</v>
      </c>
      <c r="B522" s="11">
        <f>YEAR(C522)</f>
        <v>1997</v>
      </c>
      <c r="C522" s="10">
        <v>34000</v>
      </c>
      <c r="D522" s="2" t="s">
        <v>690</v>
      </c>
      <c r="H522" s="2" t="s">
        <v>35</v>
      </c>
      <c r="I522" s="3">
        <v>25710</v>
      </c>
      <c r="J522" s="12">
        <f>IF(H522&gt;0,B522-YEAR(I522),"")</f>
        <v>23</v>
      </c>
      <c r="K522" s="11" t="str">
        <f>N522 &amp; M522</f>
        <v>36D</v>
      </c>
      <c r="L522" s="11">
        <f>IF(ISBLANK(M522),"",VLOOKUP(M522,Tables!$A$3:$B$11,2))</f>
        <v>3</v>
      </c>
      <c r="M522" s="2" t="s">
        <v>27</v>
      </c>
      <c r="N522" s="2">
        <v>36</v>
      </c>
      <c r="O522" s="2">
        <v>24</v>
      </c>
      <c r="P522" s="2">
        <v>36</v>
      </c>
      <c r="Q522" s="2">
        <v>70</v>
      </c>
      <c r="R522" s="13">
        <f>IF(Q522&gt;0,(+Q522*2.54)/100,"")</f>
        <v>1.778</v>
      </c>
      <c r="S522" s="2">
        <v>125</v>
      </c>
      <c r="T522" s="12">
        <f>IF(S522&gt;0,S522*0.453592,"")</f>
        <v>56.698999999999998</v>
      </c>
      <c r="U522" s="13">
        <f>IF((Q522&gt;0)*(S522&gt;0),T522/R522^2,"")</f>
        <v>17.935433830051331</v>
      </c>
      <c r="V522" s="18" t="str">
        <f t="shared" si="17"/>
        <v>Y</v>
      </c>
      <c r="W522" s="2" t="s">
        <v>78</v>
      </c>
    </row>
    <row r="523" spans="1:23" x14ac:dyDescent="0.15">
      <c r="A523" s="11">
        <f t="shared" si="16"/>
        <v>1990</v>
      </c>
      <c r="B523" s="11">
        <f>YEAR(C523)</f>
        <v>1997</v>
      </c>
      <c r="C523" s="10">
        <v>34028</v>
      </c>
      <c r="D523" s="2" t="s">
        <v>565</v>
      </c>
      <c r="H523" s="2" t="s">
        <v>35</v>
      </c>
      <c r="I523" s="3">
        <v>24959</v>
      </c>
      <c r="J523" s="12">
        <f>IF(H523&gt;0,B523-YEAR(I523),"")</f>
        <v>25</v>
      </c>
      <c r="K523" s="11" t="str">
        <f>N523 &amp; M523</f>
        <v>36C</v>
      </c>
      <c r="L523" s="11">
        <f>IF(ISBLANK(M523),"",VLOOKUP(M523,Tables!$A$3:$B$11,2))</f>
        <v>2</v>
      </c>
      <c r="M523" s="2" t="s">
        <v>32</v>
      </c>
      <c r="N523" s="2">
        <v>36</v>
      </c>
      <c r="O523" s="2">
        <v>24</v>
      </c>
      <c r="P523" s="2">
        <v>34</v>
      </c>
      <c r="Q523" s="2">
        <v>65</v>
      </c>
      <c r="R523" s="13">
        <f>IF(Q523&gt;0,(+Q523*2.54)/100,"")</f>
        <v>1.651</v>
      </c>
      <c r="S523" s="2">
        <v>114</v>
      </c>
      <c r="T523" s="12">
        <f>IF(S523&gt;0,S523*0.453592,"")</f>
        <v>51.709488</v>
      </c>
      <c r="U523" s="13">
        <f>IF((Q523&gt;0)*(S523&gt;0),T523/R523^2,"")</f>
        <v>18.970382650824472</v>
      </c>
      <c r="V523" s="18" t="str">
        <f t="shared" si="17"/>
        <v>Y</v>
      </c>
      <c r="W523" s="2" t="s">
        <v>283</v>
      </c>
    </row>
    <row r="524" spans="1:23" x14ac:dyDescent="0.15">
      <c r="A524" s="11">
        <f t="shared" si="16"/>
        <v>1990</v>
      </c>
      <c r="B524" s="11">
        <f>YEAR(C524)</f>
        <v>1997</v>
      </c>
      <c r="C524" s="10">
        <v>34059</v>
      </c>
      <c r="D524" s="2" t="s">
        <v>680</v>
      </c>
      <c r="G524" s="2" t="s">
        <v>25</v>
      </c>
      <c r="H524" s="2" t="s">
        <v>35</v>
      </c>
      <c r="I524" s="3">
        <v>26441</v>
      </c>
      <c r="J524" s="12">
        <f>IF(H524&gt;0,B524-YEAR(I524),"")</f>
        <v>21</v>
      </c>
      <c r="K524" s="11" t="str">
        <f>N524 &amp; M524</f>
        <v>34D</v>
      </c>
      <c r="L524" s="11">
        <f>IF(ISBLANK(M524),"",VLOOKUP(M524,Tables!$A$3:$B$11,2))</f>
        <v>3</v>
      </c>
      <c r="M524" s="2" t="s">
        <v>27</v>
      </c>
      <c r="N524" s="2">
        <v>34</v>
      </c>
      <c r="O524" s="2">
        <v>22</v>
      </c>
      <c r="P524" s="2">
        <v>32</v>
      </c>
      <c r="Q524" s="2">
        <v>63</v>
      </c>
      <c r="R524" s="13">
        <f>IF(Q524&gt;0,(+Q524*2.54)/100,"")</f>
        <v>1.6002000000000001</v>
      </c>
      <c r="S524" s="2">
        <v>95</v>
      </c>
      <c r="T524" s="12">
        <f>IF(S524&gt;0,S524*0.453592,"")</f>
        <v>43.091239999999999</v>
      </c>
      <c r="U524" s="13">
        <f>IF((Q524&gt;0)*(S524&gt;0),T524/R524^2,"")</f>
        <v>16.828308284986434</v>
      </c>
      <c r="V524" s="18" t="str">
        <f t="shared" si="17"/>
        <v>Y</v>
      </c>
      <c r="W524" s="2" t="s">
        <v>681</v>
      </c>
    </row>
    <row r="525" spans="1:23" x14ac:dyDescent="0.15">
      <c r="A525" s="11">
        <f t="shared" si="16"/>
        <v>1990</v>
      </c>
      <c r="B525" s="11">
        <f>YEAR(C525)</f>
        <v>1997</v>
      </c>
      <c r="C525" s="10">
        <v>34089</v>
      </c>
      <c r="D525" s="2" t="s">
        <v>808</v>
      </c>
      <c r="H525" s="2" t="s">
        <v>35</v>
      </c>
      <c r="I525" s="3">
        <v>26318</v>
      </c>
      <c r="J525" s="12">
        <f>IF(H525&gt;0,B525-YEAR(I525),"")</f>
        <v>21</v>
      </c>
      <c r="K525" s="11" t="str">
        <f>N525 &amp; M525</f>
        <v>34D</v>
      </c>
      <c r="L525" s="11">
        <f>IF(ISBLANK(M525),"",VLOOKUP(M525,Tables!$A$3:$B$11,2))</f>
        <v>3</v>
      </c>
      <c r="M525" s="2" t="s">
        <v>27</v>
      </c>
      <c r="N525" s="2">
        <v>34</v>
      </c>
      <c r="O525" s="2">
        <v>25</v>
      </c>
      <c r="P525" s="2">
        <v>35</v>
      </c>
      <c r="Q525" s="2">
        <v>67</v>
      </c>
      <c r="R525" s="13">
        <f>IF(Q525&gt;0,(+Q525*2.54)/100,"")</f>
        <v>1.7018</v>
      </c>
      <c r="S525" s="2">
        <v>120</v>
      </c>
      <c r="T525" s="12">
        <f>IF(S525&gt;0,S525*0.453592,"")</f>
        <v>54.431039999999996</v>
      </c>
      <c r="U525" s="13">
        <f>IF((Q525&gt;0)*(S525&gt;0),T525/R525^2,"")</f>
        <v>18.794448816342495</v>
      </c>
      <c r="V525" s="18" t="str">
        <f t="shared" si="17"/>
        <v>Y</v>
      </c>
      <c r="W525" s="2" t="s">
        <v>809</v>
      </c>
    </row>
    <row r="526" spans="1:23" x14ac:dyDescent="0.15">
      <c r="A526" s="11">
        <f t="shared" si="16"/>
        <v>1990</v>
      </c>
      <c r="B526" s="11">
        <f>YEAR(C526)</f>
        <v>1997</v>
      </c>
      <c r="C526" s="10">
        <v>34120</v>
      </c>
      <c r="D526" s="2" t="s">
        <v>222</v>
      </c>
      <c r="H526" s="2" t="s">
        <v>35</v>
      </c>
      <c r="I526" s="3">
        <v>23862</v>
      </c>
      <c r="J526" s="12">
        <f>IF(H526&gt;0,B526-YEAR(I526),"")</f>
        <v>28</v>
      </c>
      <c r="K526" s="11" t="str">
        <f>N526 &amp; M526</f>
        <v>34D</v>
      </c>
      <c r="L526" s="11">
        <f>IF(ISBLANK(M526),"",VLOOKUP(M526,Tables!$A$3:$B$11,2))</f>
        <v>3</v>
      </c>
      <c r="M526" s="2" t="s">
        <v>27</v>
      </c>
      <c r="N526" s="2">
        <v>34</v>
      </c>
      <c r="O526" s="2">
        <v>24</v>
      </c>
      <c r="P526" s="2">
        <v>34</v>
      </c>
      <c r="Q526" s="2">
        <v>66</v>
      </c>
      <c r="R526" s="13">
        <f>IF(Q526&gt;0,(+Q526*2.54)/100,"")</f>
        <v>1.6764000000000001</v>
      </c>
      <c r="S526" s="2">
        <v>114</v>
      </c>
      <c r="T526" s="12">
        <f>IF(S526&gt;0,S526*0.453592,"")</f>
        <v>51.709488</v>
      </c>
      <c r="U526" s="13">
        <f>IF((Q526&gt;0)*(S526&gt;0),T526/R526^2,"")</f>
        <v>18.399877571105002</v>
      </c>
      <c r="V526" s="18" t="str">
        <f t="shared" si="17"/>
        <v>Y</v>
      </c>
      <c r="W526" s="2" t="s">
        <v>223</v>
      </c>
    </row>
    <row r="527" spans="1:23" x14ac:dyDescent="0.15">
      <c r="A527" s="11">
        <f t="shared" si="16"/>
        <v>1990</v>
      </c>
      <c r="B527" s="11">
        <f>YEAR(C527)</f>
        <v>1997</v>
      </c>
      <c r="C527" s="10">
        <v>34150</v>
      </c>
      <c r="D527" s="2" t="s">
        <v>323</v>
      </c>
      <c r="H527" s="2" t="s">
        <v>35</v>
      </c>
      <c r="I527" s="3">
        <v>26528</v>
      </c>
      <c r="J527" s="12">
        <f>IF(H527&gt;0,B527-YEAR(I527),"")</f>
        <v>21</v>
      </c>
      <c r="K527" s="11" t="str">
        <f>N527 &amp; M527</f>
        <v>34B</v>
      </c>
      <c r="L527" s="11">
        <f>IF(ISBLANK(M527),"",VLOOKUP(M527,Tables!$A$3:$B$11,2))</f>
        <v>1</v>
      </c>
      <c r="M527" s="2" t="s">
        <v>49</v>
      </c>
      <c r="N527" s="2">
        <v>34</v>
      </c>
      <c r="O527" s="2">
        <v>24</v>
      </c>
      <c r="P527" s="2">
        <v>36</v>
      </c>
      <c r="Q527" s="2">
        <v>68</v>
      </c>
      <c r="R527" s="13">
        <f>IF(Q527&gt;0,(+Q527*2.54)/100,"")</f>
        <v>1.7272000000000001</v>
      </c>
      <c r="S527" s="2">
        <v>120</v>
      </c>
      <c r="T527" s="12">
        <f>IF(S527&gt;0,S527*0.453592,"")</f>
        <v>54.431039999999996</v>
      </c>
      <c r="U527" s="13">
        <f>IF((Q527&gt;0)*(S527&gt;0),T527/R527^2,"")</f>
        <v>18.245735453408621</v>
      </c>
      <c r="V527" s="18" t="str">
        <f t="shared" si="17"/>
        <v>Y</v>
      </c>
      <c r="W527" s="2" t="s">
        <v>136</v>
      </c>
    </row>
    <row r="528" spans="1:23" x14ac:dyDescent="0.15">
      <c r="A528" s="11">
        <f t="shared" si="16"/>
        <v>1990</v>
      </c>
      <c r="B528" s="11">
        <f>YEAR(C528)</f>
        <v>1997</v>
      </c>
      <c r="C528" s="10">
        <v>34181</v>
      </c>
      <c r="D528" s="2" t="s">
        <v>625</v>
      </c>
      <c r="H528" s="2" t="s">
        <v>35</v>
      </c>
      <c r="I528" s="3">
        <v>26295</v>
      </c>
      <c r="J528" s="12">
        <f>IF(H528&gt;0,B528-YEAR(I528),"")</f>
        <v>22</v>
      </c>
      <c r="K528" s="11" t="str">
        <f>N528 &amp; M528</f>
        <v>36C</v>
      </c>
      <c r="L528" s="11">
        <f>IF(ISBLANK(M528),"",VLOOKUP(M528,Tables!$A$3:$B$11,2))</f>
        <v>2</v>
      </c>
      <c r="M528" s="2" t="s">
        <v>32</v>
      </c>
      <c r="N528" s="2">
        <v>36</v>
      </c>
      <c r="O528" s="2">
        <v>24</v>
      </c>
      <c r="P528" s="2">
        <v>32</v>
      </c>
      <c r="Q528" s="2">
        <v>67</v>
      </c>
      <c r="R528" s="13">
        <f>IF(Q528&gt;0,(+Q528*2.54)/100,"")</f>
        <v>1.7018</v>
      </c>
      <c r="S528" s="2">
        <v>125</v>
      </c>
      <c r="T528" s="12">
        <f>IF(S528&gt;0,S528*0.453592,"")</f>
        <v>56.698999999999998</v>
      </c>
      <c r="U528" s="13">
        <f>IF((Q528&gt;0)*(S528&gt;0),T528/R528^2,"")</f>
        <v>19.577550850356769</v>
      </c>
      <c r="V528" s="18" t="str">
        <f t="shared" si="17"/>
        <v>Y</v>
      </c>
      <c r="W528" s="2" t="s">
        <v>626</v>
      </c>
    </row>
    <row r="529" spans="1:23" x14ac:dyDescent="0.15">
      <c r="A529" s="11">
        <f t="shared" si="16"/>
        <v>1990</v>
      </c>
      <c r="B529" s="11">
        <f>YEAR(C529)</f>
        <v>1997</v>
      </c>
      <c r="C529" s="10">
        <v>34212</v>
      </c>
      <c r="D529" s="2" t="s">
        <v>936</v>
      </c>
      <c r="G529" s="2" t="s">
        <v>60</v>
      </c>
      <c r="H529" s="2" t="s">
        <v>26</v>
      </c>
      <c r="I529" s="3">
        <v>24692</v>
      </c>
      <c r="J529" s="12">
        <f>IF(H529&gt;0,B529-YEAR(I529),"")</f>
        <v>26</v>
      </c>
      <c r="K529" s="11" t="str">
        <f>N529 &amp; M529</f>
        <v>36C</v>
      </c>
      <c r="L529" s="11">
        <f>IF(ISBLANK(M529),"",VLOOKUP(M529,Tables!$A$3:$B$11,2))</f>
        <v>2</v>
      </c>
      <c r="M529" s="2" t="s">
        <v>32</v>
      </c>
      <c r="N529" s="2">
        <v>36</v>
      </c>
      <c r="O529" s="2">
        <v>23</v>
      </c>
      <c r="P529" s="2">
        <v>35</v>
      </c>
      <c r="Q529" s="2">
        <v>68</v>
      </c>
      <c r="R529" s="13">
        <f>IF(Q529&gt;0,(+Q529*2.54)/100,"")</f>
        <v>1.7272000000000001</v>
      </c>
      <c r="S529" s="2">
        <v>118</v>
      </c>
      <c r="T529" s="12">
        <f>IF(S529&gt;0,S529*0.453592,"")</f>
        <v>53.523856000000002</v>
      </c>
      <c r="U529" s="13">
        <f>IF((Q529&gt;0)*(S529&gt;0),T529/R529^2,"")</f>
        <v>17.941639862518478</v>
      </c>
      <c r="V529" s="18" t="str">
        <f t="shared" si="17"/>
        <v>Y</v>
      </c>
      <c r="W529" s="2" t="s">
        <v>937</v>
      </c>
    </row>
    <row r="530" spans="1:23" x14ac:dyDescent="0.15">
      <c r="A530" s="11">
        <f t="shared" si="16"/>
        <v>1990</v>
      </c>
      <c r="B530" s="11">
        <f>YEAR(C530)</f>
        <v>1997</v>
      </c>
      <c r="C530" s="10">
        <v>34242</v>
      </c>
      <c r="D530" s="2" t="s">
        <v>743</v>
      </c>
      <c r="G530" s="2" t="s">
        <v>25</v>
      </c>
      <c r="H530" s="2" t="s">
        <v>26</v>
      </c>
      <c r="I530" s="3">
        <v>25862</v>
      </c>
      <c r="J530" s="12">
        <f>IF(H530&gt;0,B530-YEAR(I530),"")</f>
        <v>23</v>
      </c>
      <c r="K530" s="11" t="str">
        <f>N530 &amp; M530</f>
        <v>36C</v>
      </c>
      <c r="L530" s="11">
        <f>IF(ISBLANK(M530),"",VLOOKUP(M530,Tables!$A$3:$B$11,2))</f>
        <v>2</v>
      </c>
      <c r="M530" s="2" t="s">
        <v>32</v>
      </c>
      <c r="N530" s="2">
        <v>36</v>
      </c>
      <c r="O530" s="2">
        <v>24</v>
      </c>
      <c r="P530" s="2">
        <v>36</v>
      </c>
      <c r="Q530" s="2">
        <v>70</v>
      </c>
      <c r="R530" s="13">
        <f>IF(Q530&gt;0,(+Q530*2.54)/100,"")</f>
        <v>1.778</v>
      </c>
      <c r="S530" s="2">
        <v>121</v>
      </c>
      <c r="T530" s="12">
        <f>IF(S530&gt;0,S530*0.453592,"")</f>
        <v>54.884631999999996</v>
      </c>
      <c r="U530" s="13">
        <f>IF((Q530&gt;0)*(S530&gt;0),T530/R530^2,"")</f>
        <v>17.361499947489687</v>
      </c>
      <c r="V530" s="18" t="str">
        <f t="shared" si="17"/>
        <v>Y</v>
      </c>
      <c r="W530" s="2" t="s">
        <v>744</v>
      </c>
    </row>
    <row r="531" spans="1:23" x14ac:dyDescent="0.15">
      <c r="A531" s="11">
        <f t="shared" si="16"/>
        <v>1990</v>
      </c>
      <c r="B531" s="11">
        <f>YEAR(C531)</f>
        <v>1997</v>
      </c>
      <c r="C531" s="10">
        <v>34273</v>
      </c>
      <c r="D531" s="2" t="s">
        <v>506</v>
      </c>
      <c r="H531" s="2" t="s">
        <v>26</v>
      </c>
      <c r="I531" s="3">
        <v>26280</v>
      </c>
      <c r="J531" s="12">
        <f>IF(H531&gt;0,B531-YEAR(I531),"")</f>
        <v>22</v>
      </c>
      <c r="K531" s="11" t="str">
        <f>N531 &amp; M531</f>
        <v>36C</v>
      </c>
      <c r="L531" s="11">
        <f>IF(ISBLANK(M531),"",VLOOKUP(M531,Tables!$A$3:$B$11,2))</f>
        <v>2</v>
      </c>
      <c r="M531" s="2" t="s">
        <v>32</v>
      </c>
      <c r="N531" s="2">
        <v>36</v>
      </c>
      <c r="O531" s="2">
        <v>24</v>
      </c>
      <c r="P531" s="2">
        <v>36</v>
      </c>
      <c r="Q531" s="2">
        <v>69</v>
      </c>
      <c r="R531" s="13">
        <f>IF(Q531&gt;0,(+Q531*2.54)/100,"")</f>
        <v>1.7525999999999999</v>
      </c>
      <c r="S531" s="2">
        <v>124</v>
      </c>
      <c r="T531" s="12">
        <f>IF(S531&gt;0,S531*0.453592,"")</f>
        <v>56.245407999999998</v>
      </c>
      <c r="U531" s="13">
        <f>IF((Q531&gt;0)*(S531&gt;0),T531/R531^2,"")</f>
        <v>18.311396085090006</v>
      </c>
      <c r="V531" s="18" t="str">
        <f t="shared" si="17"/>
        <v>N</v>
      </c>
      <c r="W531" s="2" t="s">
        <v>507</v>
      </c>
    </row>
    <row r="532" spans="1:23" x14ac:dyDescent="0.15">
      <c r="A532" s="11">
        <f t="shared" si="16"/>
        <v>1990</v>
      </c>
      <c r="B532" s="11">
        <f>YEAR(C532)</f>
        <v>1997</v>
      </c>
      <c r="C532" s="10">
        <v>34303</v>
      </c>
      <c r="D532" s="2" t="s">
        <v>634</v>
      </c>
      <c r="H532" s="2" t="s">
        <v>35</v>
      </c>
      <c r="I532" s="3">
        <v>24553</v>
      </c>
      <c r="J532" s="12">
        <f>IF(H532&gt;0,B532-YEAR(I532),"")</f>
        <v>26</v>
      </c>
      <c r="K532" s="11" t="str">
        <f>N532 &amp; M532</f>
        <v>34C</v>
      </c>
      <c r="L532" s="11">
        <f>IF(ISBLANK(M532),"",VLOOKUP(M532,Tables!$A$3:$B$11,2))</f>
        <v>2</v>
      </c>
      <c r="M532" s="2" t="s">
        <v>32</v>
      </c>
      <c r="N532" s="2">
        <v>34</v>
      </c>
      <c r="O532" s="2">
        <v>24</v>
      </c>
      <c r="P532" s="2">
        <v>34</v>
      </c>
      <c r="Q532" s="2">
        <v>68</v>
      </c>
      <c r="R532" s="13">
        <f>IF(Q532&gt;0,(+Q532*2.54)/100,"")</f>
        <v>1.7272000000000001</v>
      </c>
      <c r="S532" s="2">
        <v>125</v>
      </c>
      <c r="T532" s="12">
        <f>IF(S532&gt;0,S532*0.453592,"")</f>
        <v>56.698999999999998</v>
      </c>
      <c r="U532" s="13">
        <f>IF((Q532&gt;0)*(S532&gt;0),T532/R532^2,"")</f>
        <v>19.00597443063398</v>
      </c>
      <c r="V532" s="18" t="str">
        <f t="shared" si="17"/>
        <v>Y</v>
      </c>
      <c r="W532" s="2" t="s">
        <v>635</v>
      </c>
    </row>
    <row r="533" spans="1:23" x14ac:dyDescent="0.15">
      <c r="A533" s="11">
        <f t="shared" si="16"/>
        <v>1990</v>
      </c>
      <c r="B533" s="11">
        <f>YEAR(C533)</f>
        <v>1998</v>
      </c>
      <c r="C533" s="10">
        <v>34334</v>
      </c>
      <c r="D533" s="2" t="s">
        <v>466</v>
      </c>
      <c r="H533" s="2" t="s">
        <v>26</v>
      </c>
      <c r="I533" s="3">
        <v>26422</v>
      </c>
      <c r="J533" s="12">
        <f>IF(H533&gt;0,B533-YEAR(I533),"")</f>
        <v>22</v>
      </c>
      <c r="K533" s="11" t="str">
        <f>N533 &amp; M533</f>
        <v>36DD</v>
      </c>
      <c r="L533" s="11">
        <f>IF(ISBLANK(M533),"",VLOOKUP(M533,Tables!$A$3:$B$11,2))</f>
        <v>4</v>
      </c>
      <c r="M533" s="2" t="s">
        <v>38</v>
      </c>
      <c r="N533" s="2">
        <v>36</v>
      </c>
      <c r="O533" s="2">
        <v>24</v>
      </c>
      <c r="P533" s="2">
        <v>35</v>
      </c>
      <c r="Q533" s="2">
        <v>68</v>
      </c>
      <c r="R533" s="13">
        <f>IF(Q533&gt;0,(+Q533*2.54)/100,"")</f>
        <v>1.7272000000000001</v>
      </c>
      <c r="S533" s="2">
        <v>117</v>
      </c>
      <c r="T533" s="12">
        <f>IF(S533&gt;0,S533*0.453592,"")</f>
        <v>53.070264000000002</v>
      </c>
      <c r="U533" s="13">
        <f>IF((Q533&gt;0)*(S533&gt;0),T533/R533^2,"")</f>
        <v>17.789592067073407</v>
      </c>
      <c r="V533" s="18" t="str">
        <f t="shared" si="17"/>
        <v>Y</v>
      </c>
      <c r="W533" s="2" t="s">
        <v>467</v>
      </c>
    </row>
    <row r="534" spans="1:23" x14ac:dyDescent="0.15">
      <c r="A534" s="11">
        <f t="shared" si="16"/>
        <v>1990</v>
      </c>
      <c r="B534" s="11">
        <f>YEAR(C534)</f>
        <v>1998</v>
      </c>
      <c r="C534" s="10">
        <v>34365</v>
      </c>
      <c r="D534" s="2" t="s">
        <v>607</v>
      </c>
      <c r="H534" s="2" t="s">
        <v>26</v>
      </c>
      <c r="I534" s="3">
        <v>27559</v>
      </c>
      <c r="J534" s="12">
        <f>IF(H534&gt;0,B534-YEAR(I534),"")</f>
        <v>19</v>
      </c>
      <c r="K534" s="11" t="str">
        <f>N534 &amp; M534</f>
        <v>34C</v>
      </c>
      <c r="L534" s="11">
        <f>IF(ISBLANK(M534),"",VLOOKUP(M534,Tables!$A$3:$B$11,2))</f>
        <v>2</v>
      </c>
      <c r="M534" s="2" t="s">
        <v>32</v>
      </c>
      <c r="N534" s="2">
        <v>34</v>
      </c>
      <c r="O534" s="2">
        <v>25</v>
      </c>
      <c r="P534" s="2">
        <v>36</v>
      </c>
      <c r="Q534" s="2">
        <v>69</v>
      </c>
      <c r="R534" s="13">
        <f>IF(Q534&gt;0,(+Q534*2.54)/100,"")</f>
        <v>1.7525999999999999</v>
      </c>
      <c r="S534" s="2">
        <v>125</v>
      </c>
      <c r="T534" s="12">
        <f>IF(S534&gt;0,S534*0.453592,"")</f>
        <v>56.698999999999998</v>
      </c>
      <c r="U534" s="13">
        <f>IF((Q534&gt;0)*(S534&gt;0),T534/R534^2,"")</f>
        <v>18.459068634163312</v>
      </c>
      <c r="V534" s="18" t="str">
        <f t="shared" si="17"/>
        <v>Y</v>
      </c>
      <c r="W534" s="2" t="s">
        <v>563</v>
      </c>
    </row>
    <row r="535" spans="1:23" x14ac:dyDescent="0.15">
      <c r="A535" s="11">
        <f t="shared" si="16"/>
        <v>1990</v>
      </c>
      <c r="B535" s="11">
        <f>YEAR(C535)</f>
        <v>1998</v>
      </c>
      <c r="C535" s="10">
        <v>34393</v>
      </c>
      <c r="D535" s="2" t="s">
        <v>854</v>
      </c>
      <c r="H535" s="2" t="s">
        <v>26</v>
      </c>
      <c r="I535" s="3">
        <v>25071</v>
      </c>
      <c r="J535" s="12">
        <f>IF(H535&gt;0,B535-YEAR(I535),"")</f>
        <v>26</v>
      </c>
      <c r="K535" s="11" t="str">
        <f>N535 &amp; M535</f>
        <v>35D</v>
      </c>
      <c r="L535" s="11">
        <f>IF(ISBLANK(M535),"",VLOOKUP(M535,Tables!$A$3:$B$11,2))</f>
        <v>3</v>
      </c>
      <c r="M535" s="2" t="s">
        <v>27</v>
      </c>
      <c r="N535" s="2">
        <v>35</v>
      </c>
      <c r="O535" s="2">
        <v>24</v>
      </c>
      <c r="P535" s="2">
        <v>35</v>
      </c>
      <c r="Q535" s="2">
        <v>67</v>
      </c>
      <c r="R535" s="13">
        <f>IF(Q535&gt;0,(+Q535*2.54)/100,"")</f>
        <v>1.7018</v>
      </c>
      <c r="S535" s="2">
        <v>118</v>
      </c>
      <c r="T535" s="12">
        <f>IF(S535&gt;0,S535*0.453592,"")</f>
        <v>53.523856000000002</v>
      </c>
      <c r="U535" s="13">
        <f>IF((Q535&gt;0)*(S535&gt;0),T535/R535^2,"")</f>
        <v>18.481208002736789</v>
      </c>
      <c r="V535" s="18" t="str">
        <f t="shared" si="17"/>
        <v>Y</v>
      </c>
      <c r="W535" s="2" t="s">
        <v>855</v>
      </c>
    </row>
    <row r="536" spans="1:23" x14ac:dyDescent="0.15">
      <c r="A536" s="11">
        <f t="shared" si="16"/>
        <v>1990</v>
      </c>
      <c r="B536" s="11">
        <f>YEAR(C536)</f>
        <v>1998</v>
      </c>
      <c r="C536" s="10">
        <v>34424</v>
      </c>
      <c r="D536" s="2" t="s">
        <v>492</v>
      </c>
      <c r="H536" s="2" t="s">
        <v>35</v>
      </c>
      <c r="I536" s="3">
        <v>26612</v>
      </c>
      <c r="J536" s="12">
        <f>IF(H536&gt;0,B536-YEAR(I536),"")</f>
        <v>22</v>
      </c>
      <c r="K536" s="11" t="str">
        <f>N536 &amp; M536</f>
        <v>34B</v>
      </c>
      <c r="L536" s="11">
        <f>IF(ISBLANK(M536),"",VLOOKUP(M536,Tables!$A$3:$B$11,2))</f>
        <v>1</v>
      </c>
      <c r="M536" s="2" t="s">
        <v>49</v>
      </c>
      <c r="N536" s="2">
        <v>34</v>
      </c>
      <c r="O536" s="2">
        <v>23</v>
      </c>
      <c r="P536" s="2">
        <v>34</v>
      </c>
      <c r="Q536" s="2">
        <v>68</v>
      </c>
      <c r="R536" s="13">
        <f>IF(Q536&gt;0,(+Q536*2.54)/100,"")</f>
        <v>1.7272000000000001</v>
      </c>
      <c r="S536" s="2">
        <v>125</v>
      </c>
      <c r="T536" s="12">
        <f>IF(S536&gt;0,S536*0.453592,"")</f>
        <v>56.698999999999998</v>
      </c>
      <c r="U536" s="13">
        <f>IF((Q536&gt;0)*(S536&gt;0),T536/R536^2,"")</f>
        <v>19.00597443063398</v>
      </c>
      <c r="V536" s="18" t="str">
        <f t="shared" si="17"/>
        <v>Y</v>
      </c>
      <c r="W536" s="2" t="s">
        <v>493</v>
      </c>
    </row>
    <row r="537" spans="1:23" x14ac:dyDescent="0.15">
      <c r="A537" s="11">
        <f t="shared" si="16"/>
        <v>1990</v>
      </c>
      <c r="B537" s="11">
        <f>YEAR(C537)</f>
        <v>1998</v>
      </c>
      <c r="C537" s="10">
        <v>34454</v>
      </c>
      <c r="D537" s="2" t="s">
        <v>330</v>
      </c>
      <c r="H537" s="2" t="s">
        <v>35</v>
      </c>
      <c r="I537" s="3">
        <v>25687</v>
      </c>
      <c r="J537" s="12">
        <f>IF(H537&gt;0,B537-YEAR(I537),"")</f>
        <v>24</v>
      </c>
      <c r="K537" s="11" t="str">
        <f>N537 &amp; M537</f>
        <v>36C</v>
      </c>
      <c r="L537" s="11">
        <f>IF(ISBLANK(M537),"",VLOOKUP(M537,Tables!$A$3:$B$11,2))</f>
        <v>2</v>
      </c>
      <c r="M537" s="2" t="s">
        <v>32</v>
      </c>
      <c r="N537" s="2">
        <v>36</v>
      </c>
      <c r="O537" s="2">
        <v>24</v>
      </c>
      <c r="P537" s="2">
        <v>35</v>
      </c>
      <c r="Q537" s="2">
        <v>65</v>
      </c>
      <c r="R537" s="13">
        <f>IF(Q537&gt;0,(+Q537*2.54)/100,"")</f>
        <v>1.651</v>
      </c>
      <c r="S537" s="2">
        <v>107</v>
      </c>
      <c r="T537" s="12">
        <f>IF(S537&gt;0,S537*0.453592,"")</f>
        <v>48.534343999999997</v>
      </c>
      <c r="U537" s="13">
        <f>IF((Q537&gt;0)*(S537&gt;0),T537/R537^2,"")</f>
        <v>17.805534593317706</v>
      </c>
      <c r="V537" s="18" t="str">
        <f t="shared" si="17"/>
        <v>Y</v>
      </c>
      <c r="W537" s="2" t="s">
        <v>331</v>
      </c>
    </row>
    <row r="538" spans="1:23" x14ac:dyDescent="0.15">
      <c r="A538" s="11">
        <f t="shared" si="16"/>
        <v>1990</v>
      </c>
      <c r="B538" s="11">
        <f>YEAR(C538)</f>
        <v>1998</v>
      </c>
      <c r="C538" s="10">
        <v>34485</v>
      </c>
      <c r="D538" s="2" t="s">
        <v>830</v>
      </c>
      <c r="H538" s="2" t="s">
        <v>35</v>
      </c>
      <c r="I538" s="3">
        <v>27013</v>
      </c>
      <c r="J538" s="12">
        <f>IF(H538&gt;0,B538-YEAR(I538),"")</f>
        <v>21</v>
      </c>
      <c r="K538" s="11" t="str">
        <f>N538 &amp; M538</f>
        <v>34C</v>
      </c>
      <c r="L538" s="11">
        <f>IF(ISBLANK(M538),"",VLOOKUP(M538,Tables!$A$3:$B$11,2))</f>
        <v>2</v>
      </c>
      <c r="M538" s="2" t="s">
        <v>32</v>
      </c>
      <c r="N538" s="2">
        <v>34</v>
      </c>
      <c r="O538" s="2">
        <v>24</v>
      </c>
      <c r="P538" s="2">
        <v>34</v>
      </c>
      <c r="Q538" s="2">
        <v>69</v>
      </c>
      <c r="R538" s="13">
        <f>IF(Q538&gt;0,(+Q538*2.54)/100,"")</f>
        <v>1.7525999999999999</v>
      </c>
      <c r="S538" s="2">
        <v>125</v>
      </c>
      <c r="T538" s="12">
        <f>IF(S538&gt;0,S538*0.453592,"")</f>
        <v>56.698999999999998</v>
      </c>
      <c r="U538" s="13">
        <f>IF((Q538&gt;0)*(S538&gt;0),T538/R538^2,"")</f>
        <v>18.459068634163312</v>
      </c>
      <c r="V538" s="18" t="str">
        <f t="shared" si="17"/>
        <v>N</v>
      </c>
      <c r="W538" s="2" t="s">
        <v>831</v>
      </c>
    </row>
    <row r="539" spans="1:23" x14ac:dyDescent="0.15">
      <c r="A539" s="11">
        <f t="shared" si="16"/>
        <v>1990</v>
      </c>
      <c r="B539" s="11">
        <f>YEAR(C539)</f>
        <v>1998</v>
      </c>
      <c r="C539" s="10">
        <v>34515</v>
      </c>
      <c r="D539" s="2" t="s">
        <v>774</v>
      </c>
      <c r="H539" s="2" t="s">
        <v>26</v>
      </c>
      <c r="I539" s="3">
        <v>24328</v>
      </c>
      <c r="J539" s="12">
        <f>IF(H539&gt;0,B539-YEAR(I539),"")</f>
        <v>28</v>
      </c>
      <c r="K539" s="11" t="str">
        <f>N539 &amp; M539</f>
        <v>34C</v>
      </c>
      <c r="L539" s="11">
        <f>IF(ISBLANK(M539),"",VLOOKUP(M539,Tables!$A$3:$B$11,2))</f>
        <v>2</v>
      </c>
      <c r="M539" s="2" t="s">
        <v>32</v>
      </c>
      <c r="N539" s="2">
        <v>34</v>
      </c>
      <c r="O539" s="2">
        <v>24</v>
      </c>
      <c r="P539" s="2">
        <v>34</v>
      </c>
      <c r="Q539" s="2">
        <v>68</v>
      </c>
      <c r="R539" s="13">
        <f>IF(Q539&gt;0,(+Q539*2.54)/100,"")</f>
        <v>1.7272000000000001</v>
      </c>
      <c r="S539" s="2">
        <v>120</v>
      </c>
      <c r="T539" s="12">
        <f>IF(S539&gt;0,S539*0.453592,"")</f>
        <v>54.431039999999996</v>
      </c>
      <c r="U539" s="13">
        <f>IF((Q539&gt;0)*(S539&gt;0),T539/R539^2,"")</f>
        <v>18.245735453408621</v>
      </c>
      <c r="V539" s="18" t="str">
        <f t="shared" si="17"/>
        <v>Y</v>
      </c>
      <c r="W539" s="2" t="s">
        <v>775</v>
      </c>
    </row>
    <row r="540" spans="1:23" x14ac:dyDescent="0.15">
      <c r="A540" s="11">
        <f t="shared" si="16"/>
        <v>1990</v>
      </c>
      <c r="B540" s="11">
        <f>YEAR(C540)</f>
        <v>1998</v>
      </c>
      <c r="C540" s="10">
        <v>34546</v>
      </c>
      <c r="D540" s="2" t="s">
        <v>84</v>
      </c>
      <c r="G540" s="2" t="s">
        <v>25</v>
      </c>
      <c r="H540" s="2" t="s">
        <v>26</v>
      </c>
      <c r="I540" s="3">
        <v>25040</v>
      </c>
      <c r="J540" s="12">
        <f>IF(H540&gt;0,B540-YEAR(I540),"")</f>
        <v>26</v>
      </c>
      <c r="K540" s="11" t="str">
        <f>N540 &amp; M540</f>
        <v>34C</v>
      </c>
      <c r="L540" s="11">
        <f>IF(ISBLANK(M540),"",VLOOKUP(M540,Tables!$A$3:$B$11,2))</f>
        <v>2</v>
      </c>
      <c r="M540" s="2" t="s">
        <v>32</v>
      </c>
      <c r="N540" s="2">
        <v>34</v>
      </c>
      <c r="O540" s="2">
        <v>23</v>
      </c>
      <c r="P540" s="2">
        <v>34</v>
      </c>
      <c r="Q540" s="2">
        <v>62</v>
      </c>
      <c r="R540" s="13">
        <f>IF(Q540&gt;0,(+Q540*2.54)/100,"")</f>
        <v>1.5748</v>
      </c>
      <c r="S540" s="2">
        <v>95</v>
      </c>
      <c r="T540" s="12">
        <f>IF(S540&gt;0,S540*0.453592,"")</f>
        <v>43.091239999999999</v>
      </c>
      <c r="U540" s="13">
        <f>IF((Q540&gt;0)*(S540&gt;0),T540/R540^2,"")</f>
        <v>17.375534751069502</v>
      </c>
      <c r="V540" s="18" t="str">
        <f t="shared" si="17"/>
        <v>Y</v>
      </c>
      <c r="W540" s="2" t="s">
        <v>85</v>
      </c>
    </row>
    <row r="541" spans="1:23" x14ac:dyDescent="0.15">
      <c r="A541" s="11">
        <f t="shared" si="16"/>
        <v>1990</v>
      </c>
      <c r="B541" s="11">
        <f>YEAR(C541)</f>
        <v>1998</v>
      </c>
      <c r="C541" s="10">
        <v>34577</v>
      </c>
      <c r="D541" s="2" t="s">
        <v>1175</v>
      </c>
      <c r="H541" s="2" t="s">
        <v>35</v>
      </c>
      <c r="I541" s="3">
        <v>27636</v>
      </c>
      <c r="J541" s="12">
        <f>IF(H541&gt;0,B541-YEAR(I541),"")</f>
        <v>19</v>
      </c>
      <c r="K541" s="11" t="str">
        <f>N541 &amp; M541</f>
        <v>34D</v>
      </c>
      <c r="L541" s="11">
        <f>IF(ISBLANK(M541),"",VLOOKUP(M541,Tables!$A$3:$B$11,2))</f>
        <v>3</v>
      </c>
      <c r="M541" s="2" t="s">
        <v>27</v>
      </c>
      <c r="N541" s="2">
        <v>34</v>
      </c>
      <c r="O541" s="2">
        <v>23</v>
      </c>
      <c r="P541" s="2">
        <v>32</v>
      </c>
      <c r="Q541" s="2">
        <v>65</v>
      </c>
      <c r="R541" s="13">
        <f>IF(Q541&gt;0,(+Q541*2.54)/100,"")</f>
        <v>1.651</v>
      </c>
      <c r="S541" s="2">
        <v>110</v>
      </c>
      <c r="T541" s="12">
        <f>IF(S541&gt;0,S541*0.453592,"")</f>
        <v>49.895119999999999</v>
      </c>
      <c r="U541" s="13">
        <f>IF((Q541&gt;0)*(S541&gt;0),T541/R541^2,"")</f>
        <v>18.304755189392033</v>
      </c>
      <c r="V541" s="18" t="str">
        <f t="shared" si="17"/>
        <v>Y</v>
      </c>
      <c r="W541" s="2" t="s">
        <v>563</v>
      </c>
    </row>
    <row r="542" spans="1:23" x14ac:dyDescent="0.15">
      <c r="A542" s="11">
        <f t="shared" si="16"/>
        <v>1990</v>
      </c>
      <c r="B542" s="11">
        <f>YEAR(C542)</f>
        <v>1998</v>
      </c>
      <c r="C542" s="10">
        <v>34607</v>
      </c>
      <c r="D542" s="2" t="s">
        <v>725</v>
      </c>
      <c r="H542" s="2" t="s">
        <v>26</v>
      </c>
      <c r="I542" s="3">
        <v>26789</v>
      </c>
      <c r="J542" s="12">
        <f>IF(H542&gt;0,B542-YEAR(I542),"")</f>
        <v>21</v>
      </c>
      <c r="K542" s="11" t="str">
        <f>N542 &amp; M542</f>
        <v>34C</v>
      </c>
      <c r="L542" s="11">
        <f>IF(ISBLANK(M542),"",VLOOKUP(M542,Tables!$A$3:$B$11,2))</f>
        <v>2</v>
      </c>
      <c r="M542" s="2" t="s">
        <v>32</v>
      </c>
      <c r="N542" s="2">
        <v>34</v>
      </c>
      <c r="O542" s="2">
        <v>23</v>
      </c>
      <c r="P542" s="2">
        <v>34</v>
      </c>
      <c r="Q542" s="2">
        <v>65</v>
      </c>
      <c r="R542" s="13">
        <f>IF(Q542&gt;0,(+Q542*2.54)/100,"")</f>
        <v>1.651</v>
      </c>
      <c r="S542" s="2">
        <v>113</v>
      </c>
      <c r="T542" s="12">
        <f>IF(S542&gt;0,S542*0.453592,"")</f>
        <v>51.255896</v>
      </c>
      <c r="U542" s="13">
        <f>IF((Q542&gt;0)*(S542&gt;0),T542/R542^2,"")</f>
        <v>18.803975785466363</v>
      </c>
      <c r="V542" s="18" t="str">
        <f t="shared" si="17"/>
        <v>Y</v>
      </c>
      <c r="W542" s="2" t="s">
        <v>726</v>
      </c>
    </row>
    <row r="543" spans="1:23" x14ac:dyDescent="0.15">
      <c r="A543" s="11">
        <f t="shared" si="16"/>
        <v>1990</v>
      </c>
      <c r="B543" s="11">
        <f>YEAR(C543)</f>
        <v>1998</v>
      </c>
      <c r="C543" s="10">
        <v>34638</v>
      </c>
      <c r="D543" s="2" t="s">
        <v>1149</v>
      </c>
      <c r="G543" s="2" t="s">
        <v>25</v>
      </c>
      <c r="H543" s="2" t="s">
        <v>35</v>
      </c>
      <c r="I543" s="3">
        <v>26861</v>
      </c>
      <c r="J543" s="12">
        <f>IF(H543&gt;0,B543-YEAR(I543),"")</f>
        <v>21</v>
      </c>
      <c r="K543" s="11" t="str">
        <f>N543 &amp; M543</f>
        <v>36C</v>
      </c>
      <c r="L543" s="11">
        <f>IF(ISBLANK(M543),"",VLOOKUP(M543,Tables!$A$3:$B$11,2))</f>
        <v>2</v>
      </c>
      <c r="M543" s="2" t="s">
        <v>32</v>
      </c>
      <c r="N543" s="2">
        <v>36</v>
      </c>
      <c r="O543" s="2">
        <v>25</v>
      </c>
      <c r="P543" s="2">
        <v>35</v>
      </c>
      <c r="Q543" s="2">
        <v>67</v>
      </c>
      <c r="R543" s="13">
        <f>IF(Q543&gt;0,(+Q543*2.54)/100,"")</f>
        <v>1.7018</v>
      </c>
      <c r="S543" s="2">
        <v>115</v>
      </c>
      <c r="T543" s="12">
        <f>IF(S543&gt;0,S543*0.453592,"")</f>
        <v>52.163080000000001</v>
      </c>
      <c r="U543" s="13">
        <f>IF((Q543&gt;0)*(S543&gt;0),T543/R543^2,"")</f>
        <v>18.011346782328228</v>
      </c>
      <c r="V543" s="18" t="str">
        <f t="shared" si="17"/>
        <v>Y</v>
      </c>
      <c r="W543" s="2" t="s">
        <v>1150</v>
      </c>
    </row>
    <row r="544" spans="1:23" x14ac:dyDescent="0.15">
      <c r="A544" s="11">
        <f t="shared" si="16"/>
        <v>1990</v>
      </c>
      <c r="B544" s="11">
        <f>YEAR(C544)</f>
        <v>1998</v>
      </c>
      <c r="C544" s="10">
        <v>34668</v>
      </c>
      <c r="D544" s="2" t="s">
        <v>418</v>
      </c>
      <c r="H544" s="2" t="s">
        <v>26</v>
      </c>
      <c r="I544" s="3">
        <v>27009</v>
      </c>
      <c r="J544" s="12">
        <f>IF(H544&gt;0,B544-YEAR(I544),"")</f>
        <v>21</v>
      </c>
      <c r="K544" s="11" t="str">
        <f>N544 &amp; M544</f>
        <v>34C</v>
      </c>
      <c r="L544" s="11">
        <f>IF(ISBLANK(M544),"",VLOOKUP(M544,Tables!$A$3:$B$11,2))</f>
        <v>2</v>
      </c>
      <c r="M544" s="2" t="s">
        <v>32</v>
      </c>
      <c r="N544" s="2">
        <v>34</v>
      </c>
      <c r="O544" s="2">
        <v>25</v>
      </c>
      <c r="P544" s="2">
        <v>34</v>
      </c>
      <c r="Q544" s="2">
        <v>68</v>
      </c>
      <c r="R544" s="13">
        <f>IF(Q544&gt;0,(+Q544*2.54)/100,"")</f>
        <v>1.7272000000000001</v>
      </c>
      <c r="S544" s="2">
        <v>115</v>
      </c>
      <c r="T544" s="12">
        <f>IF(S544&gt;0,S544*0.453592,"")</f>
        <v>52.163080000000001</v>
      </c>
      <c r="U544" s="13">
        <f>IF((Q544&gt;0)*(S544&gt;0),T544/R544^2,"")</f>
        <v>17.485496476183261</v>
      </c>
      <c r="V544" s="18" t="str">
        <f t="shared" si="17"/>
        <v>Y</v>
      </c>
      <c r="W544" s="2" t="s">
        <v>419</v>
      </c>
    </row>
    <row r="545" spans="1:23" x14ac:dyDescent="0.15">
      <c r="A545" s="11">
        <f t="shared" si="16"/>
        <v>1990</v>
      </c>
      <c r="B545" s="11">
        <f>YEAR(C545)</f>
        <v>1998</v>
      </c>
      <c r="C545" s="10">
        <v>34668</v>
      </c>
      <c r="D545" s="2" t="s">
        <v>513</v>
      </c>
      <c r="H545" s="2" t="s">
        <v>26</v>
      </c>
      <c r="I545" s="3">
        <v>27009</v>
      </c>
      <c r="J545" s="12">
        <f>IF(H545&gt;0,B545-YEAR(I545),"")</f>
        <v>21</v>
      </c>
      <c r="K545" s="11" t="str">
        <f>N545 &amp; M545</f>
        <v>34C</v>
      </c>
      <c r="L545" s="11">
        <f>IF(ISBLANK(M545),"",VLOOKUP(M545,Tables!$A$3:$B$11,2))</f>
        <v>2</v>
      </c>
      <c r="M545" s="2" t="s">
        <v>32</v>
      </c>
      <c r="N545" s="2">
        <v>34</v>
      </c>
      <c r="O545" s="2">
        <v>25</v>
      </c>
      <c r="P545" s="2">
        <v>34</v>
      </c>
      <c r="Q545" s="2">
        <v>68</v>
      </c>
      <c r="R545" s="13">
        <f>IF(Q545&gt;0,(+Q545*2.54)/100,"")</f>
        <v>1.7272000000000001</v>
      </c>
      <c r="S545" s="2">
        <v>115</v>
      </c>
      <c r="T545" s="12">
        <f>IF(S545&gt;0,S545*0.453592,"")</f>
        <v>52.163080000000001</v>
      </c>
      <c r="U545" s="13">
        <f>IF((Q545&gt;0)*(S545&gt;0),T545/R545^2,"")</f>
        <v>17.485496476183261</v>
      </c>
      <c r="V545" s="18" t="str">
        <f t="shared" si="17"/>
        <v>Y</v>
      </c>
      <c r="W545" s="2" t="s">
        <v>419</v>
      </c>
    </row>
    <row r="546" spans="1:23" x14ac:dyDescent="0.15">
      <c r="A546" s="11">
        <f t="shared" si="16"/>
        <v>1990</v>
      </c>
      <c r="B546" s="11">
        <f>YEAR(C546)</f>
        <v>1998</v>
      </c>
      <c r="C546" s="10">
        <v>34668</v>
      </c>
      <c r="D546" s="2" t="s">
        <v>925</v>
      </c>
      <c r="H546" s="2" t="s">
        <v>26</v>
      </c>
      <c r="I546" s="3">
        <v>27009</v>
      </c>
      <c r="J546" s="12">
        <f>IF(H546&gt;0,B546-YEAR(I546),"")</f>
        <v>21</v>
      </c>
      <c r="K546" s="11" t="str">
        <f>N546 &amp; M546</f>
        <v>34C</v>
      </c>
      <c r="L546" s="11">
        <f>IF(ISBLANK(M546),"",VLOOKUP(M546,Tables!$A$3:$B$11,2))</f>
        <v>2</v>
      </c>
      <c r="M546" s="2" t="s">
        <v>32</v>
      </c>
      <c r="N546" s="2">
        <v>34</v>
      </c>
      <c r="O546" s="2">
        <v>25</v>
      </c>
      <c r="P546" s="2">
        <v>34</v>
      </c>
      <c r="Q546" s="2">
        <v>68</v>
      </c>
      <c r="R546" s="13">
        <f>IF(Q546&gt;0,(+Q546*2.54)/100,"")</f>
        <v>1.7272000000000001</v>
      </c>
      <c r="S546" s="2">
        <v>115</v>
      </c>
      <c r="T546" s="12">
        <f>IF(S546&gt;0,S546*0.453592,"")</f>
        <v>52.163080000000001</v>
      </c>
      <c r="U546" s="13">
        <f>IF((Q546&gt;0)*(S546&gt;0),T546/R546^2,"")</f>
        <v>17.485496476183261</v>
      </c>
      <c r="V546" s="18" t="str">
        <f t="shared" si="17"/>
        <v>Y</v>
      </c>
      <c r="W546" s="2" t="s">
        <v>419</v>
      </c>
    </row>
    <row r="547" spans="1:23" x14ac:dyDescent="0.15">
      <c r="A547" s="11">
        <f t="shared" si="16"/>
        <v>1990</v>
      </c>
      <c r="B547" s="11">
        <f>YEAR(C547)</f>
        <v>1999</v>
      </c>
      <c r="C547" s="10">
        <v>34699</v>
      </c>
      <c r="D547" s="2" t="s">
        <v>518</v>
      </c>
      <c r="G547" s="2" t="s">
        <v>25</v>
      </c>
      <c r="H547" s="2" t="s">
        <v>26</v>
      </c>
      <c r="I547" s="3">
        <v>26198</v>
      </c>
      <c r="J547" s="12">
        <f>IF(H547&gt;0,B547-YEAR(I547),"")</f>
        <v>24</v>
      </c>
      <c r="K547" s="11" t="str">
        <f>N547 &amp; M547</f>
        <v>34C</v>
      </c>
      <c r="L547" s="11">
        <f>IF(ISBLANK(M547),"",VLOOKUP(M547,Tables!$A$3:$B$11,2))</f>
        <v>2</v>
      </c>
      <c r="M547" s="2" t="s">
        <v>32</v>
      </c>
      <c r="N547" s="2">
        <v>34</v>
      </c>
      <c r="O547" s="2">
        <v>23</v>
      </c>
      <c r="P547" s="2">
        <v>34</v>
      </c>
      <c r="Q547" s="2">
        <v>65</v>
      </c>
      <c r="R547" s="13">
        <f>IF(Q547&gt;0,(+Q547*2.54)/100,"")</f>
        <v>1.651</v>
      </c>
      <c r="S547" s="2">
        <v>110</v>
      </c>
      <c r="T547" s="12">
        <f>IF(S547&gt;0,S547*0.453592,"")</f>
        <v>49.895119999999999</v>
      </c>
      <c r="U547" s="13">
        <f>IF((Q547&gt;0)*(S547&gt;0),T547/R547^2,"")</f>
        <v>18.304755189392033</v>
      </c>
      <c r="V547" s="18" t="str">
        <f t="shared" si="17"/>
        <v>Y</v>
      </c>
      <c r="W547" s="2" t="s">
        <v>519</v>
      </c>
    </row>
    <row r="548" spans="1:23" x14ac:dyDescent="0.15">
      <c r="A548" s="11">
        <f t="shared" si="16"/>
        <v>1990</v>
      </c>
      <c r="B548" s="11">
        <f>YEAR(C548)</f>
        <v>1999</v>
      </c>
      <c r="C548" s="10">
        <v>34730</v>
      </c>
      <c r="D548" s="2" t="s">
        <v>1088</v>
      </c>
      <c r="G548" s="2" t="s">
        <v>30</v>
      </c>
      <c r="H548" s="2" t="s">
        <v>26</v>
      </c>
      <c r="I548" s="3">
        <v>27270</v>
      </c>
      <c r="J548" s="12">
        <f>IF(H548&gt;0,B548-YEAR(I548),"")</f>
        <v>21</v>
      </c>
      <c r="K548" s="11" t="str">
        <f>N548 &amp; M548</f>
        <v>34C</v>
      </c>
      <c r="L548" s="11">
        <f>IF(ISBLANK(M548),"",VLOOKUP(M548,Tables!$A$3:$B$11,2))</f>
        <v>2</v>
      </c>
      <c r="M548" s="2" t="s">
        <v>32</v>
      </c>
      <c r="N548" s="2">
        <v>34</v>
      </c>
      <c r="O548" s="2">
        <v>24</v>
      </c>
      <c r="P548" s="2">
        <v>35</v>
      </c>
      <c r="Q548" s="2">
        <v>69</v>
      </c>
      <c r="R548" s="13">
        <f>IF(Q548&gt;0,(+Q548*2.54)/100,"")</f>
        <v>1.7525999999999999</v>
      </c>
      <c r="S548" s="2">
        <v>120</v>
      </c>
      <c r="T548" s="12">
        <f>IF(S548&gt;0,S548*0.453592,"")</f>
        <v>54.431039999999996</v>
      </c>
      <c r="U548" s="13">
        <f>IF((Q548&gt;0)*(S548&gt;0),T548/R548^2,"")</f>
        <v>17.720705888796779</v>
      </c>
      <c r="V548" s="18" t="str">
        <f t="shared" si="17"/>
        <v>Y</v>
      </c>
      <c r="W548" s="2" t="s">
        <v>360</v>
      </c>
    </row>
    <row r="549" spans="1:23" x14ac:dyDescent="0.15">
      <c r="A549" s="11">
        <f t="shared" si="16"/>
        <v>1990</v>
      </c>
      <c r="B549" s="11">
        <f>YEAR(C549)</f>
        <v>1999</v>
      </c>
      <c r="C549" s="10">
        <v>34758</v>
      </c>
      <c r="D549" s="2" t="s">
        <v>44</v>
      </c>
      <c r="G549" s="2" t="s">
        <v>25</v>
      </c>
      <c r="H549" s="2" t="s">
        <v>31</v>
      </c>
      <c r="I549" s="3">
        <v>27327</v>
      </c>
      <c r="J549" s="12">
        <f>IF(H549&gt;0,B549-YEAR(I549),"")</f>
        <v>21</v>
      </c>
      <c r="K549" s="11" t="str">
        <f>N549 &amp; M549</f>
        <v>34C</v>
      </c>
      <c r="L549" s="11">
        <f>IF(ISBLANK(M549),"",VLOOKUP(M549,Tables!$A$3:$B$11,2))</f>
        <v>2</v>
      </c>
      <c r="M549" s="2" t="s">
        <v>32</v>
      </c>
      <c r="N549" s="2">
        <v>34</v>
      </c>
      <c r="O549" s="2">
        <v>23</v>
      </c>
      <c r="P549" s="2">
        <v>34</v>
      </c>
      <c r="Q549" s="2">
        <v>67</v>
      </c>
      <c r="R549" s="13">
        <f>IF(Q549&gt;0,(+Q549*2.54)/100,"")</f>
        <v>1.7018</v>
      </c>
      <c r="S549" s="2">
        <v>107</v>
      </c>
      <c r="T549" s="12">
        <f>IF(S549&gt;0,S549*0.453592,"")</f>
        <v>48.534343999999997</v>
      </c>
      <c r="U549" s="13">
        <f>IF((Q549&gt;0)*(S549&gt;0),T549/R549^2,"")</f>
        <v>16.758383527905391</v>
      </c>
      <c r="V549" s="18" t="str">
        <f t="shared" si="17"/>
        <v>Y</v>
      </c>
      <c r="W549" s="2" t="s">
        <v>45</v>
      </c>
    </row>
    <row r="550" spans="1:23" x14ac:dyDescent="0.15">
      <c r="A550" s="11">
        <f t="shared" si="16"/>
        <v>1990</v>
      </c>
      <c r="B550" s="11">
        <f>YEAR(C550)</f>
        <v>1999</v>
      </c>
      <c r="C550" s="10">
        <v>34789</v>
      </c>
      <c r="D550" s="2" t="s">
        <v>916</v>
      </c>
      <c r="G550" s="2" t="s">
        <v>60</v>
      </c>
      <c r="H550" s="2" t="s">
        <v>26</v>
      </c>
      <c r="I550" s="3">
        <v>26586</v>
      </c>
      <c r="J550" s="12">
        <f>IF(H550&gt;0,B550-YEAR(I550),"")</f>
        <v>23</v>
      </c>
      <c r="K550" s="11" t="str">
        <f>N550 &amp; M550</f>
        <v>34D</v>
      </c>
      <c r="L550" s="11">
        <f>IF(ISBLANK(M550),"",VLOOKUP(M550,Tables!$A$3:$B$11,2))</f>
        <v>3</v>
      </c>
      <c r="M550" s="2" t="s">
        <v>27</v>
      </c>
      <c r="N550" s="2">
        <v>34</v>
      </c>
      <c r="O550" s="2">
        <v>23</v>
      </c>
      <c r="P550" s="2">
        <v>35</v>
      </c>
      <c r="Q550" s="2">
        <v>71</v>
      </c>
      <c r="R550" s="13">
        <f>IF(Q550&gt;0,(+Q550*2.54)/100,"")</f>
        <v>1.8034000000000001</v>
      </c>
      <c r="S550" s="2">
        <v>127</v>
      </c>
      <c r="T550" s="12">
        <f>IF(S550&gt;0,S550*0.453592,"")</f>
        <v>57.606183999999999</v>
      </c>
      <c r="U550" s="13">
        <f>IF((Q550&gt;0)*(S550&gt;0),T550/R550^2,"")</f>
        <v>17.712708545829706</v>
      </c>
      <c r="V550" s="18" t="str">
        <f t="shared" si="17"/>
        <v>N</v>
      </c>
      <c r="W550" s="2" t="s">
        <v>917</v>
      </c>
    </row>
    <row r="551" spans="1:23" x14ac:dyDescent="0.15">
      <c r="A551" s="11">
        <f t="shared" si="16"/>
        <v>1990</v>
      </c>
      <c r="B551" s="11">
        <f>YEAR(C551)</f>
        <v>1999</v>
      </c>
      <c r="C551" s="10">
        <v>34819</v>
      </c>
      <c r="D551" s="2" t="s">
        <v>1155</v>
      </c>
      <c r="G551" s="2" t="s">
        <v>25</v>
      </c>
      <c r="H551" s="2" t="s">
        <v>35</v>
      </c>
      <c r="I551" s="3">
        <v>27195</v>
      </c>
      <c r="J551" s="12">
        <f>IF(H551&gt;0,B551-YEAR(I551),"")</f>
        <v>21</v>
      </c>
      <c r="K551" s="11" t="str">
        <f>N551 &amp; M551</f>
        <v>36C</v>
      </c>
      <c r="L551" s="11">
        <f>IF(ISBLANK(M551),"",VLOOKUP(M551,Tables!$A$3:$B$11,2))</f>
        <v>2</v>
      </c>
      <c r="M551" s="2" t="s">
        <v>32</v>
      </c>
      <c r="N551" s="2">
        <v>36</v>
      </c>
      <c r="O551" s="2">
        <v>21</v>
      </c>
      <c r="P551" s="2">
        <v>34</v>
      </c>
      <c r="Q551" s="2">
        <v>67</v>
      </c>
      <c r="R551" s="13">
        <f>IF(Q551&gt;0,(+Q551*2.54)/100,"")</f>
        <v>1.7018</v>
      </c>
      <c r="S551" s="2">
        <v>120</v>
      </c>
      <c r="T551" s="12">
        <f>IF(S551&gt;0,S551*0.453592,"")</f>
        <v>54.431039999999996</v>
      </c>
      <c r="U551" s="13">
        <f>IF((Q551&gt;0)*(S551&gt;0),T551/R551^2,"")</f>
        <v>18.794448816342495</v>
      </c>
      <c r="V551" s="18" t="str">
        <f t="shared" si="17"/>
        <v>Y</v>
      </c>
      <c r="W551" s="2" t="s">
        <v>554</v>
      </c>
    </row>
    <row r="552" spans="1:23" x14ac:dyDescent="0.15">
      <c r="A552" s="11">
        <f t="shared" si="16"/>
        <v>1990</v>
      </c>
      <c r="B552" s="11">
        <f>YEAR(C552)</f>
        <v>1999</v>
      </c>
      <c r="C552" s="10">
        <v>34850</v>
      </c>
      <c r="D552" s="2" t="s">
        <v>702</v>
      </c>
      <c r="H552" s="2" t="s">
        <v>35</v>
      </c>
      <c r="I552" s="3">
        <v>27775</v>
      </c>
      <c r="J552" s="12">
        <f>IF(H552&gt;0,B552-YEAR(I552),"")</f>
        <v>19</v>
      </c>
      <c r="K552" s="11" t="str">
        <f>N552 &amp; M552</f>
        <v>36C</v>
      </c>
      <c r="L552" s="11">
        <f>IF(ISBLANK(M552),"",VLOOKUP(M552,Tables!$A$3:$B$11,2))</f>
        <v>2</v>
      </c>
      <c r="M552" s="2" t="s">
        <v>32</v>
      </c>
      <c r="N552" s="2">
        <v>36</v>
      </c>
      <c r="O552" s="2">
        <v>24</v>
      </c>
      <c r="P552" s="2">
        <v>34</v>
      </c>
      <c r="Q552" s="2">
        <v>66</v>
      </c>
      <c r="R552" s="13">
        <f>IF(Q552&gt;0,(+Q552*2.54)/100,"")</f>
        <v>1.6764000000000001</v>
      </c>
      <c r="S552" s="2">
        <v>117</v>
      </c>
      <c r="T552" s="12">
        <f>IF(S552&gt;0,S552*0.453592,"")</f>
        <v>53.070264000000002</v>
      </c>
      <c r="U552" s="13">
        <f>IF((Q552&gt;0)*(S552&gt;0),T552/R552^2,"")</f>
        <v>18.884084875607765</v>
      </c>
      <c r="V552" s="18" t="str">
        <f t="shared" si="17"/>
        <v>Y</v>
      </c>
      <c r="W552" s="2" t="s">
        <v>574</v>
      </c>
    </row>
    <row r="553" spans="1:23" x14ac:dyDescent="0.15">
      <c r="A553" s="11">
        <f t="shared" si="16"/>
        <v>1990</v>
      </c>
      <c r="B553" s="11">
        <f>YEAR(C553)</f>
        <v>1999</v>
      </c>
      <c r="C553" s="10">
        <v>34880</v>
      </c>
      <c r="D553" s="2" t="s">
        <v>568</v>
      </c>
      <c r="H553" s="2" t="s">
        <v>26</v>
      </c>
      <c r="I553" s="3">
        <v>27374</v>
      </c>
      <c r="J553" s="12">
        <f>IF(H553&gt;0,B553-YEAR(I553),"")</f>
        <v>21</v>
      </c>
      <c r="K553" s="11" t="str">
        <f>N553 &amp; M553</f>
        <v>34B</v>
      </c>
      <c r="L553" s="11">
        <f>IF(ISBLANK(M553),"",VLOOKUP(M553,Tables!$A$3:$B$11,2))</f>
        <v>1</v>
      </c>
      <c r="M553" s="2" t="s">
        <v>49</v>
      </c>
      <c r="N553" s="2">
        <v>34</v>
      </c>
      <c r="O553" s="2">
        <v>24</v>
      </c>
      <c r="P553" s="2">
        <v>34</v>
      </c>
      <c r="Q553" s="2">
        <v>68</v>
      </c>
      <c r="R553" s="13">
        <f>IF(Q553&gt;0,(+Q553*2.54)/100,"")</f>
        <v>1.7272000000000001</v>
      </c>
      <c r="S553" s="2">
        <v>120</v>
      </c>
      <c r="T553" s="12">
        <f>IF(S553&gt;0,S553*0.453592,"")</f>
        <v>54.431039999999996</v>
      </c>
      <c r="U553" s="13">
        <f>IF((Q553&gt;0)*(S553&gt;0),T553/R553^2,"")</f>
        <v>18.245735453408621</v>
      </c>
      <c r="V553" s="18" t="str">
        <f t="shared" si="17"/>
        <v>Y</v>
      </c>
      <c r="W553" s="2" t="s">
        <v>67</v>
      </c>
    </row>
    <row r="554" spans="1:23" x14ac:dyDescent="0.15">
      <c r="A554" s="11">
        <f t="shared" si="16"/>
        <v>1990</v>
      </c>
      <c r="B554" s="11">
        <f>YEAR(C554)</f>
        <v>1999</v>
      </c>
      <c r="C554" s="10">
        <v>34911</v>
      </c>
      <c r="D554" s="2" t="s">
        <v>991</v>
      </c>
      <c r="H554" s="2" t="s">
        <v>26</v>
      </c>
      <c r="I554" s="3">
        <v>25107</v>
      </c>
      <c r="J554" s="12">
        <f>IF(H554&gt;0,B554-YEAR(I554),"")</f>
        <v>27</v>
      </c>
      <c r="K554" s="11" t="str">
        <f>N554 &amp; M554</f>
        <v>38D</v>
      </c>
      <c r="L554" s="11">
        <f>IF(ISBLANK(M554),"",VLOOKUP(M554,Tables!$A$3:$B$11,2))</f>
        <v>3</v>
      </c>
      <c r="M554" s="2" t="s">
        <v>27</v>
      </c>
      <c r="N554" s="2">
        <v>38</v>
      </c>
      <c r="O554" s="2">
        <v>28</v>
      </c>
      <c r="P554" s="2">
        <v>38</v>
      </c>
      <c r="Q554" s="2">
        <v>68</v>
      </c>
      <c r="R554" s="13">
        <f>IF(Q554&gt;0,(+Q554*2.54)/100,"")</f>
        <v>1.7272000000000001</v>
      </c>
      <c r="S554" s="2">
        <v>140</v>
      </c>
      <c r="T554" s="12">
        <f>IF(S554&gt;0,S554*0.453592,"")</f>
        <v>63.502879999999998</v>
      </c>
      <c r="U554" s="13">
        <f>IF((Q554&gt;0)*(S554&gt;0),T554/R554^2,"")</f>
        <v>21.286691362310059</v>
      </c>
      <c r="V554" s="18" t="str">
        <f t="shared" si="17"/>
        <v>Y</v>
      </c>
      <c r="W554" s="2" t="s">
        <v>992</v>
      </c>
    </row>
    <row r="555" spans="1:23" x14ac:dyDescent="0.15">
      <c r="A555" s="11">
        <f t="shared" si="16"/>
        <v>1990</v>
      </c>
      <c r="B555" s="11">
        <f>YEAR(C555)</f>
        <v>1999</v>
      </c>
      <c r="C555" s="10">
        <v>34942</v>
      </c>
      <c r="D555" s="2" t="s">
        <v>707</v>
      </c>
      <c r="H555" s="2" t="s">
        <v>26</v>
      </c>
      <c r="I555" s="3">
        <v>27883</v>
      </c>
      <c r="J555" s="12">
        <f>IF(H555&gt;0,B555-YEAR(I555),"")</f>
        <v>19</v>
      </c>
      <c r="K555" s="11" t="str">
        <f>N555 &amp; M555</f>
        <v>34C</v>
      </c>
      <c r="L555" s="11">
        <f>IF(ISBLANK(M555),"",VLOOKUP(M555,Tables!$A$3:$B$11,2))</f>
        <v>2</v>
      </c>
      <c r="M555" s="2" t="s">
        <v>32</v>
      </c>
      <c r="N555" s="2">
        <v>34</v>
      </c>
      <c r="O555" s="2">
        <v>24</v>
      </c>
      <c r="P555" s="2">
        <v>33</v>
      </c>
      <c r="Q555" s="2">
        <v>68</v>
      </c>
      <c r="R555" s="13">
        <f>IF(Q555&gt;0,(+Q555*2.54)/100,"")</f>
        <v>1.7272000000000001</v>
      </c>
      <c r="S555" s="2">
        <v>116</v>
      </c>
      <c r="T555" s="12">
        <f>IF(S555&gt;0,S555*0.453592,"")</f>
        <v>52.616672000000001</v>
      </c>
      <c r="U555" s="13">
        <f>IF((Q555&gt;0)*(S555&gt;0),T555/R555^2,"")</f>
        <v>17.637544271628336</v>
      </c>
      <c r="V555" s="18" t="str">
        <f t="shared" si="17"/>
        <v>Y</v>
      </c>
      <c r="W555" s="2" t="s">
        <v>708</v>
      </c>
    </row>
    <row r="556" spans="1:23" x14ac:dyDescent="0.15">
      <c r="A556" s="11">
        <f t="shared" si="16"/>
        <v>1990</v>
      </c>
      <c r="B556" s="11">
        <f>YEAR(C556)</f>
        <v>1999</v>
      </c>
      <c r="C556" s="10">
        <v>34972</v>
      </c>
      <c r="D556" s="2" t="s">
        <v>591</v>
      </c>
      <c r="H556" s="2" t="s">
        <v>35</v>
      </c>
      <c r="I556" s="3">
        <v>26144</v>
      </c>
      <c r="J556" s="12">
        <f>IF(H556&gt;0,B556-YEAR(I556),"")</f>
        <v>24</v>
      </c>
      <c r="K556" s="11" t="str">
        <f>N556 &amp; M556</f>
        <v>32D</v>
      </c>
      <c r="L556" s="11">
        <f>IF(ISBLANK(M556),"",VLOOKUP(M556,Tables!$A$3:$B$11,2))</f>
        <v>3</v>
      </c>
      <c r="M556" s="2" t="s">
        <v>27</v>
      </c>
      <c r="N556" s="2">
        <v>32</v>
      </c>
      <c r="O556" s="2">
        <v>23</v>
      </c>
      <c r="P556" s="2">
        <v>35</v>
      </c>
      <c r="Q556" s="2">
        <v>65</v>
      </c>
      <c r="R556" s="13">
        <f>IF(Q556&gt;0,(+Q556*2.54)/100,"")</f>
        <v>1.651</v>
      </c>
      <c r="S556" s="2">
        <v>112</v>
      </c>
      <c r="T556" s="12">
        <f>IF(S556&gt;0,S556*0.453592,"")</f>
        <v>50.802303999999999</v>
      </c>
      <c r="U556" s="13">
        <f>IF((Q556&gt;0)*(S556&gt;0),T556/R556^2,"")</f>
        <v>18.637568920108254</v>
      </c>
      <c r="V556" s="18" t="str">
        <f t="shared" si="17"/>
        <v>N</v>
      </c>
      <c r="W556" s="2" t="s">
        <v>592</v>
      </c>
    </row>
    <row r="557" spans="1:23" x14ac:dyDescent="0.15">
      <c r="A557" s="11">
        <f t="shared" si="16"/>
        <v>1990</v>
      </c>
      <c r="B557" s="11">
        <f>YEAR(C557)</f>
        <v>1999</v>
      </c>
      <c r="C557" s="10">
        <v>35003</v>
      </c>
      <c r="D557" s="2" t="s">
        <v>193</v>
      </c>
      <c r="H557" s="2" t="s">
        <v>26</v>
      </c>
      <c r="I557" s="3">
        <v>26702</v>
      </c>
      <c r="J557" s="12">
        <f>IF(H557&gt;0,B557-YEAR(I557),"")</f>
        <v>22</v>
      </c>
      <c r="K557" s="11" t="str">
        <f>N557 &amp; M557</f>
        <v>34C</v>
      </c>
      <c r="L557" s="11">
        <f>IF(ISBLANK(M557),"",VLOOKUP(M557,Tables!$A$3:$B$11,2))</f>
        <v>2</v>
      </c>
      <c r="M557" s="2" t="s">
        <v>32</v>
      </c>
      <c r="N557" s="2">
        <v>34</v>
      </c>
      <c r="O557" s="2">
        <v>24</v>
      </c>
      <c r="P557" s="2">
        <v>35</v>
      </c>
      <c r="Q557" s="2">
        <v>65</v>
      </c>
      <c r="R557" s="13">
        <f>IF(Q557&gt;0,(+Q557*2.54)/100,"")</f>
        <v>1.651</v>
      </c>
      <c r="S557" s="2">
        <v>113</v>
      </c>
      <c r="T557" s="12">
        <f>IF(S557&gt;0,S557*0.453592,"")</f>
        <v>51.255896</v>
      </c>
      <c r="U557" s="13">
        <f>IF((Q557&gt;0)*(S557&gt;0),T557/R557^2,"")</f>
        <v>18.803975785466363</v>
      </c>
      <c r="V557" s="18" t="str">
        <f t="shared" si="17"/>
        <v>N</v>
      </c>
      <c r="W557" s="2" t="s">
        <v>194</v>
      </c>
    </row>
    <row r="558" spans="1:23" x14ac:dyDescent="0.15">
      <c r="A558" s="11">
        <f t="shared" si="16"/>
        <v>1990</v>
      </c>
      <c r="B558" s="11">
        <f>YEAR(C558)</f>
        <v>1999</v>
      </c>
      <c r="C558" s="10">
        <v>35033</v>
      </c>
      <c r="D558" s="2" t="s">
        <v>177</v>
      </c>
      <c r="G558" s="2" t="s">
        <v>25</v>
      </c>
      <c r="H558" s="2" t="s">
        <v>35</v>
      </c>
      <c r="I558" s="3">
        <v>26588</v>
      </c>
      <c r="J558" s="12">
        <f>IF(H558&gt;0,B558-YEAR(I558),"")</f>
        <v>23</v>
      </c>
      <c r="K558" s="11" t="str">
        <f>N558 &amp; M558</f>
        <v>34DD</v>
      </c>
      <c r="L558" s="11">
        <f>IF(ISBLANK(M558),"",VLOOKUP(M558,Tables!$A$3:$B$11,2))</f>
        <v>4</v>
      </c>
      <c r="M558" s="2" t="s">
        <v>38</v>
      </c>
      <c r="N558" s="2">
        <v>34</v>
      </c>
      <c r="O558" s="2">
        <v>24</v>
      </c>
      <c r="P558" s="2">
        <v>35</v>
      </c>
      <c r="Q558" s="2">
        <v>68</v>
      </c>
      <c r="R558" s="13">
        <f>IF(Q558&gt;0,(+Q558*2.54)/100,"")</f>
        <v>1.7272000000000001</v>
      </c>
      <c r="S558" s="2">
        <v>119</v>
      </c>
      <c r="T558" s="12">
        <f>IF(S558&gt;0,S558*0.453592,"")</f>
        <v>53.977448000000003</v>
      </c>
      <c r="U558" s="13">
        <f>IF((Q558&gt;0)*(S558&gt;0),T558/R558^2,"")</f>
        <v>18.093687657963549</v>
      </c>
      <c r="V558" s="18" t="str">
        <f t="shared" si="17"/>
        <v>Y</v>
      </c>
      <c r="W558" s="2" t="s">
        <v>178</v>
      </c>
    </row>
    <row r="559" spans="1:23" x14ac:dyDescent="0.15">
      <c r="A559" s="11">
        <f t="shared" si="16"/>
        <v>2000</v>
      </c>
      <c r="B559" s="11">
        <f>YEAR(C559)</f>
        <v>2000</v>
      </c>
      <c r="C559" s="10">
        <v>35064</v>
      </c>
      <c r="D559" s="2" t="s">
        <v>205</v>
      </c>
      <c r="H559" s="2" t="s">
        <v>35</v>
      </c>
      <c r="I559" s="3">
        <v>26537</v>
      </c>
      <c r="J559" s="12">
        <f>IF(H559&gt;0,B559-YEAR(I559),"")</f>
        <v>24</v>
      </c>
      <c r="K559" s="11" t="str">
        <f>N559 &amp; M559</f>
        <v>32C</v>
      </c>
      <c r="L559" s="11">
        <f>IF(ISBLANK(M559),"",VLOOKUP(M559,Tables!$A$3:$B$11,2))</f>
        <v>2</v>
      </c>
      <c r="M559" s="2" t="s">
        <v>32</v>
      </c>
      <c r="N559" s="2">
        <v>32</v>
      </c>
      <c r="O559" s="2">
        <v>23</v>
      </c>
      <c r="P559" s="2">
        <v>34</v>
      </c>
      <c r="Q559" s="2">
        <v>67</v>
      </c>
      <c r="R559" s="13">
        <f>IF(Q559&gt;0,(+Q559*2.54)/100,"")</f>
        <v>1.7018</v>
      </c>
      <c r="S559" s="2">
        <v>111</v>
      </c>
      <c r="T559" s="12">
        <f>IF(S559&gt;0,S559*0.453592,"")</f>
        <v>50.348711999999999</v>
      </c>
      <c r="U559" s="13">
        <f>IF((Q559&gt;0)*(S559&gt;0),T559/R559^2,"")</f>
        <v>17.38486515511681</v>
      </c>
      <c r="V559" s="18" t="str">
        <f t="shared" si="17"/>
        <v>Y</v>
      </c>
      <c r="W559" s="2" t="s">
        <v>105</v>
      </c>
    </row>
    <row r="560" spans="1:23" x14ac:dyDescent="0.15">
      <c r="A560" s="11">
        <f t="shared" si="16"/>
        <v>2000</v>
      </c>
      <c r="B560" s="11">
        <f>YEAR(C560)</f>
        <v>2000</v>
      </c>
      <c r="C560" s="10">
        <v>35064</v>
      </c>
      <c r="D560" s="2" t="s">
        <v>324</v>
      </c>
      <c r="H560" s="2" t="s">
        <v>35</v>
      </c>
      <c r="I560" s="3">
        <v>26537</v>
      </c>
      <c r="J560" s="12">
        <f>IF(H560&gt;0,B560-YEAR(I560),"")</f>
        <v>24</v>
      </c>
      <c r="K560" s="11" t="str">
        <f>N560 &amp; M560</f>
        <v>32C</v>
      </c>
      <c r="L560" s="11">
        <f>IF(ISBLANK(M560),"",VLOOKUP(M560,Tables!$A$3:$B$11,2))</f>
        <v>2</v>
      </c>
      <c r="M560" s="2" t="s">
        <v>32</v>
      </c>
      <c r="N560" s="2">
        <v>32</v>
      </c>
      <c r="O560" s="2">
        <v>23</v>
      </c>
      <c r="P560" s="2">
        <v>34</v>
      </c>
      <c r="Q560" s="2">
        <v>67</v>
      </c>
      <c r="R560" s="13">
        <f>IF(Q560&gt;0,(+Q560*2.54)/100,"")</f>
        <v>1.7018</v>
      </c>
      <c r="S560" s="2">
        <v>111</v>
      </c>
      <c r="T560" s="12">
        <f>IF(S560&gt;0,S560*0.453592,"")</f>
        <v>50.348711999999999</v>
      </c>
      <c r="U560" s="13">
        <f>IF((Q560&gt;0)*(S560&gt;0),T560/R560^2,"")</f>
        <v>17.38486515511681</v>
      </c>
      <c r="V560" s="18" t="str">
        <f t="shared" si="17"/>
        <v>Y</v>
      </c>
      <c r="W560" s="2" t="s">
        <v>105</v>
      </c>
    </row>
    <row r="561" spans="1:23" x14ac:dyDescent="0.15">
      <c r="A561" s="11">
        <f t="shared" si="16"/>
        <v>2000</v>
      </c>
      <c r="B561" s="11">
        <f>YEAR(C561)</f>
        <v>2000</v>
      </c>
      <c r="C561" s="10">
        <v>35095</v>
      </c>
      <c r="D561" s="2" t="s">
        <v>1118</v>
      </c>
      <c r="G561" s="2" t="s">
        <v>60</v>
      </c>
      <c r="H561" s="2" t="s">
        <v>26</v>
      </c>
      <c r="I561" s="3">
        <v>27583</v>
      </c>
      <c r="J561" s="12">
        <f>IF(H561&gt;0,B561-YEAR(I561),"")</f>
        <v>21</v>
      </c>
      <c r="K561" s="11" t="str">
        <f>N561 &amp; M561</f>
        <v>35D</v>
      </c>
      <c r="L561" s="11">
        <f>IF(ISBLANK(M561),"",VLOOKUP(M561,Tables!$A$3:$B$11,2))</f>
        <v>3</v>
      </c>
      <c r="M561" s="2" t="s">
        <v>27</v>
      </c>
      <c r="N561" s="2">
        <v>35</v>
      </c>
      <c r="O561" s="2">
        <v>23</v>
      </c>
      <c r="P561" s="2">
        <v>33</v>
      </c>
      <c r="Q561" s="2">
        <v>64</v>
      </c>
      <c r="R561" s="13">
        <f>IF(Q561&gt;0,(+Q561*2.54)/100,"")</f>
        <v>1.6255999999999999</v>
      </c>
      <c r="S561" s="2">
        <v>105</v>
      </c>
      <c r="T561" s="12">
        <f>IF(S561&gt;0,S561*0.453592,"")</f>
        <v>47.627159999999996</v>
      </c>
      <c r="U561" s="13">
        <f>IF((Q561&gt;0)*(S561&gt;0),T561/R561^2,"")</f>
        <v>18.023009190549629</v>
      </c>
      <c r="V561" s="18" t="str">
        <f t="shared" si="17"/>
        <v>Y</v>
      </c>
      <c r="W561" s="2" t="s">
        <v>91</v>
      </c>
    </row>
    <row r="562" spans="1:23" x14ac:dyDescent="0.15">
      <c r="A562" s="11">
        <f t="shared" si="16"/>
        <v>2000</v>
      </c>
      <c r="B562" s="11">
        <f>YEAR(C562)</f>
        <v>2000</v>
      </c>
      <c r="C562" s="10">
        <v>35124</v>
      </c>
      <c r="D562" s="2" t="s">
        <v>926</v>
      </c>
      <c r="G562" s="2" t="s">
        <v>60</v>
      </c>
      <c r="H562" s="2" t="s">
        <v>35</v>
      </c>
      <c r="I562" s="3">
        <v>27934</v>
      </c>
      <c r="J562" s="12">
        <f>IF(H562&gt;0,B562-YEAR(I562),"")</f>
        <v>20</v>
      </c>
      <c r="K562" s="11" t="str">
        <f>N562 &amp; M562</f>
        <v>32B</v>
      </c>
      <c r="L562" s="11">
        <f>IF(ISBLANK(M562),"",VLOOKUP(M562,Tables!$A$3:$B$11,2))</f>
        <v>1</v>
      </c>
      <c r="M562" s="2" t="s">
        <v>49</v>
      </c>
      <c r="N562" s="2">
        <v>32</v>
      </c>
      <c r="O562" s="2">
        <v>24</v>
      </c>
      <c r="P562" s="2">
        <v>32</v>
      </c>
      <c r="Q562" s="2">
        <v>65</v>
      </c>
      <c r="R562" s="13">
        <f>IF(Q562&gt;0,(+Q562*2.54)/100,"")</f>
        <v>1.651</v>
      </c>
      <c r="S562" s="2">
        <v>105</v>
      </c>
      <c r="T562" s="12">
        <f>IF(S562&gt;0,S562*0.453592,"")</f>
        <v>47.627159999999996</v>
      </c>
      <c r="U562" s="13">
        <f>IF((Q562&gt;0)*(S562&gt;0),T562/R562^2,"")</f>
        <v>17.472720862601488</v>
      </c>
      <c r="V562" s="18" t="str">
        <f t="shared" si="17"/>
        <v>Y</v>
      </c>
      <c r="W562" s="2" t="s">
        <v>157</v>
      </c>
    </row>
    <row r="563" spans="1:23" x14ac:dyDescent="0.15">
      <c r="A563" s="11">
        <f t="shared" si="16"/>
        <v>2000</v>
      </c>
      <c r="B563" s="11">
        <f>YEAR(C563)</f>
        <v>2000</v>
      </c>
      <c r="C563" s="10">
        <v>35155</v>
      </c>
      <c r="D563" s="2" t="s">
        <v>158</v>
      </c>
      <c r="G563" s="2" t="s">
        <v>30</v>
      </c>
      <c r="H563" s="2" t="s">
        <v>26</v>
      </c>
      <c r="I563" s="3">
        <v>25731</v>
      </c>
      <c r="J563" s="12">
        <f>IF(H563&gt;0,B563-YEAR(I563),"")</f>
        <v>26</v>
      </c>
      <c r="K563" s="11" t="str">
        <f>N563 &amp; M563</f>
        <v>35DD</v>
      </c>
      <c r="L563" s="11">
        <f>IF(ISBLANK(M563),"",VLOOKUP(M563,Tables!$A$3:$B$11,2))</f>
        <v>4</v>
      </c>
      <c r="M563" s="2" t="s">
        <v>38</v>
      </c>
      <c r="N563" s="2">
        <v>35</v>
      </c>
      <c r="O563" s="2">
        <v>24</v>
      </c>
      <c r="P563" s="2">
        <v>34</v>
      </c>
      <c r="Q563" s="2">
        <v>67</v>
      </c>
      <c r="R563" s="13">
        <f>IF(Q563&gt;0,(+Q563*2.54)/100,"")</f>
        <v>1.7018</v>
      </c>
      <c r="S563" s="2">
        <v>117</v>
      </c>
      <c r="T563" s="12">
        <f>IF(S563&gt;0,S563*0.453592,"")</f>
        <v>53.070264000000002</v>
      </c>
      <c r="U563" s="13">
        <f>IF((Q563&gt;0)*(S563&gt;0),T563/R563^2,"")</f>
        <v>18.324587595933934</v>
      </c>
      <c r="V563" s="18" t="str">
        <f t="shared" si="17"/>
        <v>Y</v>
      </c>
      <c r="W563" s="2" t="s">
        <v>159</v>
      </c>
    </row>
    <row r="564" spans="1:23" x14ac:dyDescent="0.15">
      <c r="A564" s="11">
        <f t="shared" si="16"/>
        <v>2000</v>
      </c>
      <c r="B564" s="11">
        <f>YEAR(C564)</f>
        <v>2000</v>
      </c>
      <c r="C564" s="10">
        <v>35185</v>
      </c>
      <c r="D564" s="2" t="s">
        <v>175</v>
      </c>
      <c r="H564" s="2" t="s">
        <v>35</v>
      </c>
      <c r="I564" s="3">
        <v>27825</v>
      </c>
      <c r="J564" s="12">
        <f>IF(H564&gt;0,B564-YEAR(I564),"")</f>
        <v>20</v>
      </c>
      <c r="K564" s="11" t="str">
        <f>N564 &amp; M564</f>
        <v>36C</v>
      </c>
      <c r="L564" s="11">
        <f>IF(ISBLANK(M564),"",VLOOKUP(M564,Tables!$A$3:$B$11,2))</f>
        <v>2</v>
      </c>
      <c r="M564" s="2" t="s">
        <v>32</v>
      </c>
      <c r="N564" s="2">
        <v>36</v>
      </c>
      <c r="O564" s="2">
        <v>25</v>
      </c>
      <c r="P564" s="2">
        <v>34</v>
      </c>
      <c r="Q564" s="2">
        <v>68</v>
      </c>
      <c r="R564" s="13">
        <f>IF(Q564&gt;0,(+Q564*2.54)/100,"")</f>
        <v>1.7272000000000001</v>
      </c>
      <c r="S564" s="2">
        <v>115</v>
      </c>
      <c r="T564" s="12">
        <f>IF(S564&gt;0,S564*0.453592,"")</f>
        <v>52.163080000000001</v>
      </c>
      <c r="U564" s="13">
        <f>IF((Q564&gt;0)*(S564&gt;0),T564/R564^2,"")</f>
        <v>17.485496476183261</v>
      </c>
      <c r="V564" s="18" t="str">
        <f t="shared" si="17"/>
        <v>N</v>
      </c>
      <c r="W564" s="2" t="s">
        <v>176</v>
      </c>
    </row>
    <row r="565" spans="1:23" x14ac:dyDescent="0.15">
      <c r="A565" s="11">
        <f t="shared" si="16"/>
        <v>2000</v>
      </c>
      <c r="B565" s="11">
        <f>YEAR(C565)</f>
        <v>2000</v>
      </c>
      <c r="C565" s="10">
        <v>35216</v>
      </c>
      <c r="D565" s="2" t="s">
        <v>1059</v>
      </c>
      <c r="G565" s="2" t="s">
        <v>30</v>
      </c>
      <c r="H565" s="2" t="s">
        <v>35</v>
      </c>
      <c r="I565" s="3">
        <v>27173</v>
      </c>
      <c r="J565" s="12">
        <f>IF(H565&gt;0,B565-YEAR(I565),"")</f>
        <v>22</v>
      </c>
      <c r="K565" s="11" t="str">
        <f>N565 &amp; M565</f>
        <v>34D</v>
      </c>
      <c r="L565" s="11">
        <f>IF(ISBLANK(M565),"",VLOOKUP(M565,Tables!$A$3:$B$11,2))</f>
        <v>3</v>
      </c>
      <c r="M565" s="2" t="s">
        <v>27</v>
      </c>
      <c r="N565" s="2">
        <v>34</v>
      </c>
      <c r="O565" s="2">
        <v>24</v>
      </c>
      <c r="P565" s="2">
        <v>36</v>
      </c>
      <c r="Q565" s="2">
        <v>66</v>
      </c>
      <c r="R565" s="13">
        <f>IF(Q565&gt;0,(+Q565*2.54)/100,"")</f>
        <v>1.6764000000000001</v>
      </c>
      <c r="S565" s="2">
        <v>112</v>
      </c>
      <c r="T565" s="12">
        <f>IF(S565&gt;0,S565*0.453592,"")</f>
        <v>50.802303999999999</v>
      </c>
      <c r="U565" s="13">
        <f>IF((Q565&gt;0)*(S565&gt;0),T565/R565^2,"")</f>
        <v>18.077072701436496</v>
      </c>
      <c r="V565" s="18" t="str">
        <f t="shared" si="17"/>
        <v>Y</v>
      </c>
      <c r="W565" s="2" t="s">
        <v>357</v>
      </c>
    </row>
    <row r="566" spans="1:23" x14ac:dyDescent="0.15">
      <c r="A566" s="11">
        <f t="shared" si="16"/>
        <v>2000</v>
      </c>
      <c r="B566" s="11">
        <f>YEAR(C566)</f>
        <v>2000</v>
      </c>
      <c r="C566" s="10">
        <v>35246</v>
      </c>
      <c r="D566" s="2" t="s">
        <v>919</v>
      </c>
      <c r="H566" s="2" t="s">
        <v>35</v>
      </c>
      <c r="I566" s="3">
        <v>28010</v>
      </c>
      <c r="J566" s="12">
        <f>IF(H566&gt;0,B566-YEAR(I566),"")</f>
        <v>20</v>
      </c>
      <c r="K566" s="11" t="str">
        <f>N566 &amp; M566</f>
        <v>36C</v>
      </c>
      <c r="L566" s="11">
        <f>IF(ISBLANK(M566),"",VLOOKUP(M566,Tables!$A$3:$B$11,2))</f>
        <v>2</v>
      </c>
      <c r="M566" s="2" t="s">
        <v>32</v>
      </c>
      <c r="N566" s="2">
        <v>36</v>
      </c>
      <c r="O566" s="2">
        <v>23</v>
      </c>
      <c r="P566" s="2">
        <v>35</v>
      </c>
      <c r="Q566" s="2">
        <v>69</v>
      </c>
      <c r="R566" s="13">
        <f>IF(Q566&gt;0,(+Q566*2.54)/100,"")</f>
        <v>1.7525999999999999</v>
      </c>
      <c r="S566" s="2">
        <v>118</v>
      </c>
      <c r="T566" s="12">
        <f>IF(S566&gt;0,S566*0.453592,"")</f>
        <v>53.523856000000002</v>
      </c>
      <c r="U566" s="13">
        <f>IF((Q566&gt;0)*(S566&gt;0),T566/R566^2,"")</f>
        <v>17.425360790650171</v>
      </c>
      <c r="V566" s="18" t="str">
        <f t="shared" si="17"/>
        <v>Y</v>
      </c>
      <c r="W566" s="2" t="s">
        <v>246</v>
      </c>
    </row>
    <row r="567" spans="1:23" x14ac:dyDescent="0.15">
      <c r="A567" s="11">
        <f t="shared" si="16"/>
        <v>2000</v>
      </c>
      <c r="B567" s="11">
        <f>YEAR(C567)</f>
        <v>2000</v>
      </c>
      <c r="C567" s="10">
        <v>35277</v>
      </c>
      <c r="D567" s="2" t="s">
        <v>1103</v>
      </c>
      <c r="G567" s="2" t="s">
        <v>25</v>
      </c>
      <c r="H567" s="2" t="s">
        <v>35</v>
      </c>
      <c r="I567" s="3">
        <v>27750</v>
      </c>
      <c r="J567" s="12">
        <f>IF(H567&gt;0,B567-YEAR(I567),"")</f>
        <v>21</v>
      </c>
      <c r="K567" s="11" t="str">
        <f>N567 &amp; M567</f>
        <v>34B</v>
      </c>
      <c r="L567" s="11">
        <f>IF(ISBLANK(M567),"",VLOOKUP(M567,Tables!$A$3:$B$11,2))</f>
        <v>1</v>
      </c>
      <c r="M567" s="2" t="s">
        <v>49</v>
      </c>
      <c r="N567" s="2">
        <v>34</v>
      </c>
      <c r="O567" s="2">
        <v>23</v>
      </c>
      <c r="P567" s="2">
        <v>33</v>
      </c>
      <c r="Q567" s="2">
        <v>71</v>
      </c>
      <c r="R567" s="13">
        <f>IF(Q567&gt;0,(+Q567*2.54)/100,"")</f>
        <v>1.8034000000000001</v>
      </c>
      <c r="S567" s="2">
        <v>125</v>
      </c>
      <c r="T567" s="12">
        <f>IF(S567&gt;0,S567*0.453592,"")</f>
        <v>56.698999999999998</v>
      </c>
      <c r="U567" s="13">
        <f>IF((Q567&gt;0)*(S567&gt;0),T567/R567^2,"")</f>
        <v>17.433768253769394</v>
      </c>
      <c r="V567" s="18" t="str">
        <f t="shared" si="17"/>
        <v>Y</v>
      </c>
      <c r="W567" s="2" t="s">
        <v>701</v>
      </c>
    </row>
    <row r="568" spans="1:23" x14ac:dyDescent="0.15">
      <c r="A568" s="11">
        <f t="shared" si="16"/>
        <v>2000</v>
      </c>
      <c r="B568" s="11">
        <f>YEAR(C568)</f>
        <v>2000</v>
      </c>
      <c r="C568" s="10">
        <v>35308</v>
      </c>
      <c r="D568" s="2" t="s">
        <v>684</v>
      </c>
      <c r="H568" s="2" t="s">
        <v>26</v>
      </c>
      <c r="I568" s="3">
        <v>26663</v>
      </c>
      <c r="J568" s="12">
        <f>IF(H568&gt;0,B568-YEAR(I568),"")</f>
        <v>24</v>
      </c>
      <c r="K568" s="11" t="str">
        <f>N568 &amp; M568</f>
        <v>34D</v>
      </c>
      <c r="L568" s="11">
        <f>IF(ISBLANK(M568),"",VLOOKUP(M568,Tables!$A$3:$B$11,2))</f>
        <v>3</v>
      </c>
      <c r="M568" s="2" t="s">
        <v>27</v>
      </c>
      <c r="N568" s="2">
        <v>34</v>
      </c>
      <c r="O568" s="2">
        <v>26</v>
      </c>
      <c r="P568" s="2">
        <v>33</v>
      </c>
      <c r="Q568" s="2">
        <v>69</v>
      </c>
      <c r="R568" s="13">
        <f>IF(Q568&gt;0,(+Q568*2.54)/100,"")</f>
        <v>1.7525999999999999</v>
      </c>
      <c r="S568" s="2">
        <v>115</v>
      </c>
      <c r="T568" s="12">
        <f>IF(S568&gt;0,S568*0.453592,"")</f>
        <v>52.163080000000001</v>
      </c>
      <c r="U568" s="13">
        <f>IF((Q568&gt;0)*(S568&gt;0),T568/R568^2,"")</f>
        <v>16.982343143430249</v>
      </c>
      <c r="V568" s="18" t="str">
        <f t="shared" si="17"/>
        <v>Y</v>
      </c>
      <c r="W568" s="2" t="s">
        <v>343</v>
      </c>
    </row>
    <row r="569" spans="1:23" x14ac:dyDescent="0.15">
      <c r="A569" s="11">
        <f t="shared" si="16"/>
        <v>2000</v>
      </c>
      <c r="B569" s="11">
        <f>YEAR(C569)</f>
        <v>2000</v>
      </c>
      <c r="C569" s="10">
        <v>35338</v>
      </c>
      <c r="D569" s="2" t="s">
        <v>922</v>
      </c>
      <c r="G569" s="2" t="s">
        <v>25</v>
      </c>
      <c r="H569" s="2" t="s">
        <v>26</v>
      </c>
      <c r="I569" s="3">
        <v>25511</v>
      </c>
      <c r="J569" s="12">
        <f>IF(H569&gt;0,B569-YEAR(I569),"")</f>
        <v>27</v>
      </c>
      <c r="K569" s="11" t="str">
        <f>N569 &amp; M569</f>
        <v>36DD</v>
      </c>
      <c r="L569" s="11">
        <f>IF(ISBLANK(M569),"",VLOOKUP(M569,Tables!$A$3:$B$11,2))</f>
        <v>4</v>
      </c>
      <c r="M569" s="2" t="s">
        <v>38</v>
      </c>
      <c r="N569" s="2">
        <v>36</v>
      </c>
      <c r="O569" s="2">
        <v>24</v>
      </c>
      <c r="P569" s="2">
        <v>36</v>
      </c>
      <c r="Q569" s="2">
        <v>65</v>
      </c>
      <c r="R569" s="13">
        <f>IF(Q569&gt;0,(+Q569*2.54)/100,"")</f>
        <v>1.651</v>
      </c>
      <c r="S569" s="2">
        <v>115</v>
      </c>
      <c r="T569" s="12">
        <f>IF(S569&gt;0,S569*0.453592,"")</f>
        <v>52.163080000000001</v>
      </c>
      <c r="U569" s="13">
        <f>IF((Q569&gt;0)*(S569&gt;0),T569/R569^2,"")</f>
        <v>19.136789516182581</v>
      </c>
      <c r="V569" s="18" t="str">
        <f t="shared" si="17"/>
        <v>Y</v>
      </c>
      <c r="W569" s="2" t="s">
        <v>47</v>
      </c>
    </row>
    <row r="570" spans="1:23" x14ac:dyDescent="0.15">
      <c r="A570" s="11">
        <f t="shared" si="16"/>
        <v>2000</v>
      </c>
      <c r="B570" s="11">
        <f>YEAR(C570)</f>
        <v>2000</v>
      </c>
      <c r="C570" s="10">
        <v>35369</v>
      </c>
      <c r="D570" s="2" t="s">
        <v>181</v>
      </c>
      <c r="G570" s="2" t="s">
        <v>30</v>
      </c>
      <c r="H570" s="2" t="s">
        <v>26</v>
      </c>
      <c r="I570" s="3">
        <v>27136</v>
      </c>
      <c r="J570" s="12">
        <f>IF(H570&gt;0,B570-YEAR(I570),"")</f>
        <v>22</v>
      </c>
      <c r="K570" s="11" t="str">
        <f>N570 &amp; M570</f>
        <v>36D</v>
      </c>
      <c r="L570" s="11">
        <f>IF(ISBLANK(M570),"",VLOOKUP(M570,Tables!$A$3:$B$11,2))</f>
        <v>3</v>
      </c>
      <c r="M570" s="2" t="s">
        <v>27</v>
      </c>
      <c r="N570" s="2">
        <v>36</v>
      </c>
      <c r="O570" s="2">
        <v>24</v>
      </c>
      <c r="P570" s="2">
        <v>34</v>
      </c>
      <c r="Q570" s="2">
        <v>65</v>
      </c>
      <c r="R570" s="13">
        <f>IF(Q570&gt;0,(+Q570*2.54)/100,"")</f>
        <v>1.651</v>
      </c>
      <c r="S570" s="2">
        <v>107</v>
      </c>
      <c r="T570" s="12">
        <f>IF(S570&gt;0,S570*0.453592,"")</f>
        <v>48.534343999999997</v>
      </c>
      <c r="U570" s="13">
        <f>IF((Q570&gt;0)*(S570&gt;0),T570/R570^2,"")</f>
        <v>17.805534593317706</v>
      </c>
      <c r="V570" s="18" t="str">
        <f t="shared" si="17"/>
        <v>Y</v>
      </c>
      <c r="W570" s="2" t="s">
        <v>182</v>
      </c>
    </row>
    <row r="571" spans="1:23" x14ac:dyDescent="0.15">
      <c r="A571" s="11">
        <f t="shared" si="16"/>
        <v>2000</v>
      </c>
      <c r="B571" s="11">
        <f>YEAR(C571)</f>
        <v>2000</v>
      </c>
      <c r="C571" s="10">
        <v>35399</v>
      </c>
      <c r="D571" s="2" t="s">
        <v>191</v>
      </c>
      <c r="G571" s="2" t="s">
        <v>25</v>
      </c>
      <c r="H571" s="2" t="s">
        <v>35</v>
      </c>
      <c r="I571" s="3">
        <v>27061</v>
      </c>
      <c r="J571" s="12">
        <f>IF(H571&gt;0,B571-YEAR(I571),"")</f>
        <v>22</v>
      </c>
      <c r="K571" s="11" t="str">
        <f>N571 &amp; M571</f>
        <v>34C</v>
      </c>
      <c r="L571" s="11">
        <f>IF(ISBLANK(M571),"",VLOOKUP(M571,Tables!$A$3:$B$11,2))</f>
        <v>2</v>
      </c>
      <c r="M571" s="2" t="s">
        <v>32</v>
      </c>
      <c r="N571" s="2">
        <v>34</v>
      </c>
      <c r="O571" s="2">
        <v>26</v>
      </c>
      <c r="P571" s="2">
        <v>36</v>
      </c>
      <c r="Q571" s="2">
        <v>74</v>
      </c>
      <c r="R571" s="13">
        <f>IF(Q571&gt;0,(+Q571*2.54)/100,"")</f>
        <v>1.8796000000000002</v>
      </c>
      <c r="S571" s="2">
        <v>135</v>
      </c>
      <c r="T571" s="12">
        <f>IF(S571&gt;0,S571*0.453592,"")</f>
        <v>61.234920000000002</v>
      </c>
      <c r="U571" s="13">
        <f>IF((Q571&gt;0)*(S571&gt;0),T571/R571^2,"")</f>
        <v>17.332782291568964</v>
      </c>
      <c r="V571" s="18" t="str">
        <f t="shared" si="17"/>
        <v>Y</v>
      </c>
      <c r="W571" s="2" t="s">
        <v>192</v>
      </c>
    </row>
    <row r="572" spans="1:23" x14ac:dyDescent="0.15">
      <c r="A572" s="11">
        <f t="shared" si="16"/>
        <v>2000</v>
      </c>
      <c r="B572" s="11">
        <f>YEAR(C572)</f>
        <v>2001</v>
      </c>
      <c r="C572" s="10">
        <v>35430</v>
      </c>
      <c r="D572" s="2" t="s">
        <v>11</v>
      </c>
      <c r="G572" s="2" t="s">
        <v>30</v>
      </c>
      <c r="H572" s="2" t="s">
        <v>26</v>
      </c>
      <c r="I572" s="3">
        <v>27016</v>
      </c>
      <c r="J572" s="12">
        <f>IF(H572&gt;0,B572-YEAR(I572),"")</f>
        <v>24</v>
      </c>
      <c r="K572" s="11" t="str">
        <f>N572 &amp; M572</f>
        <v>35C</v>
      </c>
      <c r="L572" s="11">
        <f>IF(ISBLANK(M572),"",VLOOKUP(M572,Tables!$A$3:$B$11,2))</f>
        <v>2</v>
      </c>
      <c r="M572" s="2" t="s">
        <v>32</v>
      </c>
      <c r="N572" s="2">
        <v>35</v>
      </c>
      <c r="O572" s="2">
        <v>25</v>
      </c>
      <c r="P572" s="2">
        <v>36</v>
      </c>
      <c r="Q572" s="2">
        <v>70</v>
      </c>
      <c r="R572" s="13">
        <f>IF(Q572&gt;0,(+Q572*2.54)/100,"")</f>
        <v>1.778</v>
      </c>
      <c r="S572" s="2">
        <v>120</v>
      </c>
      <c r="T572" s="12">
        <f>IF(S572&gt;0,S572*0.453592,"")</f>
        <v>54.431039999999996</v>
      </c>
      <c r="U572" s="13">
        <f>IF((Q572&gt;0)*(S572&gt;0),T572/R572^2,"")</f>
        <v>17.218016476849279</v>
      </c>
      <c r="V572" s="18" t="str">
        <f t="shared" si="17"/>
        <v>N</v>
      </c>
      <c r="W572" s="2" t="s">
        <v>510</v>
      </c>
    </row>
    <row r="573" spans="1:23" x14ac:dyDescent="0.15">
      <c r="A573" s="11">
        <f t="shared" si="16"/>
        <v>2000</v>
      </c>
      <c r="B573" s="11">
        <f>YEAR(C573)</f>
        <v>2001</v>
      </c>
      <c r="C573" s="10">
        <v>35461</v>
      </c>
      <c r="D573" s="2" t="s">
        <v>12</v>
      </c>
      <c r="H573" s="2" t="s">
        <v>35</v>
      </c>
      <c r="I573" s="3">
        <v>27571</v>
      </c>
      <c r="J573" s="12">
        <f>IF(H573&gt;0,B573-YEAR(I573),"")</f>
        <v>22</v>
      </c>
      <c r="K573" s="11" t="str">
        <f>N573 &amp; M573</f>
        <v>34b</v>
      </c>
      <c r="L573" s="11">
        <f>IF(ISBLANK(M573),"",VLOOKUP(M573,Tables!$A$3:$B$11,2))</f>
        <v>1</v>
      </c>
      <c r="M573" s="2" t="s">
        <v>736</v>
      </c>
      <c r="N573" s="2">
        <v>34</v>
      </c>
      <c r="O573" s="2">
        <v>21</v>
      </c>
      <c r="P573" s="2">
        <v>33</v>
      </c>
      <c r="Q573" s="2">
        <v>66</v>
      </c>
      <c r="R573" s="13">
        <f>IF(Q573&gt;0,(+Q573*2.54)/100,"")</f>
        <v>1.6764000000000001</v>
      </c>
      <c r="S573" s="2">
        <v>100</v>
      </c>
      <c r="T573" s="12">
        <f>IF(S573&gt;0,S573*0.453592,"")</f>
        <v>45.359200000000001</v>
      </c>
      <c r="U573" s="13">
        <f>IF((Q573&gt;0)*(S573&gt;0),T573/R573^2,"")</f>
        <v>16.140243483425444</v>
      </c>
      <c r="V573" s="18" t="str">
        <f t="shared" si="17"/>
        <v>Y</v>
      </c>
      <c r="W573" s="2" t="s">
        <v>737</v>
      </c>
    </row>
    <row r="574" spans="1:23" x14ac:dyDescent="0.15">
      <c r="A574" s="11">
        <f t="shared" si="16"/>
        <v>2000</v>
      </c>
      <c r="B574" s="11">
        <f>YEAR(C574)</f>
        <v>2001</v>
      </c>
      <c r="C574" s="10">
        <v>35489</v>
      </c>
      <c r="D574" s="2" t="s">
        <v>10</v>
      </c>
      <c r="G574" s="2" t="s">
        <v>25</v>
      </c>
      <c r="H574" s="2" t="s">
        <v>35</v>
      </c>
      <c r="I574" s="3">
        <v>26852</v>
      </c>
      <c r="J574" s="12">
        <f>IF(H574&gt;0,B574-YEAR(I574),"")</f>
        <v>24</v>
      </c>
      <c r="K574" s="11" t="str">
        <f>N574 &amp; M574</f>
        <v>34F</v>
      </c>
      <c r="L574" s="11">
        <f>IF(ISBLANK(M574),"",VLOOKUP(M574,Tables!$A$3:$B$11,2))</f>
        <v>6</v>
      </c>
      <c r="M574" s="2" t="s">
        <v>529</v>
      </c>
      <c r="N574" s="2">
        <v>34</v>
      </c>
      <c r="O574" s="2">
        <v>25</v>
      </c>
      <c r="P574" s="2">
        <v>36</v>
      </c>
      <c r="Q574" s="2">
        <v>64</v>
      </c>
      <c r="R574" s="13">
        <f>IF(Q574&gt;0,(+Q574*2.54)/100,"")</f>
        <v>1.6255999999999999</v>
      </c>
      <c r="S574" s="2">
        <v>112</v>
      </c>
      <c r="T574" s="12">
        <f>IF(S574&gt;0,S574*0.453592,"")</f>
        <v>50.802303999999999</v>
      </c>
      <c r="U574" s="13">
        <f>IF((Q574&gt;0)*(S574&gt;0),T574/R574^2,"")</f>
        <v>19.224543136586274</v>
      </c>
      <c r="V574" s="18" t="str">
        <f t="shared" si="17"/>
        <v>Y</v>
      </c>
      <c r="W574" s="2" t="s">
        <v>407</v>
      </c>
    </row>
    <row r="575" spans="1:23" x14ac:dyDescent="0.15">
      <c r="A575" s="11">
        <f t="shared" si="16"/>
        <v>2000</v>
      </c>
      <c r="B575" s="11">
        <f>YEAR(C575)</f>
        <v>2001</v>
      </c>
      <c r="C575" s="10">
        <v>35520</v>
      </c>
      <c r="D575" s="2" t="s">
        <v>13</v>
      </c>
      <c r="H575" s="2" t="s">
        <v>26</v>
      </c>
      <c r="I575" s="3">
        <v>27787</v>
      </c>
      <c r="J575" s="12">
        <f>IF(H575&gt;0,B575-YEAR(I575),"")</f>
        <v>21</v>
      </c>
      <c r="K575" s="11" t="str">
        <f>N575 &amp; M575</f>
        <v>32D</v>
      </c>
      <c r="L575" s="11">
        <f>IF(ISBLANK(M575),"",VLOOKUP(M575,Tables!$A$3:$B$11,2))</f>
        <v>3</v>
      </c>
      <c r="M575" s="2" t="s">
        <v>27</v>
      </c>
      <c r="N575" s="2">
        <v>32</v>
      </c>
      <c r="O575" s="2">
        <v>22</v>
      </c>
      <c r="P575" s="2">
        <v>32</v>
      </c>
      <c r="Q575" s="2">
        <v>64</v>
      </c>
      <c r="R575" s="13">
        <f>IF(Q575&gt;0,(+Q575*2.54)/100,"")</f>
        <v>1.6255999999999999</v>
      </c>
      <c r="S575" s="2">
        <v>103</v>
      </c>
      <c r="T575" s="12">
        <f>IF(S575&gt;0,S575*0.453592,"")</f>
        <v>46.719976000000003</v>
      </c>
      <c r="U575" s="13">
        <f>IF((Q575&gt;0)*(S575&gt;0),T575/R575^2,"")</f>
        <v>17.679713777396305</v>
      </c>
      <c r="V575" s="18" t="str">
        <f t="shared" si="17"/>
        <v>Y</v>
      </c>
      <c r="W575" s="2" t="s">
        <v>667</v>
      </c>
    </row>
    <row r="576" spans="1:23" x14ac:dyDescent="0.15">
      <c r="A576" s="11">
        <f t="shared" si="16"/>
        <v>2000</v>
      </c>
      <c r="B576" s="11">
        <f>YEAR(C576)</f>
        <v>2001</v>
      </c>
      <c r="C576" s="10">
        <v>35550</v>
      </c>
      <c r="D576" s="2" t="s">
        <v>297</v>
      </c>
      <c r="H576" s="2" t="s">
        <v>35</v>
      </c>
      <c r="I576" s="3">
        <v>27233</v>
      </c>
      <c r="J576" s="12">
        <f>IF(H576&gt;0,B576-YEAR(I576),"")</f>
        <v>23</v>
      </c>
      <c r="K576" s="11" t="str">
        <f>N576 &amp; M576</f>
        <v>34C</v>
      </c>
      <c r="L576" s="11">
        <f>IF(ISBLANK(M576),"",VLOOKUP(M576,Tables!$A$3:$B$11,2))</f>
        <v>2</v>
      </c>
      <c r="M576" s="2" t="s">
        <v>32</v>
      </c>
      <c r="N576" s="2">
        <v>34</v>
      </c>
      <c r="O576" s="2">
        <v>25</v>
      </c>
      <c r="P576" s="2">
        <v>35</v>
      </c>
      <c r="Q576" s="2">
        <v>69</v>
      </c>
      <c r="R576" s="13">
        <f>IF(Q576&gt;0,(+Q576*2.54)/100,"")</f>
        <v>1.7525999999999999</v>
      </c>
      <c r="S576" s="2">
        <v>125</v>
      </c>
      <c r="T576" s="12">
        <f>IF(S576&gt;0,S576*0.453592,"")</f>
        <v>56.698999999999998</v>
      </c>
      <c r="U576" s="13">
        <f>IF((Q576&gt;0)*(S576&gt;0),T576/R576^2,"")</f>
        <v>18.459068634163312</v>
      </c>
      <c r="V576" s="18" t="str">
        <f t="shared" si="17"/>
        <v>Y</v>
      </c>
      <c r="W576" s="2" t="s">
        <v>298</v>
      </c>
    </row>
    <row r="577" spans="1:23" x14ac:dyDescent="0.15">
      <c r="A577" s="11">
        <f t="shared" si="16"/>
        <v>2000</v>
      </c>
      <c r="B577" s="11">
        <f>YEAR(C577)</f>
        <v>2001</v>
      </c>
      <c r="C577" s="10">
        <v>35581</v>
      </c>
      <c r="D577" s="2" t="s">
        <v>14</v>
      </c>
      <c r="G577" s="2" t="s">
        <v>25</v>
      </c>
      <c r="H577" s="2" t="s">
        <v>26</v>
      </c>
      <c r="I577" s="3">
        <v>27014</v>
      </c>
      <c r="J577" s="12">
        <f>IF(H577&gt;0,B577-YEAR(I577),"")</f>
        <v>24</v>
      </c>
      <c r="K577" s="11" t="str">
        <f>N577 &amp; M577</f>
        <v>36C</v>
      </c>
      <c r="L577" s="11">
        <f>IF(ISBLANK(M577),"",VLOOKUP(M577,Tables!$A$3:$B$11,2))</f>
        <v>2</v>
      </c>
      <c r="M577" s="2" t="s">
        <v>32</v>
      </c>
      <c r="N577" s="2">
        <v>36</v>
      </c>
      <c r="O577" s="2">
        <v>22</v>
      </c>
      <c r="P577" s="2">
        <v>32</v>
      </c>
      <c r="Q577" s="2">
        <v>66</v>
      </c>
      <c r="R577" s="13">
        <f>IF(Q577&gt;0,(+Q577*2.54)/100,"")</f>
        <v>1.6764000000000001</v>
      </c>
      <c r="S577" s="2">
        <v>110</v>
      </c>
      <c r="T577" s="12">
        <f>IF(S577&gt;0,S577*0.453592,"")</f>
        <v>49.895119999999999</v>
      </c>
      <c r="U577" s="13">
        <f>IF((Q577&gt;0)*(S577&gt;0),T577/R577^2,"")</f>
        <v>17.754267831767987</v>
      </c>
      <c r="V577" s="18" t="str">
        <f t="shared" si="17"/>
        <v>Y</v>
      </c>
      <c r="W577" s="2" t="s">
        <v>473</v>
      </c>
    </row>
    <row r="578" spans="1:23" x14ac:dyDescent="0.15">
      <c r="A578" s="11">
        <f t="shared" si="16"/>
        <v>2000</v>
      </c>
      <c r="B578" s="11">
        <f>YEAR(C578)</f>
        <v>2001</v>
      </c>
      <c r="C578" s="10">
        <v>35611</v>
      </c>
      <c r="D578" s="2" t="s">
        <v>15</v>
      </c>
      <c r="H578" s="2" t="s">
        <v>26</v>
      </c>
      <c r="I578" s="3">
        <v>28446</v>
      </c>
      <c r="J578" s="12">
        <f>IF(H578&gt;0,B578-YEAR(I578),"")</f>
        <v>20</v>
      </c>
      <c r="K578" s="11" t="str">
        <f>N578 &amp; M578</f>
        <v>34C</v>
      </c>
      <c r="L578" s="11">
        <f>IF(ISBLANK(M578),"",VLOOKUP(M578,Tables!$A$3:$B$11,2))</f>
        <v>2</v>
      </c>
      <c r="M578" s="2" t="s">
        <v>32</v>
      </c>
      <c r="N578" s="2">
        <v>34</v>
      </c>
      <c r="O578" s="2">
        <v>24</v>
      </c>
      <c r="P578" s="2">
        <v>34</v>
      </c>
      <c r="Q578" s="2">
        <v>66</v>
      </c>
      <c r="R578" s="13">
        <f>IF(Q578&gt;0,(+Q578*2.54)/100,"")</f>
        <v>1.6764000000000001</v>
      </c>
      <c r="S578" s="2">
        <v>106</v>
      </c>
      <c r="T578" s="12">
        <f>IF(S578&gt;0,S578*0.453592,"")</f>
        <v>48.080751999999997</v>
      </c>
      <c r="U578" s="13">
        <f>IF((Q578&gt;0)*(S578&gt;0),T578/R578^2,"")</f>
        <v>17.108658092430968</v>
      </c>
      <c r="V578" s="18" t="str">
        <f t="shared" si="17"/>
        <v>N</v>
      </c>
      <c r="W578" s="2" t="s">
        <v>176</v>
      </c>
    </row>
    <row r="579" spans="1:23" x14ac:dyDescent="0.15">
      <c r="A579" s="11">
        <f t="shared" ref="A579:A642" si="18">_xlfn.FLOOR.MATH(B579/10)*10</f>
        <v>2000</v>
      </c>
      <c r="B579" s="11">
        <f>YEAR(C579)</f>
        <v>2001</v>
      </c>
      <c r="C579" s="10">
        <v>35642</v>
      </c>
      <c r="D579" s="2" t="s">
        <v>16</v>
      </c>
      <c r="G579" s="2" t="s">
        <v>25</v>
      </c>
      <c r="H579" s="2" t="s">
        <v>26</v>
      </c>
      <c r="I579" s="3">
        <v>26791</v>
      </c>
      <c r="J579" s="12">
        <f>IF(H579&gt;0,B579-YEAR(I579),"")</f>
        <v>24</v>
      </c>
      <c r="K579" s="11" t="str">
        <f>N579 &amp; M579</f>
        <v>32C</v>
      </c>
      <c r="L579" s="11">
        <f>IF(ISBLANK(M579),"",VLOOKUP(M579,Tables!$A$3:$B$11,2))</f>
        <v>2</v>
      </c>
      <c r="M579" s="2" t="s">
        <v>32</v>
      </c>
      <c r="N579" s="2">
        <v>32</v>
      </c>
      <c r="O579" s="2">
        <v>22</v>
      </c>
      <c r="P579" s="2">
        <v>32</v>
      </c>
      <c r="Q579" s="2">
        <v>63</v>
      </c>
      <c r="R579" s="13">
        <f>IF(Q579&gt;0,(+Q579*2.54)/100,"")</f>
        <v>1.6002000000000001</v>
      </c>
      <c r="S579" s="2">
        <v>105</v>
      </c>
      <c r="T579" s="12">
        <f>IF(S579&gt;0,S579*0.453592,"")</f>
        <v>47.627159999999996</v>
      </c>
      <c r="U579" s="13">
        <f>IF((Q579&gt;0)*(S579&gt;0),T579/R579^2,"")</f>
        <v>18.59970915709027</v>
      </c>
      <c r="V579" s="18" t="str">
        <f t="shared" ref="V579:V642" si="19">IF(ISERROR(SEARCH("United States",W579)),"N","Y")</f>
        <v>Y</v>
      </c>
      <c r="W579" s="2" t="s">
        <v>569</v>
      </c>
    </row>
    <row r="580" spans="1:23" x14ac:dyDescent="0.15">
      <c r="A580" s="11">
        <f t="shared" si="18"/>
        <v>2000</v>
      </c>
      <c r="B580" s="11">
        <f>YEAR(C580)</f>
        <v>2001</v>
      </c>
      <c r="C580" s="10">
        <v>35673</v>
      </c>
      <c r="D580" s="2" t="s">
        <v>17</v>
      </c>
      <c r="G580" s="2" t="s">
        <v>60</v>
      </c>
      <c r="H580" s="2" t="s">
        <v>26</v>
      </c>
      <c r="I580" s="3">
        <v>26979</v>
      </c>
      <c r="J580" s="12">
        <f>IF(H580&gt;0,B580-YEAR(I580),"")</f>
        <v>24</v>
      </c>
      <c r="K580" s="11" t="str">
        <f>N580 &amp; M580</f>
        <v>34D</v>
      </c>
      <c r="L580" s="11">
        <f>IF(ISBLANK(M580),"",VLOOKUP(M580,Tables!$A$3:$B$11,2))</f>
        <v>3</v>
      </c>
      <c r="M580" s="2" t="s">
        <v>27</v>
      </c>
      <c r="N580" s="2">
        <v>34</v>
      </c>
      <c r="O580" s="2">
        <v>24</v>
      </c>
      <c r="P580" s="2">
        <v>35</v>
      </c>
      <c r="Q580" s="2">
        <v>65</v>
      </c>
      <c r="R580" s="13">
        <f>IF(Q580&gt;0,(+Q580*2.54)/100,"")</f>
        <v>1.651</v>
      </c>
      <c r="S580" s="2">
        <v>112</v>
      </c>
      <c r="T580" s="12">
        <f>IF(S580&gt;0,S580*0.453592,"")</f>
        <v>50.802303999999999</v>
      </c>
      <c r="U580" s="13">
        <f>IF((Q580&gt;0)*(S580&gt;0),T580/R580^2,"")</f>
        <v>18.637568920108254</v>
      </c>
      <c r="V580" s="18" t="str">
        <f t="shared" si="19"/>
        <v>Y</v>
      </c>
      <c r="W580" s="2" t="s">
        <v>317</v>
      </c>
    </row>
    <row r="581" spans="1:23" x14ac:dyDescent="0.15">
      <c r="A581" s="11">
        <f t="shared" si="18"/>
        <v>2000</v>
      </c>
      <c r="B581" s="11">
        <f>YEAR(C581)</f>
        <v>2001</v>
      </c>
      <c r="C581" s="10">
        <v>35703</v>
      </c>
      <c r="D581" s="2" t="s">
        <v>18</v>
      </c>
      <c r="G581" s="2" t="s">
        <v>25</v>
      </c>
      <c r="H581" s="2" t="s">
        <v>26</v>
      </c>
      <c r="I581" s="3">
        <v>27710</v>
      </c>
      <c r="J581" s="12">
        <f>IF(H581&gt;0,B581-YEAR(I581),"")</f>
        <v>22</v>
      </c>
      <c r="K581" s="11" t="str">
        <f>N581 &amp; M581</f>
        <v>34D</v>
      </c>
      <c r="L581" s="11">
        <f>IF(ISBLANK(M581),"",VLOOKUP(M581,Tables!$A$3:$B$11,2))</f>
        <v>3</v>
      </c>
      <c r="M581" s="2" t="s">
        <v>27</v>
      </c>
      <c r="N581" s="2">
        <v>34</v>
      </c>
      <c r="O581" s="2">
        <v>26</v>
      </c>
      <c r="P581" s="2">
        <v>34</v>
      </c>
      <c r="Q581" s="2">
        <v>63</v>
      </c>
      <c r="R581" s="13">
        <f>IF(Q581&gt;0,(+Q581*2.54)/100,"")</f>
        <v>1.6002000000000001</v>
      </c>
      <c r="S581" s="2">
        <v>112</v>
      </c>
      <c r="T581" s="12">
        <f>IF(S581&gt;0,S581*0.453592,"")</f>
        <v>50.802303999999999</v>
      </c>
      <c r="U581" s="13">
        <f>IF((Q581&gt;0)*(S581&gt;0),T581/R581^2,"")</f>
        <v>19.839689767562955</v>
      </c>
      <c r="V581" s="18" t="str">
        <f t="shared" si="19"/>
        <v>Y</v>
      </c>
      <c r="W581" s="2" t="s">
        <v>1099</v>
      </c>
    </row>
    <row r="582" spans="1:23" x14ac:dyDescent="0.15">
      <c r="A582" s="11">
        <f t="shared" si="18"/>
        <v>2000</v>
      </c>
      <c r="B582" s="11">
        <f>YEAR(C582)</f>
        <v>2001</v>
      </c>
      <c r="C582" s="10">
        <v>35734</v>
      </c>
      <c r="D582" s="2" t="s">
        <v>770</v>
      </c>
      <c r="G582" s="2" t="s">
        <v>25</v>
      </c>
      <c r="H582" s="2" t="s">
        <v>35</v>
      </c>
      <c r="I582" s="3">
        <v>28416</v>
      </c>
      <c r="J582" s="12">
        <f>IF(H582&gt;0,B582-YEAR(I582),"")</f>
        <v>20</v>
      </c>
      <c r="K582" s="11" t="str">
        <f>N582 &amp; M582</f>
        <v>34DD</v>
      </c>
      <c r="L582" s="11">
        <f>IF(ISBLANK(M582),"",VLOOKUP(M582,Tables!$A$3:$B$11,2))</f>
        <v>4</v>
      </c>
      <c r="M582" s="2" t="s">
        <v>38</v>
      </c>
      <c r="N582" s="2">
        <v>34</v>
      </c>
      <c r="O582" s="2">
        <v>24</v>
      </c>
      <c r="P582" s="2">
        <v>35</v>
      </c>
      <c r="Q582" s="2">
        <v>68</v>
      </c>
      <c r="R582" s="13">
        <f>IF(Q582&gt;0,(+Q582*2.54)/100,"")</f>
        <v>1.7272000000000001</v>
      </c>
      <c r="S582" s="2">
        <v>120</v>
      </c>
      <c r="T582" s="12">
        <f>IF(S582&gt;0,S582*0.453592,"")</f>
        <v>54.431039999999996</v>
      </c>
      <c r="U582" s="13">
        <f>IF((Q582&gt;0)*(S582&gt;0),T582/R582^2,"")</f>
        <v>18.245735453408621</v>
      </c>
      <c r="V582" s="18" t="str">
        <f t="shared" si="19"/>
        <v>Y</v>
      </c>
      <c r="W582" s="2" t="s">
        <v>771</v>
      </c>
    </row>
    <row r="583" spans="1:23" x14ac:dyDescent="0.15">
      <c r="A583" s="11">
        <f t="shared" si="18"/>
        <v>2000</v>
      </c>
      <c r="B583" s="11">
        <f>YEAR(C583)</f>
        <v>2001</v>
      </c>
      <c r="C583" s="10">
        <v>35764</v>
      </c>
      <c r="D583" s="2" t="s">
        <v>19</v>
      </c>
      <c r="H583" s="2" t="s">
        <v>26</v>
      </c>
      <c r="I583" s="3">
        <v>26019</v>
      </c>
      <c r="J583" s="12">
        <f>IF(H583&gt;0,B583-YEAR(I583),"")</f>
        <v>26</v>
      </c>
      <c r="K583" s="11" t="str">
        <f>N583 &amp; M583</f>
        <v>34C</v>
      </c>
      <c r="L583" s="11">
        <f>IF(ISBLANK(M583),"",VLOOKUP(M583,Tables!$A$3:$B$11,2))</f>
        <v>2</v>
      </c>
      <c r="M583" s="2" t="s">
        <v>32</v>
      </c>
      <c r="N583" s="2">
        <v>34</v>
      </c>
      <c r="O583" s="2">
        <v>24</v>
      </c>
      <c r="P583" s="2">
        <v>34</v>
      </c>
      <c r="Q583" s="2">
        <v>68</v>
      </c>
      <c r="R583" s="13">
        <f>IF(Q583&gt;0,(+Q583*2.54)/100,"")</f>
        <v>1.7272000000000001</v>
      </c>
      <c r="S583" s="2">
        <v>117</v>
      </c>
      <c r="T583" s="12">
        <f>IF(S583&gt;0,S583*0.453592,"")</f>
        <v>53.070264000000002</v>
      </c>
      <c r="U583" s="13">
        <f>IF((Q583&gt;0)*(S583&gt;0),T583/R583^2,"")</f>
        <v>17.789592067073407</v>
      </c>
      <c r="V583" s="18" t="str">
        <f t="shared" si="19"/>
        <v>Y</v>
      </c>
      <c r="W583" s="2" t="s">
        <v>1054</v>
      </c>
    </row>
    <row r="584" spans="1:23" x14ac:dyDescent="0.15">
      <c r="A584" s="11">
        <f t="shared" si="18"/>
        <v>2000</v>
      </c>
      <c r="B584" s="11">
        <f>YEAR(C584)</f>
        <v>2002</v>
      </c>
      <c r="C584" s="10">
        <v>35795</v>
      </c>
      <c r="D584" s="2" t="s">
        <v>927</v>
      </c>
      <c r="H584" s="2" t="s">
        <v>35</v>
      </c>
      <c r="I584" s="3">
        <v>25776</v>
      </c>
      <c r="J584" s="12">
        <f>IF(H584&gt;0,B584-YEAR(I584),"")</f>
        <v>28</v>
      </c>
      <c r="K584" s="11" t="str">
        <f>N584 &amp; M584</f>
        <v>34B</v>
      </c>
      <c r="L584" s="11">
        <f>IF(ISBLANK(M584),"",VLOOKUP(M584,Tables!$A$3:$B$11,2))</f>
        <v>1</v>
      </c>
      <c r="M584" s="2" t="s">
        <v>49</v>
      </c>
      <c r="N584" s="2">
        <v>34</v>
      </c>
      <c r="O584" s="2">
        <v>27</v>
      </c>
      <c r="P584" s="2">
        <v>35</v>
      </c>
      <c r="Q584" s="2">
        <v>64</v>
      </c>
      <c r="R584" s="13">
        <f>IF(Q584&gt;0,(+Q584*2.54)/100,"")</f>
        <v>1.6255999999999999</v>
      </c>
      <c r="S584" s="2">
        <v>110</v>
      </c>
      <c r="T584" s="12">
        <f>IF(S584&gt;0,S584*0.453592,"")</f>
        <v>49.895119999999999</v>
      </c>
      <c r="U584" s="13">
        <f>IF((Q584&gt;0)*(S584&gt;0),T584/R584^2,"")</f>
        <v>18.881247723432946</v>
      </c>
      <c r="V584" s="18" t="str">
        <f t="shared" si="19"/>
        <v>Y</v>
      </c>
      <c r="W584" s="2" t="s">
        <v>132</v>
      </c>
    </row>
    <row r="585" spans="1:23" x14ac:dyDescent="0.15">
      <c r="A585" s="11">
        <f t="shared" si="18"/>
        <v>2000</v>
      </c>
      <c r="B585" s="11">
        <f>YEAR(C585)</f>
        <v>2002</v>
      </c>
      <c r="C585" s="10">
        <v>35826</v>
      </c>
      <c r="D585" s="2" t="s">
        <v>88</v>
      </c>
      <c r="G585" s="2" t="s">
        <v>30</v>
      </c>
      <c r="H585" s="2" t="s">
        <v>26</v>
      </c>
      <c r="I585" s="3">
        <v>28018</v>
      </c>
      <c r="J585" s="12">
        <f>IF(H585&gt;0,B585-YEAR(I585),"")</f>
        <v>22</v>
      </c>
      <c r="K585" s="11" t="str">
        <f>N585 &amp; M585</f>
        <v>34C</v>
      </c>
      <c r="L585" s="11">
        <f>IF(ISBLANK(M585),"",VLOOKUP(M585,Tables!$A$3:$B$11,2))</f>
        <v>2</v>
      </c>
      <c r="M585" s="2" t="s">
        <v>32</v>
      </c>
      <c r="N585" s="2">
        <v>34</v>
      </c>
      <c r="O585" s="2">
        <v>23</v>
      </c>
      <c r="P585" s="2">
        <v>35</v>
      </c>
      <c r="Q585" s="2">
        <v>70</v>
      </c>
      <c r="R585" s="13">
        <f>IF(Q585&gt;0,(+Q585*2.54)/100,"")</f>
        <v>1.778</v>
      </c>
      <c r="S585" s="2">
        <v>125</v>
      </c>
      <c r="T585" s="12">
        <f>IF(S585&gt;0,S585*0.453592,"")</f>
        <v>56.698999999999998</v>
      </c>
      <c r="U585" s="13">
        <f>IF((Q585&gt;0)*(S585&gt;0),T585/R585^2,"")</f>
        <v>17.935433830051331</v>
      </c>
      <c r="V585" s="18" t="str">
        <f t="shared" si="19"/>
        <v>N</v>
      </c>
      <c r="W585" s="2" t="s">
        <v>89</v>
      </c>
    </row>
    <row r="586" spans="1:23" x14ac:dyDescent="0.15">
      <c r="A586" s="11">
        <f t="shared" si="18"/>
        <v>2000</v>
      </c>
      <c r="B586" s="11">
        <f>YEAR(C586)</f>
        <v>2002</v>
      </c>
      <c r="C586" s="10">
        <v>35854</v>
      </c>
      <c r="D586" s="2" t="s">
        <v>1153</v>
      </c>
      <c r="H586" s="2" t="s">
        <v>26</v>
      </c>
      <c r="I586" s="3">
        <v>25070</v>
      </c>
      <c r="J586" s="12">
        <f>IF(H586&gt;0,B586-YEAR(I586),"")</f>
        <v>30</v>
      </c>
      <c r="K586" s="11" t="str">
        <f>N586 &amp; M586</f>
        <v>34DD</v>
      </c>
      <c r="L586" s="11">
        <f>IF(ISBLANK(M586),"",VLOOKUP(M586,Tables!$A$3:$B$11,2))</f>
        <v>4</v>
      </c>
      <c r="M586" s="2" t="s">
        <v>38</v>
      </c>
      <c r="N586" s="2">
        <v>34</v>
      </c>
      <c r="O586" s="2">
        <v>24</v>
      </c>
      <c r="P586" s="2">
        <v>34</v>
      </c>
      <c r="Q586" s="2">
        <v>65</v>
      </c>
      <c r="R586" s="13">
        <f>IF(Q586&gt;0,(+Q586*2.54)/100,"")</f>
        <v>1.651</v>
      </c>
      <c r="S586" s="2">
        <v>115</v>
      </c>
      <c r="T586" s="12">
        <f>IF(S586&gt;0,S586*0.453592,"")</f>
        <v>52.163080000000001</v>
      </c>
      <c r="U586" s="13">
        <f>IF((Q586&gt;0)*(S586&gt;0),T586/R586^2,"")</f>
        <v>19.136789516182581</v>
      </c>
      <c r="V586" s="18" t="str">
        <f t="shared" si="19"/>
        <v>Y</v>
      </c>
      <c r="W586" s="2" t="s">
        <v>207</v>
      </c>
    </row>
    <row r="587" spans="1:23" x14ac:dyDescent="0.15">
      <c r="A587" s="11">
        <f t="shared" si="18"/>
        <v>2000</v>
      </c>
      <c r="B587" s="11">
        <f>YEAR(C587)</f>
        <v>2002</v>
      </c>
      <c r="C587" s="10">
        <v>35885</v>
      </c>
      <c r="D587" s="2" t="s">
        <v>463</v>
      </c>
      <c r="G587" s="2" t="s">
        <v>30</v>
      </c>
      <c r="H587" s="2" t="s">
        <v>31</v>
      </c>
      <c r="I587" s="3">
        <v>28716</v>
      </c>
      <c r="J587" s="12">
        <f>IF(H587&gt;0,B587-YEAR(I587),"")</f>
        <v>20</v>
      </c>
      <c r="K587" s="11" t="str">
        <f>N587 &amp; M587</f>
        <v>34B</v>
      </c>
      <c r="L587" s="11">
        <f>IF(ISBLANK(M587),"",VLOOKUP(M587,Tables!$A$3:$B$11,2))</f>
        <v>1</v>
      </c>
      <c r="M587" s="2" t="s">
        <v>49</v>
      </c>
      <c r="N587" s="2">
        <v>34</v>
      </c>
      <c r="O587" s="2">
        <v>22</v>
      </c>
      <c r="P587" s="2">
        <v>30</v>
      </c>
      <c r="Q587" s="2">
        <v>64</v>
      </c>
      <c r="R587" s="13">
        <f>IF(Q587&gt;0,(+Q587*2.54)/100,"")</f>
        <v>1.6255999999999999</v>
      </c>
      <c r="S587" s="2">
        <v>98</v>
      </c>
      <c r="T587" s="12">
        <f>IF(S587&gt;0,S587*0.453592,"")</f>
        <v>44.452016</v>
      </c>
      <c r="U587" s="13">
        <f>IF((Q587&gt;0)*(S587&gt;0),T587/R587^2,"")</f>
        <v>16.821475244512989</v>
      </c>
      <c r="V587" s="18" t="str">
        <f t="shared" si="19"/>
        <v>Y</v>
      </c>
      <c r="W587" s="2" t="s">
        <v>116</v>
      </c>
    </row>
    <row r="588" spans="1:23" x14ac:dyDescent="0.15">
      <c r="A588" s="11">
        <f t="shared" si="18"/>
        <v>2000</v>
      </c>
      <c r="B588" s="11">
        <f>YEAR(C588)</f>
        <v>2002</v>
      </c>
      <c r="C588" s="10">
        <v>35915</v>
      </c>
      <c r="D588" s="2" t="s">
        <v>252</v>
      </c>
      <c r="G588" s="2" t="s">
        <v>25</v>
      </c>
      <c r="H588" s="2" t="s">
        <v>26</v>
      </c>
      <c r="I588" s="3">
        <v>27993</v>
      </c>
      <c r="J588" s="12">
        <f>IF(H588&gt;0,B588-YEAR(I588),"")</f>
        <v>22</v>
      </c>
      <c r="K588" s="11" t="str">
        <f>N588 &amp; M588</f>
        <v>34D</v>
      </c>
      <c r="L588" s="11">
        <f>IF(ISBLANK(M588),"",VLOOKUP(M588,Tables!$A$3:$B$11,2))</f>
        <v>3</v>
      </c>
      <c r="M588" s="2" t="s">
        <v>27</v>
      </c>
      <c r="N588" s="2">
        <v>34</v>
      </c>
      <c r="O588" s="2">
        <v>24</v>
      </c>
      <c r="P588" s="2">
        <v>34</v>
      </c>
      <c r="Q588" s="2">
        <v>67</v>
      </c>
      <c r="R588" s="13">
        <f>IF(Q588&gt;0,(+Q588*2.54)/100,"")</f>
        <v>1.7018</v>
      </c>
      <c r="S588" s="2">
        <v>122</v>
      </c>
      <c r="T588" s="12">
        <f>IF(S588&gt;0,S588*0.453592,"")</f>
        <v>55.338223999999997</v>
      </c>
      <c r="U588" s="13">
        <f>IF((Q588&gt;0)*(S588&gt;0),T588/R588^2,"")</f>
        <v>19.107689629948204</v>
      </c>
      <c r="V588" s="18" t="str">
        <f t="shared" si="19"/>
        <v>Y</v>
      </c>
      <c r="W588" s="2" t="s">
        <v>253</v>
      </c>
    </row>
    <row r="589" spans="1:23" x14ac:dyDescent="0.15">
      <c r="A589" s="11">
        <f t="shared" si="18"/>
        <v>2000</v>
      </c>
      <c r="B589" s="11">
        <f>YEAR(C589)</f>
        <v>2002</v>
      </c>
      <c r="C589" s="10">
        <v>35946</v>
      </c>
      <c r="D589" s="2" t="s">
        <v>880</v>
      </c>
      <c r="G589" s="2" t="s">
        <v>25</v>
      </c>
      <c r="H589" s="2" t="s">
        <v>35</v>
      </c>
      <c r="I589" s="3">
        <v>26432</v>
      </c>
      <c r="J589" s="12">
        <f>IF(H589&gt;0,B589-YEAR(I589),"")</f>
        <v>26</v>
      </c>
      <c r="K589" s="11" t="str">
        <f>N589 &amp; M589</f>
        <v>32B</v>
      </c>
      <c r="L589" s="11">
        <f>IF(ISBLANK(M589),"",VLOOKUP(M589,Tables!$A$3:$B$11,2))</f>
        <v>1</v>
      </c>
      <c r="M589" s="2" t="s">
        <v>49</v>
      </c>
      <c r="N589" s="2">
        <v>32</v>
      </c>
      <c r="O589" s="2">
        <v>23</v>
      </c>
      <c r="P589" s="2">
        <v>33</v>
      </c>
      <c r="Q589" s="2">
        <v>63</v>
      </c>
      <c r="R589" s="13">
        <f>IF(Q589&gt;0,(+Q589*2.54)/100,"")</f>
        <v>1.6002000000000001</v>
      </c>
      <c r="S589" s="2">
        <v>103</v>
      </c>
      <c r="T589" s="12">
        <f>IF(S589&gt;0,S589*0.453592,"")</f>
        <v>46.719976000000003</v>
      </c>
      <c r="U589" s="13">
        <f>IF((Q589&gt;0)*(S589&gt;0),T589/R589^2,"")</f>
        <v>18.245428982669505</v>
      </c>
      <c r="V589" s="18" t="str">
        <f t="shared" si="19"/>
        <v>Y</v>
      </c>
      <c r="W589" s="2" t="s">
        <v>615</v>
      </c>
    </row>
    <row r="590" spans="1:23" x14ac:dyDescent="0.15">
      <c r="A590" s="11">
        <f t="shared" si="18"/>
        <v>2000</v>
      </c>
      <c r="B590" s="11">
        <f>YEAR(C590)</f>
        <v>2002</v>
      </c>
      <c r="C590" s="10">
        <v>35976</v>
      </c>
      <c r="D590" s="2" t="s">
        <v>735</v>
      </c>
      <c r="G590" s="2" t="s">
        <v>25</v>
      </c>
      <c r="H590" s="2" t="s">
        <v>26</v>
      </c>
      <c r="I590" s="3">
        <v>27916</v>
      </c>
      <c r="J590" s="12">
        <f>IF(H590&gt;0,B590-YEAR(I590),"")</f>
        <v>22</v>
      </c>
      <c r="K590" s="11" t="str">
        <f>N590 &amp; M590</f>
        <v>34D</v>
      </c>
      <c r="L590" s="11">
        <f>IF(ISBLANK(M590),"",VLOOKUP(M590,Tables!$A$3:$B$11,2))</f>
        <v>3</v>
      </c>
      <c r="M590" s="2" t="s">
        <v>27</v>
      </c>
      <c r="N590" s="2">
        <v>34</v>
      </c>
      <c r="O590" s="2">
        <v>24</v>
      </c>
      <c r="P590" s="2">
        <v>35</v>
      </c>
      <c r="Q590" s="2">
        <v>69</v>
      </c>
      <c r="R590" s="13">
        <f>IF(Q590&gt;0,(+Q590*2.54)/100,"")</f>
        <v>1.7525999999999999</v>
      </c>
      <c r="S590" s="2">
        <v>125</v>
      </c>
      <c r="T590" s="12">
        <f>IF(S590&gt;0,S590*0.453592,"")</f>
        <v>56.698999999999998</v>
      </c>
      <c r="U590" s="13">
        <f>IF((Q590&gt;0)*(S590&gt;0),T590/R590^2,"")</f>
        <v>18.459068634163312</v>
      </c>
      <c r="V590" s="18" t="str">
        <f t="shared" si="19"/>
        <v>Y</v>
      </c>
      <c r="W590" s="2" t="s">
        <v>142</v>
      </c>
    </row>
    <row r="591" spans="1:23" x14ac:dyDescent="0.15">
      <c r="A591" s="11">
        <f t="shared" si="18"/>
        <v>2000</v>
      </c>
      <c r="B591" s="11">
        <f>YEAR(C591)</f>
        <v>2002</v>
      </c>
      <c r="C591" s="10">
        <v>36007</v>
      </c>
      <c r="D591" s="2" t="s">
        <v>256</v>
      </c>
      <c r="H591" s="2" t="s">
        <v>35</v>
      </c>
      <c r="I591" s="3">
        <v>28412</v>
      </c>
      <c r="J591" s="12">
        <f>IF(H591&gt;0,B591-YEAR(I591),"")</f>
        <v>21</v>
      </c>
      <c r="K591" s="11" t="str">
        <f>N591 &amp; M591</f>
        <v>34B</v>
      </c>
      <c r="L591" s="11">
        <f>IF(ISBLANK(M591),"",VLOOKUP(M591,Tables!$A$3:$B$11,2))</f>
        <v>1</v>
      </c>
      <c r="M591" s="2" t="s">
        <v>49</v>
      </c>
      <c r="N591" s="2">
        <v>34</v>
      </c>
      <c r="O591" s="2">
        <v>24</v>
      </c>
      <c r="P591" s="2">
        <v>33</v>
      </c>
      <c r="Q591" s="2">
        <v>65</v>
      </c>
      <c r="R591" s="13">
        <f>IF(Q591&gt;0,(+Q591*2.54)/100,"")</f>
        <v>1.651</v>
      </c>
      <c r="S591" s="2">
        <v>108</v>
      </c>
      <c r="T591" s="12">
        <f>IF(S591&gt;0,S591*0.453592,"")</f>
        <v>48.987935999999998</v>
      </c>
      <c r="U591" s="13">
        <f>IF((Q591&gt;0)*(S591&gt;0),T591/R591^2,"")</f>
        <v>17.971941458675815</v>
      </c>
      <c r="V591" s="18" t="str">
        <f t="shared" si="19"/>
        <v>Y</v>
      </c>
      <c r="W591" s="2" t="s">
        <v>132</v>
      </c>
    </row>
    <row r="592" spans="1:23" x14ac:dyDescent="0.15">
      <c r="A592" s="11">
        <f t="shared" si="18"/>
        <v>2000</v>
      </c>
      <c r="B592" s="11">
        <f>YEAR(C592)</f>
        <v>2002</v>
      </c>
      <c r="C592" s="10">
        <v>36038</v>
      </c>
      <c r="D592" s="2" t="s">
        <v>1049</v>
      </c>
      <c r="H592" s="2" t="s">
        <v>26</v>
      </c>
      <c r="I592" s="3">
        <v>28397</v>
      </c>
      <c r="J592" s="12">
        <f>IF(H592&gt;0,B592-YEAR(I592),"")</f>
        <v>21</v>
      </c>
      <c r="K592" s="11" t="str">
        <f>N592 &amp; M592</f>
        <v>34D</v>
      </c>
      <c r="L592" s="11">
        <f>IF(ISBLANK(M592),"",VLOOKUP(M592,Tables!$A$3:$B$11,2))</f>
        <v>3</v>
      </c>
      <c r="M592" s="2" t="s">
        <v>27</v>
      </c>
      <c r="N592" s="2">
        <v>34</v>
      </c>
      <c r="O592" s="2">
        <v>24</v>
      </c>
      <c r="P592" s="2">
        <v>36</v>
      </c>
      <c r="Q592" s="2">
        <v>70</v>
      </c>
      <c r="R592" s="13">
        <f>IF(Q592&gt;0,(+Q592*2.54)/100,"")</f>
        <v>1.778</v>
      </c>
      <c r="S592" s="2">
        <v>125</v>
      </c>
      <c r="T592" s="12">
        <f>IF(S592&gt;0,S592*0.453592,"")</f>
        <v>56.698999999999998</v>
      </c>
      <c r="U592" s="13">
        <f>IF((Q592&gt;0)*(S592&gt;0),T592/R592^2,"")</f>
        <v>17.935433830051331</v>
      </c>
      <c r="V592" s="18" t="str">
        <f t="shared" si="19"/>
        <v>Y</v>
      </c>
      <c r="W592" s="2" t="s">
        <v>563</v>
      </c>
    </row>
    <row r="593" spans="1:23" x14ac:dyDescent="0.15">
      <c r="A593" s="11">
        <f t="shared" si="18"/>
        <v>2000</v>
      </c>
      <c r="B593" s="11">
        <f>YEAR(C593)</f>
        <v>2002</v>
      </c>
      <c r="C593" s="10">
        <v>36068</v>
      </c>
      <c r="D593" s="2" t="s">
        <v>1134</v>
      </c>
      <c r="H593" s="2" t="s">
        <v>26</v>
      </c>
      <c r="I593" s="3">
        <v>28171</v>
      </c>
      <c r="J593" s="12">
        <f>IF(H593&gt;0,B593-YEAR(I593),"")</f>
        <v>21</v>
      </c>
      <c r="K593" s="11" t="str">
        <f>N593 &amp; M593</f>
        <v>34D</v>
      </c>
      <c r="L593" s="11">
        <f>IF(ISBLANK(M593),"",VLOOKUP(M593,Tables!$A$3:$B$11,2))</f>
        <v>3</v>
      </c>
      <c r="M593" s="2" t="s">
        <v>27</v>
      </c>
      <c r="N593" s="2">
        <v>34</v>
      </c>
      <c r="O593" s="2">
        <v>26</v>
      </c>
      <c r="P593" s="2">
        <v>33</v>
      </c>
      <c r="Q593" s="2">
        <v>66</v>
      </c>
      <c r="R593" s="13">
        <f>IF(Q593&gt;0,(+Q593*2.54)/100,"")</f>
        <v>1.6764000000000001</v>
      </c>
      <c r="S593" s="2">
        <v>117</v>
      </c>
      <c r="T593" s="12">
        <f>IF(S593&gt;0,S593*0.453592,"")</f>
        <v>53.070264000000002</v>
      </c>
      <c r="U593" s="13">
        <f>IF((Q593&gt;0)*(S593&gt;0),T593/R593^2,"")</f>
        <v>18.884084875607765</v>
      </c>
      <c r="V593" s="18" t="str">
        <f t="shared" si="19"/>
        <v>Y</v>
      </c>
      <c r="W593" s="2" t="s">
        <v>1135</v>
      </c>
    </row>
    <row r="594" spans="1:23" x14ac:dyDescent="0.15">
      <c r="A594" s="11">
        <f t="shared" si="18"/>
        <v>2000</v>
      </c>
      <c r="B594" s="11">
        <f>YEAR(C594)</f>
        <v>2002</v>
      </c>
      <c r="C594" s="10">
        <v>36099</v>
      </c>
      <c r="D594" s="2" t="s">
        <v>1047</v>
      </c>
      <c r="H594" s="2" t="s">
        <v>35</v>
      </c>
      <c r="I594" s="3">
        <v>27275</v>
      </c>
      <c r="J594" s="12">
        <f>IF(H594&gt;0,B594-YEAR(I594),"")</f>
        <v>24</v>
      </c>
      <c r="K594" s="11" t="str">
        <f>N594 &amp; M594</f>
        <v>34C</v>
      </c>
      <c r="L594" s="11">
        <f>IF(ISBLANK(M594),"",VLOOKUP(M594,Tables!$A$3:$B$11,2))</f>
        <v>2</v>
      </c>
      <c r="M594" s="2" t="s">
        <v>32</v>
      </c>
      <c r="N594" s="2">
        <v>34</v>
      </c>
      <c r="O594" s="2">
        <v>25</v>
      </c>
      <c r="P594" s="2">
        <v>34</v>
      </c>
      <c r="Q594" s="2">
        <v>68</v>
      </c>
      <c r="R594" s="13">
        <f>IF(Q594&gt;0,(+Q594*2.54)/100,"")</f>
        <v>1.7272000000000001</v>
      </c>
      <c r="S594" s="2">
        <v>130</v>
      </c>
      <c r="T594" s="12">
        <f>IF(S594&gt;0,S594*0.453592,"")</f>
        <v>58.96696</v>
      </c>
      <c r="U594" s="13">
        <f>IF((Q594&gt;0)*(S594&gt;0),T594/R594^2,"")</f>
        <v>19.76621340785934</v>
      </c>
      <c r="V594" s="18" t="str">
        <f t="shared" si="19"/>
        <v>Y</v>
      </c>
      <c r="W594" s="2" t="s">
        <v>132</v>
      </c>
    </row>
    <row r="595" spans="1:23" x14ac:dyDescent="0.15">
      <c r="A595" s="11">
        <f t="shared" si="18"/>
        <v>2000</v>
      </c>
      <c r="B595" s="11">
        <f>YEAR(C595)</f>
        <v>2002</v>
      </c>
      <c r="C595" s="10">
        <v>36129</v>
      </c>
      <c r="D595" s="2" t="s">
        <v>720</v>
      </c>
      <c r="H595" s="2" t="s">
        <v>26</v>
      </c>
      <c r="I595" s="3">
        <v>28279</v>
      </c>
      <c r="J595" s="12">
        <f>IF(H595&gt;0,B595-YEAR(I595),"")</f>
        <v>21</v>
      </c>
      <c r="K595" s="11" t="str">
        <f>N595 &amp; M595</f>
        <v>36B</v>
      </c>
      <c r="L595" s="11">
        <f>IF(ISBLANK(M595),"",VLOOKUP(M595,Tables!$A$3:$B$11,2))</f>
        <v>1</v>
      </c>
      <c r="M595" s="2" t="s">
        <v>49</v>
      </c>
      <c r="N595" s="2">
        <v>36</v>
      </c>
      <c r="O595" s="2">
        <v>25</v>
      </c>
      <c r="P595" s="2">
        <v>35</v>
      </c>
      <c r="Q595" s="2">
        <v>67</v>
      </c>
      <c r="R595" s="13">
        <f>IF(Q595&gt;0,(+Q595*2.54)/100,"")</f>
        <v>1.7018</v>
      </c>
      <c r="S595" s="2">
        <v>125</v>
      </c>
      <c r="T595" s="12">
        <f>IF(S595&gt;0,S595*0.453592,"")</f>
        <v>56.698999999999998</v>
      </c>
      <c r="U595" s="13">
        <f>IF((Q595&gt;0)*(S595&gt;0),T595/R595^2,"")</f>
        <v>19.577550850356769</v>
      </c>
      <c r="V595" s="18" t="str">
        <f t="shared" si="19"/>
        <v>Y</v>
      </c>
      <c r="W595" s="2" t="s">
        <v>221</v>
      </c>
    </row>
    <row r="596" spans="1:23" x14ac:dyDescent="0.15">
      <c r="A596" s="11">
        <f t="shared" si="18"/>
        <v>2000</v>
      </c>
      <c r="B596" s="11">
        <f>YEAR(C596)</f>
        <v>2003</v>
      </c>
      <c r="C596" s="10">
        <v>36160</v>
      </c>
      <c r="D596" s="2" t="s">
        <v>988</v>
      </c>
      <c r="G596" s="2" t="s">
        <v>25</v>
      </c>
      <c r="H596" s="2" t="s">
        <v>35</v>
      </c>
      <c r="I596" s="3">
        <v>23248</v>
      </c>
      <c r="J596" s="12">
        <f>IF(H596&gt;0,B596-YEAR(I596),"")</f>
        <v>36</v>
      </c>
      <c r="K596" s="11" t="str">
        <f>N596 &amp; M596</f>
        <v>34DD</v>
      </c>
      <c r="L596" s="11">
        <f>IF(ISBLANK(M596),"",VLOOKUP(M596,Tables!$A$3:$B$11,2))</f>
        <v>4</v>
      </c>
      <c r="M596" s="2" t="s">
        <v>38</v>
      </c>
      <c r="N596" s="2">
        <v>34</v>
      </c>
      <c r="O596" s="2">
        <v>24</v>
      </c>
      <c r="P596" s="2">
        <v>34</v>
      </c>
      <c r="Q596" s="2">
        <v>65</v>
      </c>
      <c r="R596" s="13">
        <f>IF(Q596&gt;0,(+Q596*2.54)/100,"")</f>
        <v>1.651</v>
      </c>
      <c r="S596" s="2">
        <v>110</v>
      </c>
      <c r="T596" s="12">
        <f>IF(S596&gt;0,S596*0.453592,"")</f>
        <v>49.895119999999999</v>
      </c>
      <c r="U596" s="13">
        <f>IF((Q596&gt;0)*(S596&gt;0),T596/R596^2,"")</f>
        <v>18.304755189392033</v>
      </c>
      <c r="V596" s="18" t="str">
        <f t="shared" si="19"/>
        <v>Y</v>
      </c>
      <c r="W596" s="2" t="s">
        <v>111</v>
      </c>
    </row>
    <row r="597" spans="1:23" x14ac:dyDescent="0.15">
      <c r="A597" s="11">
        <f t="shared" si="18"/>
        <v>2000</v>
      </c>
      <c r="B597" s="11">
        <f>YEAR(C597)</f>
        <v>2003</v>
      </c>
      <c r="C597" s="10">
        <v>36191</v>
      </c>
      <c r="D597" s="2" t="s">
        <v>233</v>
      </c>
      <c r="G597" s="2" t="s">
        <v>60</v>
      </c>
      <c r="H597" s="2" t="s">
        <v>26</v>
      </c>
      <c r="I597" s="3">
        <v>26541</v>
      </c>
      <c r="J597" s="12">
        <f>IF(H597&gt;0,B597-YEAR(I597),"")</f>
        <v>27</v>
      </c>
      <c r="K597" s="11" t="str">
        <f>N597 &amp; M597</f>
        <v>34D</v>
      </c>
      <c r="L597" s="11">
        <f>IF(ISBLANK(M597),"",VLOOKUP(M597,Tables!$A$3:$B$11,2))</f>
        <v>3</v>
      </c>
      <c r="M597" s="2" t="s">
        <v>27</v>
      </c>
      <c r="N597" s="2">
        <v>34</v>
      </c>
      <c r="O597" s="2">
        <v>24</v>
      </c>
      <c r="P597" s="2">
        <v>33</v>
      </c>
      <c r="Q597" s="2">
        <v>68</v>
      </c>
      <c r="R597" s="13">
        <f>IF(Q597&gt;0,(+Q597*2.54)/100,"")</f>
        <v>1.7272000000000001</v>
      </c>
      <c r="S597" s="2">
        <v>120</v>
      </c>
      <c r="T597" s="12">
        <f>IF(S597&gt;0,S597*0.453592,"")</f>
        <v>54.431039999999996</v>
      </c>
      <c r="U597" s="13">
        <f>IF((Q597&gt;0)*(S597&gt;0),T597/R597^2,"")</f>
        <v>18.245735453408621</v>
      </c>
      <c r="V597" s="18" t="str">
        <f t="shared" si="19"/>
        <v>Y</v>
      </c>
      <c r="W597" s="2" t="s">
        <v>234</v>
      </c>
    </row>
    <row r="598" spans="1:23" x14ac:dyDescent="0.15">
      <c r="A598" s="11">
        <f t="shared" si="18"/>
        <v>2000</v>
      </c>
      <c r="B598" s="11">
        <f>YEAR(C598)</f>
        <v>2003</v>
      </c>
      <c r="C598" s="10">
        <v>36219</v>
      </c>
      <c r="D598" s="2" t="s">
        <v>969</v>
      </c>
      <c r="G598" s="2" t="s">
        <v>25</v>
      </c>
      <c r="H598" s="2" t="s">
        <v>35</v>
      </c>
      <c r="I598" s="3">
        <v>27235</v>
      </c>
      <c r="J598" s="12">
        <f>IF(H598&gt;0,B598-YEAR(I598),"")</f>
        <v>25</v>
      </c>
      <c r="K598" s="11" t="str">
        <f>N598 &amp; M598</f>
        <v>34D</v>
      </c>
      <c r="L598" s="11">
        <f>IF(ISBLANK(M598),"",VLOOKUP(M598,Tables!$A$3:$B$11,2))</f>
        <v>3</v>
      </c>
      <c r="M598" s="2" t="s">
        <v>27</v>
      </c>
      <c r="N598" s="2">
        <v>34</v>
      </c>
      <c r="O598" s="2">
        <v>24</v>
      </c>
      <c r="P598" s="2">
        <v>35</v>
      </c>
      <c r="Q598" s="2">
        <v>67</v>
      </c>
      <c r="R598" s="13">
        <f>IF(Q598&gt;0,(+Q598*2.54)/100,"")</f>
        <v>1.7018</v>
      </c>
      <c r="S598" s="2">
        <v>125</v>
      </c>
      <c r="T598" s="12">
        <f>IF(S598&gt;0,S598*0.453592,"")</f>
        <v>56.698999999999998</v>
      </c>
      <c r="U598" s="13">
        <f>IF((Q598&gt;0)*(S598&gt;0),T598/R598^2,"")</f>
        <v>19.577550850356769</v>
      </c>
      <c r="V598" s="18" t="str">
        <f t="shared" si="19"/>
        <v>Y</v>
      </c>
      <c r="W598" s="2" t="s">
        <v>563</v>
      </c>
    </row>
    <row r="599" spans="1:23" x14ac:dyDescent="0.15">
      <c r="A599" s="11">
        <f t="shared" si="18"/>
        <v>2000</v>
      </c>
      <c r="B599" s="11">
        <f>YEAR(C599)</f>
        <v>2003</v>
      </c>
      <c r="C599" s="10">
        <v>36250</v>
      </c>
      <c r="D599" s="2" t="s">
        <v>201</v>
      </c>
      <c r="G599" s="2" t="s">
        <v>25</v>
      </c>
      <c r="H599" s="2" t="s">
        <v>35</v>
      </c>
      <c r="I599" s="3">
        <v>28671</v>
      </c>
      <c r="J599" s="12">
        <f>IF(H599&gt;0,B599-YEAR(I599),"")</f>
        <v>21</v>
      </c>
      <c r="K599" s="11" t="str">
        <f>N599 &amp; M599</f>
        <v>34B</v>
      </c>
      <c r="L599" s="11">
        <f>IF(ISBLANK(M599),"",VLOOKUP(M599,Tables!$A$3:$B$11,2))</f>
        <v>1</v>
      </c>
      <c r="M599" s="2" t="s">
        <v>49</v>
      </c>
      <c r="N599" s="2">
        <v>34</v>
      </c>
      <c r="O599" s="2">
        <v>24</v>
      </c>
      <c r="P599" s="2">
        <v>27</v>
      </c>
      <c r="Q599" s="2">
        <v>68</v>
      </c>
      <c r="R599" s="13">
        <f>IF(Q599&gt;0,(+Q599*2.54)/100,"")</f>
        <v>1.7272000000000001</v>
      </c>
      <c r="S599" s="2">
        <v>118</v>
      </c>
      <c r="T599" s="12">
        <f>IF(S599&gt;0,S599*0.453592,"")</f>
        <v>53.523856000000002</v>
      </c>
      <c r="U599" s="13">
        <f>IF((Q599&gt;0)*(S599&gt;0),T599/R599^2,"")</f>
        <v>17.941639862518478</v>
      </c>
      <c r="V599" s="18" t="str">
        <f t="shared" si="19"/>
        <v>Y</v>
      </c>
      <c r="W599" s="2" t="s">
        <v>202</v>
      </c>
    </row>
    <row r="600" spans="1:23" x14ac:dyDescent="0.15">
      <c r="A600" s="11">
        <f t="shared" si="18"/>
        <v>2000</v>
      </c>
      <c r="B600" s="11">
        <f>YEAR(C600)</f>
        <v>2003</v>
      </c>
      <c r="C600" s="10">
        <v>36280</v>
      </c>
      <c r="D600" s="2" t="s">
        <v>739</v>
      </c>
      <c r="G600" s="2" t="s">
        <v>30</v>
      </c>
      <c r="H600" s="2" t="s">
        <v>26</v>
      </c>
      <c r="I600" s="3">
        <v>28498</v>
      </c>
      <c r="J600" s="12">
        <f>IF(H600&gt;0,B600-YEAR(I600),"")</f>
        <v>21</v>
      </c>
      <c r="K600" s="11" t="str">
        <f>N600 &amp; M600</f>
        <v>34D</v>
      </c>
      <c r="L600" s="11">
        <f>IF(ISBLANK(M600),"",VLOOKUP(M600,Tables!$A$3:$B$11,2))</f>
        <v>3</v>
      </c>
      <c r="M600" s="2" t="s">
        <v>27</v>
      </c>
      <c r="N600" s="2">
        <v>34</v>
      </c>
      <c r="O600" s="2">
        <v>24</v>
      </c>
      <c r="P600" s="2">
        <v>35</v>
      </c>
      <c r="Q600" s="2">
        <v>68</v>
      </c>
      <c r="R600" s="13">
        <f>IF(Q600&gt;0,(+Q600*2.54)/100,"")</f>
        <v>1.7272000000000001</v>
      </c>
      <c r="S600" s="2">
        <v>115</v>
      </c>
      <c r="T600" s="12">
        <f>IF(S600&gt;0,S600*0.453592,"")</f>
        <v>52.163080000000001</v>
      </c>
      <c r="U600" s="13">
        <f>IF((Q600&gt;0)*(S600&gt;0),T600/R600^2,"")</f>
        <v>17.485496476183261</v>
      </c>
      <c r="V600" s="18" t="str">
        <f t="shared" si="19"/>
        <v>Y</v>
      </c>
      <c r="W600" s="2" t="s">
        <v>740</v>
      </c>
    </row>
    <row r="601" spans="1:23" x14ac:dyDescent="0.15">
      <c r="A601" s="11">
        <f t="shared" si="18"/>
        <v>2000</v>
      </c>
      <c r="B601" s="11">
        <f>YEAR(C601)</f>
        <v>2003</v>
      </c>
      <c r="C601" s="10">
        <v>36311</v>
      </c>
      <c r="D601" s="2" t="s">
        <v>1124</v>
      </c>
      <c r="G601" s="2" t="s">
        <v>30</v>
      </c>
      <c r="H601" s="2" t="s">
        <v>26</v>
      </c>
      <c r="I601" s="3">
        <v>27961</v>
      </c>
      <c r="J601" s="12">
        <f>IF(H601&gt;0,B601-YEAR(I601),"")</f>
        <v>23</v>
      </c>
      <c r="K601" s="11" t="str">
        <f>N601 &amp; M601</f>
        <v>34D</v>
      </c>
      <c r="L601" s="11">
        <f>IF(ISBLANK(M601),"",VLOOKUP(M601,Tables!$A$3:$B$11,2))</f>
        <v>3</v>
      </c>
      <c r="M601" s="2" t="s">
        <v>27</v>
      </c>
      <c r="N601" s="2">
        <v>34</v>
      </c>
      <c r="O601" s="2">
        <v>24</v>
      </c>
      <c r="P601" s="2">
        <v>34</v>
      </c>
      <c r="Q601" s="2">
        <v>64</v>
      </c>
      <c r="R601" s="13">
        <f>IF(Q601&gt;0,(+Q601*2.54)/100,"")</f>
        <v>1.6255999999999999</v>
      </c>
      <c r="S601" s="2">
        <v>110</v>
      </c>
      <c r="T601" s="12">
        <f>IF(S601&gt;0,S601*0.453592,"")</f>
        <v>49.895119999999999</v>
      </c>
      <c r="U601" s="13">
        <f>IF((Q601&gt;0)*(S601&gt;0),T601/R601^2,"")</f>
        <v>18.881247723432946</v>
      </c>
      <c r="V601" s="18" t="str">
        <f t="shared" si="19"/>
        <v>N</v>
      </c>
      <c r="W601" s="2" t="s">
        <v>1125</v>
      </c>
    </row>
    <row r="602" spans="1:23" x14ac:dyDescent="0.15">
      <c r="A602" s="11">
        <f t="shared" si="18"/>
        <v>2000</v>
      </c>
      <c r="B602" s="11">
        <f>YEAR(C602)</f>
        <v>2003</v>
      </c>
      <c r="C602" s="10">
        <v>36341</v>
      </c>
      <c r="D602" s="2" t="s">
        <v>846</v>
      </c>
      <c r="G602" s="2" t="s">
        <v>30</v>
      </c>
      <c r="H602" s="2" t="s">
        <v>26</v>
      </c>
      <c r="I602" s="3">
        <v>28268</v>
      </c>
      <c r="J602" s="12">
        <f>IF(H602&gt;0,B602-YEAR(I602),"")</f>
        <v>22</v>
      </c>
      <c r="K602" s="11" t="str">
        <f>N602 &amp; M602</f>
        <v>34C</v>
      </c>
      <c r="L602" s="11">
        <f>IF(ISBLANK(M602),"",VLOOKUP(M602,Tables!$A$3:$B$11,2))</f>
        <v>2</v>
      </c>
      <c r="M602" s="2" t="s">
        <v>32</v>
      </c>
      <c r="N602" s="2">
        <v>34</v>
      </c>
      <c r="O602" s="2">
        <v>24</v>
      </c>
      <c r="P602" s="2">
        <v>36</v>
      </c>
      <c r="Q602" s="2">
        <v>67</v>
      </c>
      <c r="R602" s="13">
        <f>IF(Q602&gt;0,(+Q602*2.54)/100,"")</f>
        <v>1.7018</v>
      </c>
      <c r="S602" s="2">
        <v>115</v>
      </c>
      <c r="T602" s="12">
        <f>IF(S602&gt;0,S602*0.453592,"")</f>
        <v>52.163080000000001</v>
      </c>
      <c r="U602" s="13">
        <f>IF((Q602&gt;0)*(S602&gt;0),T602/R602^2,"")</f>
        <v>18.011346782328228</v>
      </c>
      <c r="V602" s="18" t="str">
        <f t="shared" si="19"/>
        <v>N</v>
      </c>
      <c r="W602" s="2" t="s">
        <v>847</v>
      </c>
    </row>
    <row r="603" spans="1:23" x14ac:dyDescent="0.15">
      <c r="A603" s="11">
        <f t="shared" si="18"/>
        <v>2000</v>
      </c>
      <c r="B603" s="11">
        <f>YEAR(C603)</f>
        <v>2003</v>
      </c>
      <c r="C603" s="10">
        <v>36372</v>
      </c>
      <c r="D603" s="2" t="s">
        <v>282</v>
      </c>
      <c r="G603" s="2" t="s">
        <v>25</v>
      </c>
      <c r="H603" s="2" t="s">
        <v>35</v>
      </c>
      <c r="I603" s="3">
        <v>26903</v>
      </c>
      <c r="J603" s="12">
        <f>IF(H603&gt;0,B603-YEAR(I603),"")</f>
        <v>26</v>
      </c>
      <c r="K603" s="11" t="str">
        <f>N603 &amp; M603</f>
        <v>34B</v>
      </c>
      <c r="L603" s="11">
        <f>IF(ISBLANK(M603),"",VLOOKUP(M603,Tables!$A$3:$B$11,2))</f>
        <v>1</v>
      </c>
      <c r="M603" s="2" t="s">
        <v>49</v>
      </c>
      <c r="N603" s="2">
        <v>34</v>
      </c>
      <c r="O603" s="2">
        <v>25</v>
      </c>
      <c r="P603" s="2">
        <v>36</v>
      </c>
      <c r="Q603" s="2">
        <v>67</v>
      </c>
      <c r="R603" s="13">
        <f>IF(Q603&gt;0,(+Q603*2.54)/100,"")</f>
        <v>1.7018</v>
      </c>
      <c r="S603" s="2">
        <v>125</v>
      </c>
      <c r="T603" s="12">
        <f>IF(S603&gt;0,S603*0.453592,"")</f>
        <v>56.698999999999998</v>
      </c>
      <c r="U603" s="13">
        <f>IF((Q603&gt;0)*(S603&gt;0),T603/R603^2,"")</f>
        <v>19.577550850356769</v>
      </c>
      <c r="V603" s="18" t="str">
        <f t="shared" si="19"/>
        <v>Y</v>
      </c>
      <c r="W603" s="2" t="s">
        <v>283</v>
      </c>
    </row>
    <row r="604" spans="1:23" x14ac:dyDescent="0.15">
      <c r="A604" s="11">
        <f t="shared" si="18"/>
        <v>2000</v>
      </c>
      <c r="B604" s="11">
        <f>YEAR(C604)</f>
        <v>2003</v>
      </c>
      <c r="C604" s="10">
        <v>36403</v>
      </c>
      <c r="D604" s="2" t="s">
        <v>803</v>
      </c>
      <c r="G604" s="2" t="s">
        <v>30</v>
      </c>
      <c r="H604" s="2" t="s">
        <v>26</v>
      </c>
      <c r="I604" s="3">
        <v>28522</v>
      </c>
      <c r="J604" s="12">
        <f>IF(H604&gt;0,B604-YEAR(I604),"")</f>
        <v>21</v>
      </c>
      <c r="K604" s="11" t="str">
        <f>N604 &amp; M604</f>
        <v>34DD</v>
      </c>
      <c r="L604" s="11">
        <f>IF(ISBLANK(M604),"",VLOOKUP(M604,Tables!$A$3:$B$11,2))</f>
        <v>4</v>
      </c>
      <c r="M604" s="2" t="s">
        <v>38</v>
      </c>
      <c r="N604" s="2">
        <v>34</v>
      </c>
      <c r="O604" s="2">
        <v>25</v>
      </c>
      <c r="P604" s="2">
        <v>35</v>
      </c>
      <c r="Q604" s="2">
        <v>70</v>
      </c>
      <c r="R604" s="13">
        <f>IF(Q604&gt;0,(+Q604*2.54)/100,"")</f>
        <v>1.778</v>
      </c>
      <c r="S604" s="2">
        <v>130</v>
      </c>
      <c r="T604" s="12">
        <f>IF(S604&gt;0,S604*0.453592,"")</f>
        <v>58.96696</v>
      </c>
      <c r="U604" s="13">
        <f>IF((Q604&gt;0)*(S604&gt;0),T604/R604^2,"")</f>
        <v>18.652851183253386</v>
      </c>
      <c r="V604" s="18" t="str">
        <f t="shared" si="19"/>
        <v>N</v>
      </c>
      <c r="W604" s="2" t="s">
        <v>804</v>
      </c>
    </row>
    <row r="605" spans="1:23" x14ac:dyDescent="0.15">
      <c r="A605" s="11">
        <f t="shared" si="18"/>
        <v>2000</v>
      </c>
      <c r="B605" s="11">
        <f>YEAR(C605)</f>
        <v>2003</v>
      </c>
      <c r="C605" s="10">
        <v>36433</v>
      </c>
      <c r="D605" s="2" t="s">
        <v>123</v>
      </c>
      <c r="G605" s="2" t="s">
        <v>30</v>
      </c>
      <c r="H605" s="2" t="s">
        <v>26</v>
      </c>
      <c r="I605" s="3">
        <v>27789</v>
      </c>
      <c r="J605" s="12">
        <f>IF(H605&gt;0,B605-YEAR(I605),"")</f>
        <v>23</v>
      </c>
      <c r="K605" s="11" t="str">
        <f>N605 &amp; M605</f>
        <v>34C</v>
      </c>
      <c r="L605" s="11">
        <f>IF(ISBLANK(M605),"",VLOOKUP(M605,Tables!$A$3:$B$11,2))</f>
        <v>2</v>
      </c>
      <c r="M605" s="2" t="s">
        <v>32</v>
      </c>
      <c r="N605" s="2">
        <v>34</v>
      </c>
      <c r="O605" s="2">
        <v>24</v>
      </c>
      <c r="P605" s="2">
        <v>34</v>
      </c>
      <c r="Q605" s="2">
        <v>68</v>
      </c>
      <c r="R605" s="13">
        <f>IF(Q605&gt;0,(+Q605*2.54)/100,"")</f>
        <v>1.7272000000000001</v>
      </c>
      <c r="S605" s="2">
        <v>115</v>
      </c>
      <c r="T605" s="12">
        <f>IF(S605&gt;0,S605*0.453592,"")</f>
        <v>52.163080000000001</v>
      </c>
      <c r="U605" s="13">
        <f>IF((Q605&gt;0)*(S605&gt;0),T605/R605^2,"")</f>
        <v>17.485496476183261</v>
      </c>
      <c r="V605" s="18" t="str">
        <f t="shared" si="19"/>
        <v>Y</v>
      </c>
      <c r="W605" s="2" t="s">
        <v>124</v>
      </c>
    </row>
    <row r="606" spans="1:23" x14ac:dyDescent="0.15">
      <c r="A606" s="11">
        <f t="shared" si="18"/>
        <v>2000</v>
      </c>
      <c r="B606" s="11">
        <f>YEAR(C606)</f>
        <v>2003</v>
      </c>
      <c r="C606" s="10">
        <v>36464</v>
      </c>
      <c r="D606" s="2" t="s">
        <v>366</v>
      </c>
      <c r="G606" s="2" t="s">
        <v>30</v>
      </c>
      <c r="H606" s="2" t="s">
        <v>26</v>
      </c>
      <c r="I606" s="3">
        <v>26875</v>
      </c>
      <c r="J606" s="12">
        <f>IF(H606&gt;0,B606-YEAR(I606),"")</f>
        <v>26</v>
      </c>
      <c r="K606" s="11" t="str">
        <f>N606 &amp; M606</f>
        <v>36C</v>
      </c>
      <c r="L606" s="11">
        <f>IF(ISBLANK(M606),"",VLOOKUP(M606,Tables!$A$3:$B$11,2))</f>
        <v>2</v>
      </c>
      <c r="M606" s="2" t="s">
        <v>32</v>
      </c>
      <c r="N606" s="2">
        <v>36</v>
      </c>
      <c r="O606" s="2">
        <v>24</v>
      </c>
      <c r="P606" s="2">
        <v>36</v>
      </c>
      <c r="Q606" s="2">
        <v>68</v>
      </c>
      <c r="R606" s="13">
        <f>IF(Q606&gt;0,(+Q606*2.54)/100,"")</f>
        <v>1.7272000000000001</v>
      </c>
      <c r="S606" s="2">
        <v>126</v>
      </c>
      <c r="T606" s="12">
        <f>IF(S606&gt;0,S606*0.453592,"")</f>
        <v>57.152591999999999</v>
      </c>
      <c r="U606" s="13">
        <f>IF((Q606&gt;0)*(S606&gt;0),T606/R606^2,"")</f>
        <v>19.158022226079051</v>
      </c>
      <c r="V606" s="18" t="str">
        <f t="shared" si="19"/>
        <v>Y</v>
      </c>
      <c r="W606" s="2" t="s">
        <v>367</v>
      </c>
    </row>
    <row r="607" spans="1:23" x14ac:dyDescent="0.15">
      <c r="A607" s="11">
        <f t="shared" si="18"/>
        <v>2000</v>
      </c>
      <c r="B607" s="11">
        <f>YEAR(C607)</f>
        <v>2003</v>
      </c>
      <c r="C607" s="10">
        <v>36494</v>
      </c>
      <c r="D607" s="2" t="s">
        <v>347</v>
      </c>
      <c r="G607" s="2" t="s">
        <v>25</v>
      </c>
      <c r="H607" s="2" t="s">
        <v>35</v>
      </c>
      <c r="I607" s="3">
        <v>28929</v>
      </c>
      <c r="J607" s="12">
        <f>IF(H607&gt;0,B607-YEAR(I607),"")</f>
        <v>20</v>
      </c>
      <c r="K607" s="11" t="str">
        <f>N607 &amp; M607</f>
        <v>37D</v>
      </c>
      <c r="L607" s="11">
        <f>IF(ISBLANK(M607),"",VLOOKUP(M607,Tables!$A$3:$B$11,2))</f>
        <v>3</v>
      </c>
      <c r="M607" s="2" t="s">
        <v>27</v>
      </c>
      <c r="N607" s="2">
        <v>37</v>
      </c>
      <c r="O607" s="2">
        <v>25</v>
      </c>
      <c r="P607" s="2">
        <v>36</v>
      </c>
      <c r="Q607" s="2">
        <v>68</v>
      </c>
      <c r="R607" s="13">
        <f>IF(Q607&gt;0,(+Q607*2.54)/100,"")</f>
        <v>1.7272000000000001</v>
      </c>
      <c r="S607" s="2">
        <v>124</v>
      </c>
      <c r="T607" s="12">
        <f>IF(S607&gt;0,S607*0.453592,"")</f>
        <v>56.245407999999998</v>
      </c>
      <c r="U607" s="13">
        <f>IF((Q607&gt;0)*(S607&gt;0),T607/R607^2,"")</f>
        <v>18.853926635188909</v>
      </c>
      <c r="V607" s="18" t="str">
        <f t="shared" si="19"/>
        <v>N</v>
      </c>
      <c r="W607" s="2" t="s">
        <v>348</v>
      </c>
    </row>
    <row r="608" spans="1:23" x14ac:dyDescent="0.15">
      <c r="A608" s="11">
        <f t="shared" si="18"/>
        <v>2000</v>
      </c>
      <c r="B608" s="11">
        <f>YEAR(C608)</f>
        <v>2003</v>
      </c>
      <c r="C608" s="10">
        <v>36494</v>
      </c>
      <c r="D608" s="2" t="s">
        <v>1038</v>
      </c>
      <c r="G608" s="2" t="s">
        <v>25</v>
      </c>
      <c r="H608" s="2" t="s">
        <v>35</v>
      </c>
      <c r="I608" s="3">
        <v>28929</v>
      </c>
      <c r="J608" s="12">
        <f>IF(H608&gt;0,B608-YEAR(I608),"")</f>
        <v>20</v>
      </c>
      <c r="K608" s="11" t="str">
        <f>N608 &amp; M608</f>
        <v>37D</v>
      </c>
      <c r="L608" s="11">
        <f>IF(ISBLANK(M608),"",VLOOKUP(M608,Tables!$A$3:$B$11,2))</f>
        <v>3</v>
      </c>
      <c r="M608" s="2" t="s">
        <v>27</v>
      </c>
      <c r="N608" s="2">
        <v>37</v>
      </c>
      <c r="O608" s="2">
        <v>25</v>
      </c>
      <c r="P608" s="2">
        <v>36</v>
      </c>
      <c r="Q608" s="2">
        <v>68</v>
      </c>
      <c r="R608" s="13">
        <f>IF(Q608&gt;0,(+Q608*2.54)/100,"")</f>
        <v>1.7272000000000001</v>
      </c>
      <c r="S608" s="2">
        <v>124</v>
      </c>
      <c r="T608" s="12">
        <f>IF(S608&gt;0,S608*0.453592,"")</f>
        <v>56.245407999999998</v>
      </c>
      <c r="U608" s="13">
        <f>IF((Q608&gt;0)*(S608&gt;0),T608/R608^2,"")</f>
        <v>18.853926635188909</v>
      </c>
      <c r="V608" s="18" t="str">
        <f t="shared" si="19"/>
        <v>N</v>
      </c>
      <c r="W608" s="2" t="s">
        <v>348</v>
      </c>
    </row>
    <row r="609" spans="1:23" x14ac:dyDescent="0.15">
      <c r="A609" s="11">
        <f t="shared" si="18"/>
        <v>2000</v>
      </c>
      <c r="B609" s="11">
        <f>YEAR(C609)</f>
        <v>2004</v>
      </c>
      <c r="C609" s="10">
        <v>36525</v>
      </c>
      <c r="D609" s="2" t="s">
        <v>284</v>
      </c>
      <c r="H609" s="2" t="s">
        <v>26</v>
      </c>
      <c r="I609" s="3">
        <v>27132</v>
      </c>
      <c r="J609" s="12">
        <f>IF(H609&gt;0,B609-YEAR(I609),"")</f>
        <v>26</v>
      </c>
      <c r="K609" s="11" t="str">
        <f>N609 &amp; M609</f>
        <v>34C</v>
      </c>
      <c r="L609" s="11">
        <f>IF(ISBLANK(M609),"",VLOOKUP(M609,Tables!$A$3:$B$11,2))</f>
        <v>2</v>
      </c>
      <c r="M609" s="2" t="s">
        <v>32</v>
      </c>
      <c r="N609" s="2">
        <v>34</v>
      </c>
      <c r="O609" s="2">
        <v>25</v>
      </c>
      <c r="P609" s="2">
        <v>34</v>
      </c>
      <c r="Q609" s="2">
        <v>62</v>
      </c>
      <c r="R609" s="13">
        <f>IF(Q609&gt;0,(+Q609*2.54)/100,"")</f>
        <v>1.5748</v>
      </c>
      <c r="S609" s="2">
        <v>107</v>
      </c>
      <c r="T609" s="12">
        <f>IF(S609&gt;0,S609*0.453592,"")</f>
        <v>48.534343999999997</v>
      </c>
      <c r="U609" s="13">
        <f>IF((Q609&gt;0)*(S609&gt;0),T609/R609^2,"")</f>
        <v>19.570339140678282</v>
      </c>
      <c r="V609" s="18" t="str">
        <f t="shared" si="19"/>
        <v>Y</v>
      </c>
      <c r="W609" s="2" t="s">
        <v>285</v>
      </c>
    </row>
    <row r="610" spans="1:23" x14ac:dyDescent="0.15">
      <c r="A610" s="11">
        <f t="shared" si="18"/>
        <v>2000</v>
      </c>
      <c r="B610" s="11">
        <f>YEAR(C610)</f>
        <v>2004</v>
      </c>
      <c r="C610" s="10">
        <v>36556</v>
      </c>
      <c r="D610" s="2" t="s">
        <v>54</v>
      </c>
      <c r="G610" s="2" t="s">
        <v>30</v>
      </c>
      <c r="H610" s="2" t="s">
        <v>35</v>
      </c>
      <c r="I610" s="3">
        <v>25949</v>
      </c>
      <c r="J610" s="12">
        <f>IF(H610&gt;0,B610-YEAR(I610),"")</f>
        <v>29</v>
      </c>
      <c r="K610" s="11" t="str">
        <f>N610 &amp; M610</f>
        <v>34E</v>
      </c>
      <c r="L610" s="11">
        <f>IF(ISBLANK(M610),"",VLOOKUP(M610,Tables!$A$3:$B$11,2))</f>
        <v>5</v>
      </c>
      <c r="M610" s="2" t="s">
        <v>55</v>
      </c>
      <c r="N610" s="2">
        <v>34</v>
      </c>
      <c r="O610" s="2">
        <v>24</v>
      </c>
      <c r="P610" s="2">
        <v>35</v>
      </c>
      <c r="Q610" s="2">
        <v>67</v>
      </c>
      <c r="R610" s="13">
        <f>IF(Q610&gt;0,(+Q610*2.54)/100,"")</f>
        <v>1.7018</v>
      </c>
      <c r="S610" s="2">
        <v>120</v>
      </c>
      <c r="T610" s="12">
        <f>IF(S610&gt;0,S610*0.453592,"")</f>
        <v>54.431039999999996</v>
      </c>
      <c r="U610" s="13">
        <f>IF((Q610&gt;0)*(S610&gt;0),T610/R610^2,"")</f>
        <v>18.794448816342495</v>
      </c>
      <c r="V610" s="18" t="str">
        <f t="shared" si="19"/>
        <v>Y</v>
      </c>
      <c r="W610" s="2" t="s">
        <v>56</v>
      </c>
    </row>
    <row r="611" spans="1:23" x14ac:dyDescent="0.15">
      <c r="A611" s="11">
        <f t="shared" si="18"/>
        <v>2000</v>
      </c>
      <c r="B611" s="11">
        <f>YEAR(C611)</f>
        <v>2004</v>
      </c>
      <c r="C611" s="10">
        <v>36585</v>
      </c>
      <c r="D611" s="2" t="s">
        <v>1026</v>
      </c>
      <c r="H611" s="2" t="s">
        <v>26</v>
      </c>
      <c r="I611" s="3">
        <v>27355</v>
      </c>
      <c r="J611" s="12">
        <f>IF(H611&gt;0,B611-YEAR(I611),"")</f>
        <v>26</v>
      </c>
      <c r="K611" s="11" t="str">
        <f>N611 &amp; M611</f>
        <v>34C</v>
      </c>
      <c r="L611" s="11">
        <f>IF(ISBLANK(M611),"",VLOOKUP(M611,Tables!$A$3:$B$11,2))</f>
        <v>2</v>
      </c>
      <c r="M611" s="2" t="s">
        <v>32</v>
      </c>
      <c r="N611" s="2">
        <v>34</v>
      </c>
      <c r="O611" s="2">
        <v>22</v>
      </c>
      <c r="P611" s="2">
        <v>34</v>
      </c>
      <c r="Q611" s="2">
        <v>64</v>
      </c>
      <c r="R611" s="13">
        <f>IF(Q611&gt;0,(+Q611*2.54)/100,"")</f>
        <v>1.6255999999999999</v>
      </c>
      <c r="S611" s="2">
        <v>103</v>
      </c>
      <c r="T611" s="12">
        <f>IF(S611&gt;0,S611*0.453592,"")</f>
        <v>46.719976000000003</v>
      </c>
      <c r="U611" s="13">
        <f>IF((Q611&gt;0)*(S611&gt;0),T611/R611^2,"")</f>
        <v>17.679713777396305</v>
      </c>
      <c r="V611" s="18" t="str">
        <f t="shared" si="19"/>
        <v>Y</v>
      </c>
      <c r="W611" s="2" t="s">
        <v>1027</v>
      </c>
    </row>
    <row r="612" spans="1:23" x14ac:dyDescent="0.15">
      <c r="A612" s="11">
        <f t="shared" si="18"/>
        <v>2000</v>
      </c>
      <c r="B612" s="11">
        <f>YEAR(C612)</f>
        <v>2004</v>
      </c>
      <c r="C612" s="10">
        <v>36616</v>
      </c>
      <c r="D612" s="2" t="s">
        <v>704</v>
      </c>
      <c r="G612" s="2" t="s">
        <v>30</v>
      </c>
      <c r="H612" s="2" t="s">
        <v>35</v>
      </c>
      <c r="I612" s="3">
        <v>26832</v>
      </c>
      <c r="J612" s="12">
        <f>IF(H612&gt;0,B612-YEAR(I612),"")</f>
        <v>27</v>
      </c>
      <c r="K612" s="11" t="str">
        <f>N612 &amp; M612</f>
        <v>34C</v>
      </c>
      <c r="L612" s="11">
        <f>IF(ISBLANK(M612),"",VLOOKUP(M612,Tables!$A$3:$B$11,2))</f>
        <v>2</v>
      </c>
      <c r="M612" s="2" t="s">
        <v>32</v>
      </c>
      <c r="N612" s="2">
        <v>34</v>
      </c>
      <c r="O612" s="2">
        <v>25</v>
      </c>
      <c r="P612" s="2">
        <v>35</v>
      </c>
      <c r="Q612" s="2">
        <v>70</v>
      </c>
      <c r="R612" s="13">
        <f>IF(Q612&gt;0,(+Q612*2.54)/100,"")</f>
        <v>1.778</v>
      </c>
      <c r="S612" s="2">
        <v>127</v>
      </c>
      <c r="T612" s="12">
        <f>IF(S612&gt;0,S612*0.453592,"")</f>
        <v>57.606183999999999</v>
      </c>
      <c r="U612" s="13">
        <f>IF((Q612&gt;0)*(S612&gt;0),T612/R612^2,"")</f>
        <v>18.222400771332154</v>
      </c>
      <c r="V612" s="18" t="str">
        <f t="shared" si="19"/>
        <v>N</v>
      </c>
      <c r="W612" s="2" t="s">
        <v>165</v>
      </c>
    </row>
    <row r="613" spans="1:23" x14ac:dyDescent="0.15">
      <c r="A613" s="11">
        <f t="shared" si="18"/>
        <v>2000</v>
      </c>
      <c r="B613" s="11">
        <f>YEAR(C613)</f>
        <v>2004</v>
      </c>
      <c r="C613" s="10">
        <v>36646</v>
      </c>
      <c r="D613" s="2" t="s">
        <v>930</v>
      </c>
      <c r="H613" s="2" t="s">
        <v>26</v>
      </c>
      <c r="I613" s="3">
        <v>28068</v>
      </c>
      <c r="J613" s="12">
        <f>IF(H613&gt;0,B613-YEAR(I613),"")</f>
        <v>24</v>
      </c>
      <c r="K613" s="11" t="str">
        <f>N613 &amp; M613</f>
        <v>32B</v>
      </c>
      <c r="L613" s="11">
        <f>IF(ISBLANK(M613),"",VLOOKUP(M613,Tables!$A$3:$B$11,2))</f>
        <v>1</v>
      </c>
      <c r="M613" s="2" t="s">
        <v>49</v>
      </c>
      <c r="N613" s="2">
        <v>32</v>
      </c>
      <c r="O613" s="2">
        <v>24</v>
      </c>
      <c r="P613" s="2">
        <v>34</v>
      </c>
      <c r="Q613" s="2">
        <v>64</v>
      </c>
      <c r="R613" s="13">
        <f>IF(Q613&gt;0,(+Q613*2.54)/100,"")</f>
        <v>1.6255999999999999</v>
      </c>
      <c r="S613" s="2">
        <v>110</v>
      </c>
      <c r="T613" s="12">
        <f>IF(S613&gt;0,S613*0.453592,"")</f>
        <v>49.895119999999999</v>
      </c>
      <c r="U613" s="13">
        <f>IF((Q613&gt;0)*(S613&gt;0),T613/R613^2,"")</f>
        <v>18.881247723432946</v>
      </c>
      <c r="V613" s="18" t="str">
        <f t="shared" si="19"/>
        <v>Y</v>
      </c>
      <c r="W613" s="2" t="s">
        <v>931</v>
      </c>
    </row>
    <row r="614" spans="1:23" x14ac:dyDescent="0.15">
      <c r="A614" s="11">
        <f t="shared" si="18"/>
        <v>2000</v>
      </c>
      <c r="B614" s="11">
        <f>YEAR(C614)</f>
        <v>2004</v>
      </c>
      <c r="C614" s="10">
        <v>36677</v>
      </c>
      <c r="D614" s="2" t="s">
        <v>488</v>
      </c>
      <c r="G614" s="2" t="s">
        <v>25</v>
      </c>
      <c r="H614" s="2" t="s">
        <v>35</v>
      </c>
      <c r="I614" s="3">
        <v>27764</v>
      </c>
      <c r="J614" s="12">
        <f>IF(H614&gt;0,B614-YEAR(I614),"")</f>
        <v>24</v>
      </c>
      <c r="K614" s="11" t="str">
        <f>N614 &amp; M614</f>
        <v>34C</v>
      </c>
      <c r="L614" s="11">
        <f>IF(ISBLANK(M614),"",VLOOKUP(M614,Tables!$A$3:$B$11,2))</f>
        <v>2</v>
      </c>
      <c r="M614" s="2" t="s">
        <v>32</v>
      </c>
      <c r="N614" s="2">
        <v>34</v>
      </c>
      <c r="O614" s="2">
        <v>22</v>
      </c>
      <c r="P614" s="2">
        <v>34</v>
      </c>
      <c r="Q614" s="2">
        <v>64</v>
      </c>
      <c r="R614" s="13">
        <f>IF(Q614&gt;0,(+Q614*2.54)/100,"")</f>
        <v>1.6255999999999999</v>
      </c>
      <c r="S614" s="2">
        <v>108</v>
      </c>
      <c r="T614" s="12">
        <f>IF(S614&gt;0,S614*0.453592,"")</f>
        <v>48.987935999999998</v>
      </c>
      <c r="U614" s="13">
        <f>IF((Q614&gt;0)*(S614&gt;0),T614/R614^2,"")</f>
        <v>18.537952310279621</v>
      </c>
      <c r="V614" s="18" t="str">
        <f t="shared" si="19"/>
        <v>N</v>
      </c>
      <c r="W614" s="2" t="s">
        <v>489</v>
      </c>
    </row>
    <row r="615" spans="1:23" x14ac:dyDescent="0.15">
      <c r="A615" s="11">
        <f t="shared" si="18"/>
        <v>2000</v>
      </c>
      <c r="B615" s="11">
        <f>YEAR(C615)</f>
        <v>2004</v>
      </c>
      <c r="C615" s="10">
        <v>36707</v>
      </c>
      <c r="D615" s="2" t="s">
        <v>1098</v>
      </c>
      <c r="G615" s="2" t="s">
        <v>25</v>
      </c>
      <c r="H615" s="2" t="s">
        <v>26</v>
      </c>
      <c r="I615" s="3">
        <v>26267</v>
      </c>
      <c r="J615" s="12">
        <f>IF(H615&gt;0,B615-YEAR(I615),"")</f>
        <v>29</v>
      </c>
      <c r="K615" s="11" t="str">
        <f>N615 &amp; M615</f>
        <v>34D</v>
      </c>
      <c r="L615" s="11">
        <f>IF(ISBLANK(M615),"",VLOOKUP(M615,Tables!$A$3:$B$11,2))</f>
        <v>3</v>
      </c>
      <c r="M615" s="2" t="s">
        <v>27</v>
      </c>
      <c r="N615" s="2">
        <v>34</v>
      </c>
      <c r="O615" s="2">
        <v>24</v>
      </c>
      <c r="P615" s="2">
        <v>33</v>
      </c>
      <c r="Q615" s="2">
        <v>67</v>
      </c>
      <c r="R615" s="13">
        <f>IF(Q615&gt;0,(+Q615*2.54)/100,"")</f>
        <v>1.7018</v>
      </c>
      <c r="S615" s="2">
        <v>117</v>
      </c>
      <c r="T615" s="12">
        <f>IF(S615&gt;0,S615*0.453592,"")</f>
        <v>53.070264000000002</v>
      </c>
      <c r="U615" s="13">
        <f>IF((Q615&gt;0)*(S615&gt;0),T615/R615^2,"")</f>
        <v>18.324587595933934</v>
      </c>
      <c r="V615" s="18" t="str">
        <f t="shared" si="19"/>
        <v>Y</v>
      </c>
      <c r="W615" s="2" t="s">
        <v>434</v>
      </c>
    </row>
    <row r="616" spans="1:23" x14ac:dyDescent="0.15">
      <c r="A616" s="11">
        <f t="shared" si="18"/>
        <v>2000</v>
      </c>
      <c r="B616" s="11">
        <f>YEAR(C616)</f>
        <v>2004</v>
      </c>
      <c r="C616" s="10">
        <v>36738</v>
      </c>
      <c r="D616" s="2" t="s">
        <v>976</v>
      </c>
      <c r="H616" s="2" t="s">
        <v>35</v>
      </c>
      <c r="I616" s="3">
        <v>28139</v>
      </c>
      <c r="J616" s="12">
        <f>IF(H616&gt;0,B616-YEAR(I616),"")</f>
        <v>23</v>
      </c>
      <c r="K616" s="11" t="str">
        <f>N616 &amp; M616</f>
        <v>34C</v>
      </c>
      <c r="L616" s="11">
        <f>IF(ISBLANK(M616),"",VLOOKUP(M616,Tables!$A$3:$B$11,2))</f>
        <v>2</v>
      </c>
      <c r="M616" s="2" t="s">
        <v>32</v>
      </c>
      <c r="N616" s="2">
        <v>34</v>
      </c>
      <c r="O616" s="2">
        <v>25</v>
      </c>
      <c r="P616" s="2">
        <v>34</v>
      </c>
      <c r="Q616" s="2">
        <v>66</v>
      </c>
      <c r="R616" s="13">
        <f>IF(Q616&gt;0,(+Q616*2.54)/100,"")</f>
        <v>1.6764000000000001</v>
      </c>
      <c r="S616" s="2">
        <v>110</v>
      </c>
      <c r="T616" s="12">
        <f>IF(S616&gt;0,S616*0.453592,"")</f>
        <v>49.895119999999999</v>
      </c>
      <c r="U616" s="13">
        <f>IF((Q616&gt;0)*(S616&gt;0),T616/R616^2,"")</f>
        <v>17.754267831767987</v>
      </c>
      <c r="V616" s="18" t="str">
        <f t="shared" si="19"/>
        <v>Y</v>
      </c>
      <c r="W616" s="2" t="s">
        <v>977</v>
      </c>
    </row>
    <row r="617" spans="1:23" x14ac:dyDescent="0.15">
      <c r="A617" s="11">
        <f t="shared" si="18"/>
        <v>2000</v>
      </c>
      <c r="B617" s="11">
        <f>YEAR(C617)</f>
        <v>2004</v>
      </c>
      <c r="C617" s="10">
        <v>36769</v>
      </c>
      <c r="D617" s="2" t="s">
        <v>1045</v>
      </c>
      <c r="H617" s="2" t="s">
        <v>31</v>
      </c>
      <c r="I617" s="3">
        <v>29358</v>
      </c>
      <c r="J617" s="12">
        <f>IF(H617&gt;0,B617-YEAR(I617),"")</f>
        <v>20</v>
      </c>
      <c r="K617" s="11" t="str">
        <f>N617 &amp; M617</f>
        <v>34B</v>
      </c>
      <c r="L617" s="11">
        <f>IF(ISBLANK(M617),"",VLOOKUP(M617,Tables!$A$3:$B$11,2))</f>
        <v>1</v>
      </c>
      <c r="M617" s="2" t="s">
        <v>49</v>
      </c>
      <c r="N617" s="2">
        <v>34</v>
      </c>
      <c r="O617" s="2">
        <v>24</v>
      </c>
      <c r="P617" s="2">
        <v>34</v>
      </c>
      <c r="Q617" s="2">
        <v>65</v>
      </c>
      <c r="R617" s="13">
        <f>IF(Q617&gt;0,(+Q617*2.54)/100,"")</f>
        <v>1.651</v>
      </c>
      <c r="S617" s="2">
        <v>106</v>
      </c>
      <c r="T617" s="12">
        <f>IF(S617&gt;0,S617*0.453592,"")</f>
        <v>48.080751999999997</v>
      </c>
      <c r="U617" s="13">
        <f>IF((Q617&gt;0)*(S617&gt;0),T617/R617^2,"")</f>
        <v>17.639127727959597</v>
      </c>
      <c r="V617" s="18" t="str">
        <f t="shared" si="19"/>
        <v>Y</v>
      </c>
      <c r="W617" s="2" t="s">
        <v>1046</v>
      </c>
    </row>
    <row r="618" spans="1:23" x14ac:dyDescent="0.15">
      <c r="A618" s="11">
        <f t="shared" si="18"/>
        <v>2000</v>
      </c>
      <c r="B618" s="11">
        <f>YEAR(C618)</f>
        <v>2004</v>
      </c>
      <c r="C618" s="10">
        <v>36799</v>
      </c>
      <c r="D618" s="2" t="s">
        <v>696</v>
      </c>
      <c r="G618" s="2" t="s">
        <v>25</v>
      </c>
      <c r="H618" s="2" t="s">
        <v>26</v>
      </c>
      <c r="I618" s="3">
        <v>28702</v>
      </c>
      <c r="J618" s="12">
        <f>IF(H618&gt;0,B618-YEAR(I618),"")</f>
        <v>22</v>
      </c>
      <c r="K618" s="11" t="str">
        <f>N618 &amp; M618</f>
        <v>34D</v>
      </c>
      <c r="L618" s="11">
        <f>IF(ISBLANK(M618),"",VLOOKUP(M618,Tables!$A$3:$B$11,2))</f>
        <v>3</v>
      </c>
      <c r="M618" s="2" t="s">
        <v>27</v>
      </c>
      <c r="N618" s="2">
        <v>34</v>
      </c>
      <c r="O618" s="2">
        <v>23</v>
      </c>
      <c r="P618" s="2">
        <v>33</v>
      </c>
      <c r="Q618" s="2">
        <v>65</v>
      </c>
      <c r="R618" s="13">
        <f>IF(Q618&gt;0,(+Q618*2.54)/100,"")</f>
        <v>1.651</v>
      </c>
      <c r="S618" s="2">
        <v>102</v>
      </c>
      <c r="T618" s="12">
        <f>IF(S618&gt;0,S618*0.453592,"")</f>
        <v>46.266384000000002</v>
      </c>
      <c r="U618" s="13">
        <f>IF((Q618&gt;0)*(S618&gt;0),T618/R618^2,"")</f>
        <v>16.973500266527161</v>
      </c>
      <c r="V618" s="18" t="str">
        <f t="shared" si="19"/>
        <v>Y</v>
      </c>
      <c r="W618" s="2" t="s">
        <v>697</v>
      </c>
    </row>
    <row r="619" spans="1:23" x14ac:dyDescent="0.15">
      <c r="A619" s="11">
        <f t="shared" si="18"/>
        <v>2000</v>
      </c>
      <c r="B619" s="11">
        <f>YEAR(C619)</f>
        <v>2004</v>
      </c>
      <c r="C619" s="10">
        <v>36830</v>
      </c>
      <c r="D619" s="2" t="s">
        <v>195</v>
      </c>
      <c r="H619" s="2" t="s">
        <v>35</v>
      </c>
      <c r="I619" s="3">
        <v>27925</v>
      </c>
      <c r="J619" s="12">
        <f>IF(H619&gt;0,B619-YEAR(I619),"")</f>
        <v>24</v>
      </c>
      <c r="K619" s="11" t="str">
        <f>N619 &amp; M619</f>
        <v>34C</v>
      </c>
      <c r="L619" s="11">
        <f>IF(ISBLANK(M619),"",VLOOKUP(M619,Tables!$A$3:$B$11,2))</f>
        <v>2</v>
      </c>
      <c r="M619" s="2" t="s">
        <v>32</v>
      </c>
      <c r="N619" s="2">
        <v>34</v>
      </c>
      <c r="O619" s="2">
        <v>25</v>
      </c>
      <c r="P619" s="2">
        <v>34</v>
      </c>
      <c r="Q619" s="2">
        <v>66</v>
      </c>
      <c r="R619" s="13">
        <f>IF(Q619&gt;0,(+Q619*2.54)/100,"")</f>
        <v>1.6764000000000001</v>
      </c>
      <c r="S619" s="2">
        <v>118</v>
      </c>
      <c r="T619" s="12">
        <f>IF(S619&gt;0,S619*0.453592,"")</f>
        <v>53.523856000000002</v>
      </c>
      <c r="U619" s="13">
        <f>IF((Q619&gt;0)*(S619&gt;0),T619/R619^2,"")</f>
        <v>19.04548731044202</v>
      </c>
      <c r="V619" s="18" t="str">
        <f t="shared" si="19"/>
        <v>Y</v>
      </c>
      <c r="W619" s="2" t="s">
        <v>196</v>
      </c>
    </row>
    <row r="620" spans="1:23" x14ac:dyDescent="0.15">
      <c r="A620" s="11">
        <f t="shared" si="18"/>
        <v>2000</v>
      </c>
      <c r="B620" s="11">
        <f>YEAR(C620)</f>
        <v>2004</v>
      </c>
      <c r="C620" s="10">
        <v>36860</v>
      </c>
      <c r="D620" s="2" t="s">
        <v>1146</v>
      </c>
      <c r="H620" s="2" t="s">
        <v>35</v>
      </c>
      <c r="I620" s="3">
        <v>25688</v>
      </c>
      <c r="J620" s="12">
        <f>IF(H620&gt;0,B620-YEAR(I620),"")</f>
        <v>30</v>
      </c>
      <c r="K620" s="11" t="str">
        <f>N620 &amp; M620</f>
        <v>34C</v>
      </c>
      <c r="L620" s="11">
        <f>IF(ISBLANK(M620),"",VLOOKUP(M620,Tables!$A$3:$B$11,2))</f>
        <v>2</v>
      </c>
      <c r="M620" s="2" t="s">
        <v>32</v>
      </c>
      <c r="N620" s="2">
        <v>34</v>
      </c>
      <c r="O620" s="2">
        <v>23</v>
      </c>
      <c r="P620" s="2">
        <v>35</v>
      </c>
      <c r="Q620" s="2">
        <v>66</v>
      </c>
      <c r="R620" s="13">
        <f>IF(Q620&gt;0,(+Q620*2.54)/100,"")</f>
        <v>1.6764000000000001</v>
      </c>
      <c r="S620" s="2">
        <v>115</v>
      </c>
      <c r="T620" s="12">
        <f>IF(S620&gt;0,S620*0.453592,"")</f>
        <v>52.163080000000001</v>
      </c>
      <c r="U620" s="13">
        <f>IF((Q620&gt;0)*(S620&gt;0),T620/R620^2,"")</f>
        <v>18.561280005939256</v>
      </c>
      <c r="V620" s="18" t="str">
        <f t="shared" si="19"/>
        <v>Y</v>
      </c>
      <c r="W620" s="2" t="s">
        <v>81</v>
      </c>
    </row>
    <row r="621" spans="1:23" x14ac:dyDescent="0.15">
      <c r="A621" s="11">
        <f t="shared" si="18"/>
        <v>2000</v>
      </c>
      <c r="B621" s="11">
        <f>YEAR(C621)</f>
        <v>2005</v>
      </c>
      <c r="C621" s="10">
        <v>36891</v>
      </c>
      <c r="D621" s="2" t="s">
        <v>354</v>
      </c>
      <c r="G621" s="2" t="s">
        <v>25</v>
      </c>
      <c r="H621" s="2" t="s">
        <v>26</v>
      </c>
      <c r="I621" s="3">
        <v>29821</v>
      </c>
      <c r="J621" s="12">
        <f>IF(H621&gt;0,B621-YEAR(I621),"")</f>
        <v>20</v>
      </c>
      <c r="K621" s="11" t="str">
        <f>N621 &amp; M621</f>
        <v>36DD</v>
      </c>
      <c r="L621" s="11">
        <f>IF(ISBLANK(M621),"",VLOOKUP(M621,Tables!$A$3:$B$11,2))</f>
        <v>4</v>
      </c>
      <c r="M621" s="2" t="s">
        <v>38</v>
      </c>
      <c r="N621" s="2">
        <v>36</v>
      </c>
      <c r="O621" s="2">
        <v>24</v>
      </c>
      <c r="P621" s="2">
        <v>34</v>
      </c>
      <c r="Q621" s="2">
        <v>65</v>
      </c>
      <c r="R621" s="13">
        <f>IF(Q621&gt;0,(+Q621*2.54)/100,"")</f>
        <v>1.651</v>
      </c>
      <c r="S621" s="2">
        <v>110</v>
      </c>
      <c r="T621" s="12">
        <f>IF(S621&gt;0,S621*0.453592,"")</f>
        <v>49.895119999999999</v>
      </c>
      <c r="U621" s="13">
        <f>IF((Q621&gt;0)*(S621&gt;0),T621/R621^2,"")</f>
        <v>18.304755189392033</v>
      </c>
      <c r="V621" s="18" t="str">
        <f t="shared" si="19"/>
        <v>Y</v>
      </c>
      <c r="W621" s="2" t="s">
        <v>355</v>
      </c>
    </row>
    <row r="622" spans="1:23" x14ac:dyDescent="0.15">
      <c r="A622" s="11">
        <f t="shared" si="18"/>
        <v>2000</v>
      </c>
      <c r="B622" s="11">
        <f>YEAR(C622)</f>
        <v>2005</v>
      </c>
      <c r="C622" s="10">
        <v>36922</v>
      </c>
      <c r="D622" s="2" t="s">
        <v>73</v>
      </c>
      <c r="G622" s="2" t="s">
        <v>25</v>
      </c>
      <c r="H622" s="2" t="s">
        <v>35</v>
      </c>
      <c r="I622" s="3">
        <v>28296</v>
      </c>
      <c r="J622" s="12">
        <f>IF(H622&gt;0,B622-YEAR(I622),"")</f>
        <v>24</v>
      </c>
      <c r="K622" s="11" t="str">
        <f>N622 &amp; M622</f>
        <v>36DD</v>
      </c>
      <c r="L622" s="11">
        <f>IF(ISBLANK(M622),"",VLOOKUP(M622,Tables!$A$3:$B$11,2))</f>
        <v>4</v>
      </c>
      <c r="M622" s="2" t="s">
        <v>38</v>
      </c>
      <c r="N622" s="2">
        <v>36</v>
      </c>
      <c r="O622" s="2">
        <v>28</v>
      </c>
      <c r="P622" s="2">
        <v>36</v>
      </c>
      <c r="Q622" s="2">
        <v>67</v>
      </c>
      <c r="R622" s="13">
        <f>IF(Q622&gt;0,(+Q622*2.54)/100,"")</f>
        <v>1.7018</v>
      </c>
      <c r="S622" s="2">
        <v>127</v>
      </c>
      <c r="T622" s="12">
        <f>IF(S622&gt;0,S622*0.453592,"")</f>
        <v>57.606183999999999</v>
      </c>
      <c r="U622" s="13">
        <f>IF((Q622&gt;0)*(S622&gt;0),T622/R622^2,"")</f>
        <v>19.890791663962474</v>
      </c>
      <c r="V622" s="18" t="str">
        <f t="shared" si="19"/>
        <v>Y</v>
      </c>
      <c r="W622" s="2" t="s">
        <v>74</v>
      </c>
    </row>
    <row r="623" spans="1:23" x14ac:dyDescent="0.15">
      <c r="A623" s="11">
        <f t="shared" si="18"/>
        <v>2000</v>
      </c>
      <c r="B623" s="11">
        <f>YEAR(C623)</f>
        <v>2005</v>
      </c>
      <c r="C623" s="10">
        <v>36950</v>
      </c>
      <c r="D623" s="2" t="s">
        <v>584</v>
      </c>
      <c r="G623" s="2" t="s">
        <v>60</v>
      </c>
      <c r="H623" s="2" t="s">
        <v>26</v>
      </c>
      <c r="I623" s="3">
        <v>29939</v>
      </c>
      <c r="J623" s="12">
        <f>IF(H623&gt;0,B623-YEAR(I623),"")</f>
        <v>20</v>
      </c>
      <c r="K623" s="11" t="str">
        <f>N623 &amp; M623</f>
        <v>36C</v>
      </c>
      <c r="L623" s="11">
        <f>IF(ISBLANK(M623),"",VLOOKUP(M623,Tables!$A$3:$B$11,2))</f>
        <v>2</v>
      </c>
      <c r="M623" s="2" t="s">
        <v>32</v>
      </c>
      <c r="N623" s="2">
        <v>36</v>
      </c>
      <c r="O623" s="2">
        <v>24</v>
      </c>
      <c r="P623" s="2">
        <v>36</v>
      </c>
      <c r="Q623" s="2">
        <v>65</v>
      </c>
      <c r="R623" s="13">
        <f>IF(Q623&gt;0,(+Q623*2.54)/100,"")</f>
        <v>1.651</v>
      </c>
      <c r="S623" s="2">
        <v>117</v>
      </c>
      <c r="T623" s="12">
        <f>IF(S623&gt;0,S623*0.453592,"")</f>
        <v>53.070264000000002</v>
      </c>
      <c r="U623" s="13">
        <f>IF((Q623&gt;0)*(S623&gt;0),T623/R623^2,"")</f>
        <v>19.469603246898799</v>
      </c>
      <c r="V623" s="18" t="str">
        <f t="shared" si="19"/>
        <v>Y</v>
      </c>
      <c r="W623" s="2" t="s">
        <v>585</v>
      </c>
    </row>
    <row r="624" spans="1:23" x14ac:dyDescent="0.15">
      <c r="A624" s="11">
        <f t="shared" si="18"/>
        <v>2000</v>
      </c>
      <c r="B624" s="11">
        <f>YEAR(C624)</f>
        <v>2005</v>
      </c>
      <c r="C624" s="10">
        <v>36981</v>
      </c>
      <c r="D624" s="2" t="s">
        <v>295</v>
      </c>
      <c r="G624" s="2" t="s">
        <v>25</v>
      </c>
      <c r="H624" s="2" t="s">
        <v>26</v>
      </c>
      <c r="I624" s="3">
        <v>28908</v>
      </c>
      <c r="J624" s="12">
        <f>IF(H624&gt;0,B624-YEAR(I624),"")</f>
        <v>22</v>
      </c>
      <c r="K624" s="11" t="str">
        <f>N624 &amp; M624</f>
        <v>34C</v>
      </c>
      <c r="L624" s="11">
        <f>IF(ISBLANK(M624),"",VLOOKUP(M624,Tables!$A$3:$B$11,2))</f>
        <v>2</v>
      </c>
      <c r="M624" s="2" t="s">
        <v>32</v>
      </c>
      <c r="N624" s="2">
        <v>34</v>
      </c>
      <c r="O624" s="2">
        <v>24</v>
      </c>
      <c r="P624" s="2">
        <v>34</v>
      </c>
      <c r="Q624" s="2">
        <v>63</v>
      </c>
      <c r="R624" s="13">
        <f>IF(Q624&gt;0,(+Q624*2.54)/100,"")</f>
        <v>1.6002000000000001</v>
      </c>
      <c r="S624" s="2">
        <v>105</v>
      </c>
      <c r="T624" s="12">
        <f>IF(S624&gt;0,S624*0.453592,"")</f>
        <v>47.627159999999996</v>
      </c>
      <c r="U624" s="13">
        <f>IF((Q624&gt;0)*(S624&gt;0),T624/R624^2,"")</f>
        <v>18.59970915709027</v>
      </c>
      <c r="V624" s="18" t="str">
        <f t="shared" si="19"/>
        <v>Y</v>
      </c>
      <c r="W624" s="2" t="s">
        <v>296</v>
      </c>
    </row>
    <row r="625" spans="1:23" x14ac:dyDescent="0.15">
      <c r="A625" s="11">
        <f t="shared" si="18"/>
        <v>2000</v>
      </c>
      <c r="B625" s="11">
        <f>YEAR(C625)</f>
        <v>2005</v>
      </c>
      <c r="C625" s="10">
        <v>37011</v>
      </c>
      <c r="D625" s="2" t="s">
        <v>524</v>
      </c>
      <c r="G625" s="2" t="s">
        <v>25</v>
      </c>
      <c r="H625" s="2" t="s">
        <v>35</v>
      </c>
      <c r="I625" s="3">
        <v>28430</v>
      </c>
      <c r="J625" s="12">
        <f>IF(H625&gt;0,B625-YEAR(I625),"")</f>
        <v>24</v>
      </c>
      <c r="K625" s="11" t="str">
        <f>N625 &amp; M625</f>
        <v>34C</v>
      </c>
      <c r="L625" s="11">
        <f>IF(ISBLANK(M625),"",VLOOKUP(M625,Tables!$A$3:$B$11,2))</f>
        <v>2</v>
      </c>
      <c r="M625" s="2" t="s">
        <v>32</v>
      </c>
      <c r="N625" s="2">
        <v>34</v>
      </c>
      <c r="O625" s="2">
        <v>23</v>
      </c>
      <c r="P625" s="2">
        <v>34</v>
      </c>
      <c r="Q625" s="2">
        <v>67</v>
      </c>
      <c r="R625" s="13">
        <f>IF(Q625&gt;0,(+Q625*2.54)/100,"")</f>
        <v>1.7018</v>
      </c>
      <c r="S625" s="2">
        <v>112</v>
      </c>
      <c r="T625" s="12">
        <f>IF(S625&gt;0,S625*0.453592,"")</f>
        <v>50.802303999999999</v>
      </c>
      <c r="U625" s="13">
        <f>IF((Q625&gt;0)*(S625&gt;0),T625/R625^2,"")</f>
        <v>17.541485561919664</v>
      </c>
      <c r="V625" s="18" t="str">
        <f t="shared" si="19"/>
        <v>Y</v>
      </c>
      <c r="W625" s="2" t="s">
        <v>525</v>
      </c>
    </row>
    <row r="626" spans="1:23" x14ac:dyDescent="0.15">
      <c r="A626" s="11">
        <f t="shared" si="18"/>
        <v>2000</v>
      </c>
      <c r="B626" s="11">
        <f>YEAR(C626)</f>
        <v>2005</v>
      </c>
      <c r="C626" s="10">
        <v>37042</v>
      </c>
      <c r="D626" s="2" t="s">
        <v>627</v>
      </c>
      <c r="G626" s="2" t="s">
        <v>30</v>
      </c>
      <c r="H626" s="2" t="s">
        <v>26</v>
      </c>
      <c r="I626" s="3">
        <v>28911</v>
      </c>
      <c r="J626" s="12">
        <f>IF(H626&gt;0,B626-YEAR(I626),"")</f>
        <v>22</v>
      </c>
      <c r="K626" s="11" t="str">
        <f>N626 &amp; M626</f>
        <v>34C</v>
      </c>
      <c r="L626" s="11">
        <f>IF(ISBLANK(M626),"",VLOOKUP(M626,Tables!$A$3:$B$11,2))</f>
        <v>2</v>
      </c>
      <c r="M626" s="2" t="s">
        <v>32</v>
      </c>
      <c r="N626" s="2">
        <v>34</v>
      </c>
      <c r="O626" s="2">
        <v>24</v>
      </c>
      <c r="P626" s="2">
        <v>34</v>
      </c>
      <c r="Q626" s="2">
        <v>66</v>
      </c>
      <c r="R626" s="13">
        <f>IF(Q626&gt;0,(+Q626*2.54)/100,"")</f>
        <v>1.6764000000000001</v>
      </c>
      <c r="S626" s="2">
        <v>110</v>
      </c>
      <c r="T626" s="12">
        <f>IF(S626&gt;0,S626*0.453592,"")</f>
        <v>49.895119999999999</v>
      </c>
      <c r="U626" s="13">
        <f>IF((Q626&gt;0)*(S626&gt;0),T626/R626^2,"")</f>
        <v>17.754267831767987</v>
      </c>
      <c r="V626" s="18" t="str">
        <f t="shared" si="19"/>
        <v>Y</v>
      </c>
      <c r="W626" s="2" t="s">
        <v>628</v>
      </c>
    </row>
    <row r="627" spans="1:23" x14ac:dyDescent="0.15">
      <c r="A627" s="11">
        <f t="shared" si="18"/>
        <v>2000</v>
      </c>
      <c r="B627" s="11">
        <f>YEAR(C627)</f>
        <v>2005</v>
      </c>
      <c r="C627" s="10">
        <v>37072</v>
      </c>
      <c r="D627" s="2" t="s">
        <v>980</v>
      </c>
      <c r="G627" s="2" t="s">
        <v>25</v>
      </c>
      <c r="H627" s="2" t="s">
        <v>35</v>
      </c>
      <c r="I627" s="3">
        <v>28167</v>
      </c>
      <c r="J627" s="12">
        <f>IF(H627&gt;0,B627-YEAR(I627),"")</f>
        <v>24</v>
      </c>
      <c r="K627" s="11" t="str">
        <f>N627 &amp; M627</f>
        <v>36C</v>
      </c>
      <c r="L627" s="11">
        <f>IF(ISBLANK(M627),"",VLOOKUP(M627,Tables!$A$3:$B$11,2))</f>
        <v>2</v>
      </c>
      <c r="M627" s="2" t="s">
        <v>32</v>
      </c>
      <c r="N627" s="2">
        <v>36</v>
      </c>
      <c r="O627" s="2">
        <v>25</v>
      </c>
      <c r="P627" s="2">
        <v>36</v>
      </c>
      <c r="Q627" s="2">
        <v>69</v>
      </c>
      <c r="R627" s="13">
        <f>IF(Q627&gt;0,(+Q627*2.54)/100,"")</f>
        <v>1.7525999999999999</v>
      </c>
      <c r="S627" s="2">
        <v>130</v>
      </c>
      <c r="T627" s="12">
        <f>IF(S627&gt;0,S627*0.453592,"")</f>
        <v>58.96696</v>
      </c>
      <c r="U627" s="13">
        <f>IF((Q627&gt;0)*(S627&gt;0),T627/R627^2,"")</f>
        <v>19.197431379529846</v>
      </c>
      <c r="V627" s="18" t="str">
        <f t="shared" si="19"/>
        <v>Y</v>
      </c>
      <c r="W627" s="2" t="s">
        <v>105</v>
      </c>
    </row>
    <row r="628" spans="1:23" x14ac:dyDescent="0.15">
      <c r="A628" s="11">
        <f t="shared" si="18"/>
        <v>2000</v>
      </c>
      <c r="B628" s="11">
        <f>YEAR(C628)</f>
        <v>2005</v>
      </c>
      <c r="C628" s="10">
        <v>37103</v>
      </c>
      <c r="D628" s="2" t="s">
        <v>1128</v>
      </c>
      <c r="G628" s="2" t="s">
        <v>30</v>
      </c>
      <c r="H628" s="2" t="s">
        <v>26</v>
      </c>
      <c r="I628" s="3">
        <v>29300</v>
      </c>
      <c r="J628" s="12">
        <f>IF(H628&gt;0,B628-YEAR(I628),"")</f>
        <v>21</v>
      </c>
      <c r="K628" s="11" t="str">
        <f>N628 &amp; M628</f>
        <v>34C</v>
      </c>
      <c r="L628" s="11">
        <f>IF(ISBLANK(M628),"",VLOOKUP(M628,Tables!$A$3:$B$11,2))</f>
        <v>2</v>
      </c>
      <c r="M628" s="2" t="s">
        <v>32</v>
      </c>
      <c r="N628" s="2">
        <v>34</v>
      </c>
      <c r="O628" s="2">
        <v>24</v>
      </c>
      <c r="P628" s="2">
        <v>34</v>
      </c>
      <c r="Q628" s="2">
        <v>68</v>
      </c>
      <c r="R628" s="13">
        <f>IF(Q628&gt;0,(+Q628*2.54)/100,"")</f>
        <v>1.7272000000000001</v>
      </c>
      <c r="S628" s="2">
        <v>115</v>
      </c>
      <c r="T628" s="12">
        <f>IF(S628&gt;0,S628*0.453592,"")</f>
        <v>52.163080000000001</v>
      </c>
      <c r="U628" s="13">
        <f>IF((Q628&gt;0)*(S628&gt;0),T628/R628^2,"")</f>
        <v>17.485496476183261</v>
      </c>
      <c r="V628" s="18" t="str">
        <f t="shared" si="19"/>
        <v>Y</v>
      </c>
      <c r="W628" s="2" t="s">
        <v>1129</v>
      </c>
    </row>
    <row r="629" spans="1:23" x14ac:dyDescent="0.15">
      <c r="A629" s="11">
        <f t="shared" si="18"/>
        <v>2000</v>
      </c>
      <c r="B629" s="11">
        <f>YEAR(C629)</f>
        <v>2005</v>
      </c>
      <c r="C629" s="10">
        <v>37134</v>
      </c>
      <c r="D629" s="2" t="s">
        <v>1176</v>
      </c>
      <c r="G629" s="2" t="s">
        <v>30</v>
      </c>
      <c r="H629" s="2" t="s">
        <v>26</v>
      </c>
      <c r="I629" s="3">
        <v>28508</v>
      </c>
      <c r="J629" s="12">
        <f>IF(H629&gt;0,B629-YEAR(I629),"")</f>
        <v>23</v>
      </c>
      <c r="K629" s="11" t="str">
        <f>N629 &amp; M629</f>
        <v>36D</v>
      </c>
      <c r="L629" s="11">
        <f>IF(ISBLANK(M629),"",VLOOKUP(M629,Tables!$A$3:$B$11,2))</f>
        <v>3</v>
      </c>
      <c r="M629" s="2" t="s">
        <v>27</v>
      </c>
      <c r="N629" s="2">
        <v>36</v>
      </c>
      <c r="O629" s="2">
        <v>25</v>
      </c>
      <c r="P629" s="2">
        <v>36</v>
      </c>
      <c r="Q629" s="2">
        <v>66</v>
      </c>
      <c r="R629" s="13">
        <f>IF(Q629&gt;0,(+Q629*2.54)/100,"")</f>
        <v>1.6764000000000001</v>
      </c>
      <c r="S629" s="2">
        <v>120</v>
      </c>
      <c r="T629" s="12">
        <f>IF(S629&gt;0,S629*0.453592,"")</f>
        <v>54.431039999999996</v>
      </c>
      <c r="U629" s="13">
        <f>IF((Q629&gt;0)*(S629&gt;0),T629/R629^2,"")</f>
        <v>19.368292180110529</v>
      </c>
      <c r="V629" s="18" t="str">
        <f t="shared" si="19"/>
        <v>Y</v>
      </c>
      <c r="W629" s="2" t="s">
        <v>78</v>
      </c>
    </row>
    <row r="630" spans="1:23" x14ac:dyDescent="0.15">
      <c r="A630" s="11">
        <f t="shared" si="18"/>
        <v>2000</v>
      </c>
      <c r="B630" s="11">
        <f>YEAR(C630)</f>
        <v>2005</v>
      </c>
      <c r="C630" s="10">
        <v>37164</v>
      </c>
      <c r="D630" s="2" t="s">
        <v>68</v>
      </c>
      <c r="G630" s="2" t="s">
        <v>69</v>
      </c>
      <c r="H630" s="2" t="s">
        <v>26</v>
      </c>
      <c r="I630" s="3">
        <v>29521</v>
      </c>
      <c r="J630" s="12">
        <f>IF(H630&gt;0,B630-YEAR(I630),"")</f>
        <v>21</v>
      </c>
      <c r="K630" s="11" t="str">
        <f>N630 &amp; M630</f>
        <v>34D</v>
      </c>
      <c r="L630" s="11">
        <f>IF(ISBLANK(M630),"",VLOOKUP(M630,Tables!$A$3:$B$11,2))</f>
        <v>3</v>
      </c>
      <c r="M630" s="2" t="s">
        <v>27</v>
      </c>
      <c r="N630" s="2">
        <v>34</v>
      </c>
      <c r="O630" s="2">
        <v>24</v>
      </c>
      <c r="P630" s="2">
        <v>33</v>
      </c>
      <c r="Q630" s="2">
        <v>68</v>
      </c>
      <c r="R630" s="13">
        <f>IF(Q630&gt;0,(+Q630*2.54)/100,"")</f>
        <v>1.7272000000000001</v>
      </c>
      <c r="S630" s="2">
        <v>117</v>
      </c>
      <c r="T630" s="12">
        <f>IF(S630&gt;0,S630*0.453592,"")</f>
        <v>53.070264000000002</v>
      </c>
      <c r="U630" s="13">
        <f>IF((Q630&gt;0)*(S630&gt;0),T630/R630^2,"")</f>
        <v>17.789592067073407</v>
      </c>
      <c r="V630" s="18" t="str">
        <f t="shared" si="19"/>
        <v>Y</v>
      </c>
      <c r="W630" s="2" t="s">
        <v>70</v>
      </c>
    </row>
    <row r="631" spans="1:23" x14ac:dyDescent="0.15">
      <c r="A631" s="11">
        <f t="shared" si="18"/>
        <v>2000</v>
      </c>
      <c r="B631" s="11">
        <f>YEAR(C631)</f>
        <v>2005</v>
      </c>
      <c r="C631" s="10">
        <v>37195</v>
      </c>
      <c r="D631" s="2" t="s">
        <v>983</v>
      </c>
      <c r="G631" s="2" t="s">
        <v>25</v>
      </c>
      <c r="H631" s="2" t="s">
        <v>35</v>
      </c>
      <c r="I631" s="3">
        <v>29750</v>
      </c>
      <c r="J631" s="12">
        <f>IF(H631&gt;0,B631-YEAR(I631),"")</f>
        <v>20</v>
      </c>
      <c r="K631" s="11" t="str">
        <f>N631 &amp; M631</f>
        <v>34C</v>
      </c>
      <c r="L631" s="11">
        <f>IF(ISBLANK(M631),"",VLOOKUP(M631,Tables!$A$3:$B$11,2))</f>
        <v>2</v>
      </c>
      <c r="M631" s="2" t="s">
        <v>32</v>
      </c>
      <c r="N631" s="2">
        <v>34</v>
      </c>
      <c r="O631" s="2">
        <v>23</v>
      </c>
      <c r="P631" s="2">
        <v>35</v>
      </c>
      <c r="Q631" s="2">
        <v>64</v>
      </c>
      <c r="R631" s="13">
        <f>IF(Q631&gt;0,(+Q631*2.54)/100,"")</f>
        <v>1.6255999999999999</v>
      </c>
      <c r="S631" s="2">
        <v>110</v>
      </c>
      <c r="T631" s="12">
        <f>IF(S631&gt;0,S631*0.453592,"")</f>
        <v>49.895119999999999</v>
      </c>
      <c r="U631" s="13">
        <f>IF((Q631&gt;0)*(S631&gt;0),T631/R631^2,"")</f>
        <v>18.881247723432946</v>
      </c>
      <c r="V631" s="18" t="str">
        <f t="shared" si="19"/>
        <v>Y</v>
      </c>
      <c r="W631" s="2" t="s">
        <v>984</v>
      </c>
    </row>
    <row r="632" spans="1:23" x14ac:dyDescent="0.15">
      <c r="A632" s="11">
        <f t="shared" si="18"/>
        <v>2000</v>
      </c>
      <c r="B632" s="11">
        <f>YEAR(C632)</f>
        <v>2005</v>
      </c>
      <c r="C632" s="10">
        <v>37225</v>
      </c>
      <c r="D632" s="2" t="s">
        <v>265</v>
      </c>
      <c r="G632" s="2" t="s">
        <v>30</v>
      </c>
      <c r="H632" s="2" t="s">
        <v>31</v>
      </c>
      <c r="I632" s="3">
        <v>27489</v>
      </c>
      <c r="J632" s="12">
        <f>IF(H632&gt;0,B632-YEAR(I632),"")</f>
        <v>26</v>
      </c>
      <c r="K632" s="11" t="str">
        <f>N632 &amp; M632</f>
        <v>34C</v>
      </c>
      <c r="L632" s="11">
        <f>IF(ISBLANK(M632),"",VLOOKUP(M632,Tables!$A$3:$B$11,2))</f>
        <v>2</v>
      </c>
      <c r="M632" s="2" t="s">
        <v>32</v>
      </c>
      <c r="N632" s="2">
        <v>34</v>
      </c>
      <c r="O632" s="2">
        <v>24</v>
      </c>
      <c r="P632" s="2">
        <v>34</v>
      </c>
      <c r="Q632" s="2">
        <v>65</v>
      </c>
      <c r="R632" s="13">
        <f>IF(Q632&gt;0,(+Q632*2.54)/100,"")</f>
        <v>1.651</v>
      </c>
      <c r="S632" s="2">
        <v>115</v>
      </c>
      <c r="T632" s="12">
        <f>IF(S632&gt;0,S632*0.453592,"")</f>
        <v>52.163080000000001</v>
      </c>
      <c r="U632" s="13">
        <f>IF((Q632&gt;0)*(S632&gt;0),T632/R632^2,"")</f>
        <v>19.136789516182581</v>
      </c>
      <c r="V632" s="18" t="str">
        <f t="shared" si="19"/>
        <v>Y</v>
      </c>
      <c r="W632" s="2" t="s">
        <v>266</v>
      </c>
    </row>
    <row r="633" spans="1:23" x14ac:dyDescent="0.15">
      <c r="A633" s="11">
        <f t="shared" si="18"/>
        <v>2000</v>
      </c>
      <c r="B633" s="11">
        <f>YEAR(C633)</f>
        <v>2006</v>
      </c>
      <c r="C633" s="10">
        <v>37256</v>
      </c>
      <c r="D633" s="2" t="s">
        <v>121</v>
      </c>
      <c r="G633" s="2" t="s">
        <v>30</v>
      </c>
      <c r="H633" s="2" t="s">
        <v>26</v>
      </c>
      <c r="I633" s="3">
        <v>30052</v>
      </c>
      <c r="J633" s="12">
        <f>IF(H633&gt;0,B633-YEAR(I633),"")</f>
        <v>20</v>
      </c>
      <c r="K633" s="11" t="str">
        <f>N633 &amp; M633</f>
        <v>34B</v>
      </c>
      <c r="L633" s="11">
        <f>IF(ISBLANK(M633),"",VLOOKUP(M633,Tables!$A$3:$B$11,2))</f>
        <v>1</v>
      </c>
      <c r="M633" s="2" t="s">
        <v>49</v>
      </c>
      <c r="N633" s="2">
        <v>34</v>
      </c>
      <c r="O633" s="2">
        <v>25</v>
      </c>
      <c r="P633" s="2">
        <v>36</v>
      </c>
      <c r="Q633" s="2">
        <v>66</v>
      </c>
      <c r="R633" s="13">
        <f>IF(Q633&gt;0,(+Q633*2.54)/100,"")</f>
        <v>1.6764000000000001</v>
      </c>
      <c r="S633" s="2">
        <v>119</v>
      </c>
      <c r="T633" s="12">
        <f>IF(S633&gt;0,S633*0.453592,"")</f>
        <v>53.977448000000003</v>
      </c>
      <c r="U633" s="13">
        <f>IF((Q633&gt;0)*(S633&gt;0),T633/R633^2,"")</f>
        <v>19.206889745276275</v>
      </c>
      <c r="V633" s="18" t="str">
        <f t="shared" si="19"/>
        <v>Y</v>
      </c>
      <c r="W633" s="2" t="s">
        <v>122</v>
      </c>
    </row>
    <row r="634" spans="1:23" x14ac:dyDescent="0.15">
      <c r="A634" s="11">
        <f t="shared" si="18"/>
        <v>2000</v>
      </c>
      <c r="B634" s="11">
        <f>YEAR(C634)</f>
        <v>2006</v>
      </c>
      <c r="C634" s="10">
        <v>37287</v>
      </c>
      <c r="D634" s="2" t="s">
        <v>226</v>
      </c>
      <c r="G634" s="2" t="s">
        <v>30</v>
      </c>
      <c r="H634" s="2" t="s">
        <v>26</v>
      </c>
      <c r="I634" s="3">
        <v>27620</v>
      </c>
      <c r="J634" s="12">
        <f>IF(H634&gt;0,B634-YEAR(I634),"")</f>
        <v>27</v>
      </c>
      <c r="K634" s="11" t="str">
        <f>N634 &amp; M634</f>
        <v>32DD</v>
      </c>
      <c r="L634" s="11">
        <f>IF(ISBLANK(M634),"",VLOOKUP(M634,Tables!$A$3:$B$11,2))</f>
        <v>4</v>
      </c>
      <c r="M634" s="2" t="s">
        <v>38</v>
      </c>
      <c r="N634" s="2">
        <v>32</v>
      </c>
      <c r="O634" s="2">
        <v>24</v>
      </c>
      <c r="P634" s="2">
        <v>34</v>
      </c>
      <c r="Q634" s="2">
        <v>65</v>
      </c>
      <c r="R634" s="13">
        <f>IF(Q634&gt;0,(+Q634*2.54)/100,"")</f>
        <v>1.651</v>
      </c>
      <c r="S634" s="2">
        <v>110</v>
      </c>
      <c r="T634" s="12">
        <f>IF(S634&gt;0,S634*0.453592,"")</f>
        <v>49.895119999999999</v>
      </c>
      <c r="U634" s="13">
        <f>IF((Q634&gt;0)*(S634&gt;0),T634/R634^2,"")</f>
        <v>18.304755189392033</v>
      </c>
      <c r="V634" s="18" t="str">
        <f t="shared" si="19"/>
        <v>Y</v>
      </c>
      <c r="W634" s="2" t="s">
        <v>227</v>
      </c>
    </row>
    <row r="635" spans="1:23" x14ac:dyDescent="0.15">
      <c r="A635" s="11">
        <f t="shared" si="18"/>
        <v>2000</v>
      </c>
      <c r="B635" s="11">
        <f>YEAR(C635)</f>
        <v>2006</v>
      </c>
      <c r="C635" s="10">
        <v>37315</v>
      </c>
      <c r="D635" s="2" t="s">
        <v>892</v>
      </c>
      <c r="G635" s="2" t="s">
        <v>25</v>
      </c>
      <c r="H635" s="2" t="s">
        <v>35</v>
      </c>
      <c r="I635" s="3">
        <v>28477</v>
      </c>
      <c r="J635" s="12">
        <f>IF(H635&gt;0,B635-YEAR(I635),"")</f>
        <v>25</v>
      </c>
      <c r="K635" s="11" t="str">
        <f>N635 &amp; M635</f>
        <v>36C</v>
      </c>
      <c r="L635" s="11">
        <f>IF(ISBLANK(M635),"",VLOOKUP(M635,Tables!$A$3:$B$11,2))</f>
        <v>2</v>
      </c>
      <c r="M635" s="2" t="s">
        <v>32</v>
      </c>
      <c r="N635" s="2">
        <v>36</v>
      </c>
      <c r="O635" s="2">
        <v>24</v>
      </c>
      <c r="P635" s="2">
        <v>36</v>
      </c>
      <c r="Q635" s="2">
        <v>66</v>
      </c>
      <c r="R635" s="13">
        <f>IF(Q635&gt;0,(+Q635*2.54)/100,"")</f>
        <v>1.6764000000000001</v>
      </c>
      <c r="S635" s="2">
        <v>115</v>
      </c>
      <c r="T635" s="12">
        <f>IF(S635&gt;0,S635*0.453592,"")</f>
        <v>52.163080000000001</v>
      </c>
      <c r="U635" s="13">
        <f>IF((Q635&gt;0)*(S635&gt;0),T635/R635^2,"")</f>
        <v>18.561280005939256</v>
      </c>
      <c r="V635" s="18" t="str">
        <f t="shared" si="19"/>
        <v>Y</v>
      </c>
      <c r="W635" s="2" t="s">
        <v>296</v>
      </c>
    </row>
    <row r="636" spans="1:23" x14ac:dyDescent="0.15">
      <c r="A636" s="11">
        <f t="shared" si="18"/>
        <v>2000</v>
      </c>
      <c r="B636" s="11">
        <f>YEAR(C636)</f>
        <v>2006</v>
      </c>
      <c r="C636" s="10">
        <v>37346</v>
      </c>
      <c r="D636" s="2" t="s">
        <v>490</v>
      </c>
      <c r="G636" s="2" t="s">
        <v>30</v>
      </c>
      <c r="H636" s="2" t="s">
        <v>26</v>
      </c>
      <c r="I636" s="3">
        <v>30174</v>
      </c>
      <c r="J636" s="12">
        <f>IF(H636&gt;0,B636-YEAR(I636),"")</f>
        <v>20</v>
      </c>
      <c r="K636" s="11" t="str">
        <f>N636 &amp; M636</f>
        <v>34B</v>
      </c>
      <c r="L636" s="11">
        <f>IF(ISBLANK(M636),"",VLOOKUP(M636,Tables!$A$3:$B$11,2))</f>
        <v>1</v>
      </c>
      <c r="M636" s="2" t="s">
        <v>49</v>
      </c>
      <c r="N636" s="2">
        <v>34</v>
      </c>
      <c r="O636" s="2">
        <v>25</v>
      </c>
      <c r="P636" s="2">
        <v>34</v>
      </c>
      <c r="Q636" s="2">
        <v>68</v>
      </c>
      <c r="R636" s="13">
        <f>IF(Q636&gt;0,(+Q636*2.54)/100,"")</f>
        <v>1.7272000000000001</v>
      </c>
      <c r="S636" s="2">
        <v>115</v>
      </c>
      <c r="T636" s="12">
        <f>IF(S636&gt;0,S636*0.453592,"")</f>
        <v>52.163080000000001</v>
      </c>
      <c r="U636" s="13">
        <f>IF((Q636&gt;0)*(S636&gt;0),T636/R636^2,"")</f>
        <v>17.485496476183261</v>
      </c>
      <c r="V636" s="18" t="str">
        <f t="shared" si="19"/>
        <v>Y</v>
      </c>
      <c r="W636" s="2" t="s">
        <v>491</v>
      </c>
    </row>
    <row r="637" spans="1:23" x14ac:dyDescent="0.15">
      <c r="A637" s="11">
        <f t="shared" si="18"/>
        <v>2000</v>
      </c>
      <c r="B637" s="11">
        <f>YEAR(C637)</f>
        <v>2006</v>
      </c>
      <c r="C637" s="10">
        <v>37376</v>
      </c>
      <c r="D637" s="2" t="s">
        <v>52</v>
      </c>
      <c r="G637" s="2" t="s">
        <v>25</v>
      </c>
      <c r="H637" s="2" t="s">
        <v>35</v>
      </c>
      <c r="I637" s="3">
        <v>28438</v>
      </c>
      <c r="J637" s="12">
        <f>IF(H637&gt;0,B637-YEAR(I637),"")</f>
        <v>25</v>
      </c>
      <c r="K637" s="11" t="str">
        <f>N637 &amp; M637</f>
        <v>34C</v>
      </c>
      <c r="L637" s="11">
        <f>IF(ISBLANK(M637),"",VLOOKUP(M637,Tables!$A$3:$B$11,2))</f>
        <v>2</v>
      </c>
      <c r="M637" s="2" t="s">
        <v>32</v>
      </c>
      <c r="N637" s="2">
        <v>34</v>
      </c>
      <c r="O637" s="2">
        <v>24</v>
      </c>
      <c r="P637" s="2">
        <v>34</v>
      </c>
      <c r="Q637" s="2">
        <v>66</v>
      </c>
      <c r="R637" s="13">
        <f>IF(Q637&gt;0,(+Q637*2.54)/100,"")</f>
        <v>1.6764000000000001</v>
      </c>
      <c r="S637" s="2">
        <v>117</v>
      </c>
      <c r="T637" s="12">
        <f>IF(S637&gt;0,S637*0.453592,"")</f>
        <v>53.070264000000002</v>
      </c>
      <c r="U637" s="13">
        <f>IF((Q637&gt;0)*(S637&gt;0),T637/R637^2,"")</f>
        <v>18.884084875607765</v>
      </c>
      <c r="V637" s="18" t="str">
        <f t="shared" si="19"/>
        <v>Y</v>
      </c>
      <c r="W637" s="2" t="s">
        <v>53</v>
      </c>
    </row>
    <row r="638" spans="1:23" x14ac:dyDescent="0.15">
      <c r="A638" s="11">
        <f t="shared" si="18"/>
        <v>2000</v>
      </c>
      <c r="B638" s="11">
        <f>YEAR(C638)</f>
        <v>2006</v>
      </c>
      <c r="C638" s="10">
        <v>37407</v>
      </c>
      <c r="D638" s="2" t="s">
        <v>1100</v>
      </c>
      <c r="G638" s="2" t="s">
        <v>25</v>
      </c>
      <c r="H638" s="2" t="s">
        <v>35</v>
      </c>
      <c r="I638" s="3">
        <v>28235</v>
      </c>
      <c r="J638" s="12">
        <f>IF(H638&gt;0,B638-YEAR(I638),"")</f>
        <v>25</v>
      </c>
      <c r="K638" s="11" t="str">
        <f>N638 &amp; M638</f>
        <v>34C</v>
      </c>
      <c r="L638" s="11">
        <f>IF(ISBLANK(M638),"",VLOOKUP(M638,Tables!$A$3:$B$11,2))</f>
        <v>2</v>
      </c>
      <c r="M638" s="2" t="s">
        <v>32</v>
      </c>
      <c r="N638" s="2">
        <v>34</v>
      </c>
      <c r="O638" s="2">
        <v>23</v>
      </c>
      <c r="P638" s="2">
        <v>34</v>
      </c>
      <c r="Q638" s="2">
        <v>64</v>
      </c>
      <c r="R638" s="13">
        <f>IF(Q638&gt;0,(+Q638*2.54)/100,"")</f>
        <v>1.6255999999999999</v>
      </c>
      <c r="S638" s="2">
        <v>105</v>
      </c>
      <c r="T638" s="12">
        <f>IF(S638&gt;0,S638*0.453592,"")</f>
        <v>47.627159999999996</v>
      </c>
      <c r="U638" s="13">
        <f>IF((Q638&gt;0)*(S638&gt;0),T638/R638^2,"")</f>
        <v>18.023009190549629</v>
      </c>
      <c r="V638" s="18" t="str">
        <f t="shared" si="19"/>
        <v>Y</v>
      </c>
      <c r="W638" s="2" t="s">
        <v>1101</v>
      </c>
    </row>
    <row r="639" spans="1:23" x14ac:dyDescent="0.15">
      <c r="A639" s="11">
        <f t="shared" si="18"/>
        <v>2000</v>
      </c>
      <c r="B639" s="11">
        <f>YEAR(C639)</f>
        <v>2006</v>
      </c>
      <c r="C639" s="10">
        <v>37437</v>
      </c>
      <c r="D639" s="2" t="s">
        <v>1035</v>
      </c>
      <c r="G639" s="2" t="s">
        <v>60</v>
      </c>
      <c r="H639" s="2" t="s">
        <v>26</v>
      </c>
      <c r="I639" s="3">
        <v>29305</v>
      </c>
      <c r="J639" s="12">
        <f>IF(H639&gt;0,B639-YEAR(I639),"")</f>
        <v>22</v>
      </c>
      <c r="K639" s="11" t="str">
        <f>N639 &amp; M639</f>
        <v>32B</v>
      </c>
      <c r="L639" s="11">
        <f>IF(ISBLANK(M639),"",VLOOKUP(M639,Tables!$A$3:$B$11,2))</f>
        <v>1</v>
      </c>
      <c r="M639" s="2" t="s">
        <v>49</v>
      </c>
      <c r="N639" s="2">
        <v>32</v>
      </c>
      <c r="O639" s="2">
        <v>24</v>
      </c>
      <c r="P639" s="2">
        <v>31</v>
      </c>
      <c r="Q639" s="2">
        <v>63</v>
      </c>
      <c r="R639" s="13">
        <f>IF(Q639&gt;0,(+Q639*2.54)/100,"")</f>
        <v>1.6002000000000001</v>
      </c>
      <c r="S639" s="2">
        <v>103</v>
      </c>
      <c r="T639" s="12">
        <f>IF(S639&gt;0,S639*0.453592,"")</f>
        <v>46.719976000000003</v>
      </c>
      <c r="U639" s="13">
        <f>IF((Q639&gt;0)*(S639&gt;0),T639/R639^2,"")</f>
        <v>18.245428982669505</v>
      </c>
      <c r="V639" s="18" t="str">
        <f t="shared" si="19"/>
        <v>Y</v>
      </c>
      <c r="W639" s="2" t="s">
        <v>383</v>
      </c>
    </row>
    <row r="640" spans="1:23" x14ac:dyDescent="0.15">
      <c r="A640" s="11">
        <f t="shared" si="18"/>
        <v>2000</v>
      </c>
      <c r="B640" s="11">
        <f>YEAR(C640)</f>
        <v>2006</v>
      </c>
      <c r="C640" s="10">
        <v>37468</v>
      </c>
      <c r="D640" s="2" t="s">
        <v>928</v>
      </c>
      <c r="G640" s="2" t="s">
        <v>30</v>
      </c>
      <c r="H640" s="2" t="s">
        <v>35</v>
      </c>
      <c r="I640" s="3">
        <v>28751</v>
      </c>
      <c r="J640" s="12">
        <f>IF(H640&gt;0,B640-YEAR(I640),"")</f>
        <v>24</v>
      </c>
      <c r="K640" s="11" t="str">
        <f>N640 &amp; M640</f>
        <v>32C</v>
      </c>
      <c r="L640" s="11">
        <f>IF(ISBLANK(M640),"",VLOOKUP(M640,Tables!$A$3:$B$11,2))</f>
        <v>2</v>
      </c>
      <c r="M640" s="2" t="s">
        <v>32</v>
      </c>
      <c r="N640" s="2">
        <v>32</v>
      </c>
      <c r="O640" s="2">
        <v>23</v>
      </c>
      <c r="P640" s="2">
        <v>33</v>
      </c>
      <c r="Q640" s="2">
        <v>65</v>
      </c>
      <c r="R640" s="13">
        <f>IF(Q640&gt;0,(+Q640*2.54)/100,"")</f>
        <v>1.651</v>
      </c>
      <c r="S640" s="2">
        <v>107</v>
      </c>
      <c r="T640" s="12">
        <f>IF(S640&gt;0,S640*0.453592,"")</f>
        <v>48.534343999999997</v>
      </c>
      <c r="U640" s="13">
        <f>IF((Q640&gt;0)*(S640&gt;0),T640/R640^2,"")</f>
        <v>17.805534593317706</v>
      </c>
      <c r="V640" s="18" t="str">
        <f t="shared" si="19"/>
        <v>Y</v>
      </c>
      <c r="W640" s="2" t="s">
        <v>929</v>
      </c>
    </row>
    <row r="641" spans="1:23" x14ac:dyDescent="0.15">
      <c r="A641" s="11">
        <f t="shared" si="18"/>
        <v>2000</v>
      </c>
      <c r="B641" s="11">
        <f>YEAR(C641)</f>
        <v>2006</v>
      </c>
      <c r="C641" s="10">
        <v>37499</v>
      </c>
      <c r="D641" s="2" t="s">
        <v>537</v>
      </c>
      <c r="G641" s="2" t="s">
        <v>60</v>
      </c>
      <c r="H641" s="2" t="s">
        <v>35</v>
      </c>
      <c r="I641" s="3">
        <v>29008</v>
      </c>
      <c r="J641" s="12">
        <f>IF(H641&gt;0,B641-YEAR(I641),"")</f>
        <v>23</v>
      </c>
      <c r="K641" s="11" t="str">
        <f>N641 &amp; M641</f>
        <v>36C</v>
      </c>
      <c r="L641" s="11">
        <f>IF(ISBLANK(M641),"",VLOOKUP(M641,Tables!$A$3:$B$11,2))</f>
        <v>2</v>
      </c>
      <c r="M641" s="2" t="s">
        <v>32</v>
      </c>
      <c r="N641" s="2">
        <v>36</v>
      </c>
      <c r="O641" s="2">
        <v>26</v>
      </c>
      <c r="P641" s="2">
        <v>36</v>
      </c>
      <c r="Q641" s="2">
        <v>66</v>
      </c>
      <c r="R641" s="13">
        <f>IF(Q641&gt;0,(+Q641*2.54)/100,"")</f>
        <v>1.6764000000000001</v>
      </c>
      <c r="S641" s="2">
        <v>110</v>
      </c>
      <c r="T641" s="12">
        <f>IF(S641&gt;0,S641*0.453592,"")</f>
        <v>49.895119999999999</v>
      </c>
      <c r="U641" s="13">
        <f>IF((Q641&gt;0)*(S641&gt;0),T641/R641^2,"")</f>
        <v>17.754267831767987</v>
      </c>
      <c r="V641" s="18" t="str">
        <f t="shared" si="19"/>
        <v>N</v>
      </c>
      <c r="W641" s="2" t="s">
        <v>538</v>
      </c>
    </row>
    <row r="642" spans="1:23" x14ac:dyDescent="0.15">
      <c r="A642" s="11">
        <f t="shared" si="18"/>
        <v>2000</v>
      </c>
      <c r="B642" s="11">
        <f>YEAR(C642)</f>
        <v>2006</v>
      </c>
      <c r="C642" s="10">
        <v>37529</v>
      </c>
      <c r="D642" s="2" t="s">
        <v>599</v>
      </c>
      <c r="G642" s="2" t="s">
        <v>25</v>
      </c>
      <c r="H642" s="2" t="s">
        <v>35</v>
      </c>
      <c r="I642" s="3">
        <v>30054</v>
      </c>
      <c r="J642" s="12">
        <f>IF(H642&gt;0,B642-YEAR(I642),"")</f>
        <v>20</v>
      </c>
      <c r="K642" s="11" t="str">
        <f>N642 &amp; M642</f>
        <v>34DD</v>
      </c>
      <c r="L642" s="11">
        <f>IF(ISBLANK(M642),"",VLOOKUP(M642,Tables!$A$3:$B$11,2))</f>
        <v>4</v>
      </c>
      <c r="M642" s="2" t="s">
        <v>38</v>
      </c>
      <c r="N642" s="2">
        <v>34</v>
      </c>
      <c r="O642" s="2">
        <v>24</v>
      </c>
      <c r="P642" s="2">
        <v>34</v>
      </c>
      <c r="Q642" s="2">
        <v>69</v>
      </c>
      <c r="R642" s="13">
        <f>IF(Q642&gt;0,(+Q642*2.54)/100,"")</f>
        <v>1.7525999999999999</v>
      </c>
      <c r="S642" s="2">
        <v>130</v>
      </c>
      <c r="T642" s="12">
        <f>IF(S642&gt;0,S642*0.453592,"")</f>
        <v>58.96696</v>
      </c>
      <c r="U642" s="13">
        <f>IF((Q642&gt;0)*(S642&gt;0),T642/R642^2,"")</f>
        <v>19.197431379529846</v>
      </c>
      <c r="V642" s="18" t="str">
        <f t="shared" si="19"/>
        <v>Y</v>
      </c>
      <c r="W642" s="2" t="s">
        <v>600</v>
      </c>
    </row>
    <row r="643" spans="1:23" x14ac:dyDescent="0.15">
      <c r="A643" s="11">
        <f t="shared" ref="A643:A706" si="20">_xlfn.FLOOR.MATH(B643/10)*10</f>
        <v>2000</v>
      </c>
      <c r="B643" s="11">
        <f>YEAR(C643)</f>
        <v>2006</v>
      </c>
      <c r="C643" s="10">
        <v>37560</v>
      </c>
      <c r="D643" s="2" t="s">
        <v>1036</v>
      </c>
      <c r="G643" s="2" t="s">
        <v>25</v>
      </c>
      <c r="H643" s="2" t="s">
        <v>26</v>
      </c>
      <c r="I643" s="3">
        <v>29079</v>
      </c>
      <c r="J643" s="12">
        <f>IF(H643&gt;0,B643-YEAR(I643),"")</f>
        <v>23</v>
      </c>
      <c r="K643" s="11" t="str">
        <f>N643 &amp; M643</f>
        <v>34D</v>
      </c>
      <c r="L643" s="11">
        <f>IF(ISBLANK(M643),"",VLOOKUP(M643,Tables!$A$3:$B$11,2))</f>
        <v>3</v>
      </c>
      <c r="M643" s="2" t="s">
        <v>27</v>
      </c>
      <c r="N643" s="2">
        <v>34</v>
      </c>
      <c r="O643" s="2">
        <v>23</v>
      </c>
      <c r="P643" s="2">
        <v>32</v>
      </c>
      <c r="Q643" s="2">
        <v>65</v>
      </c>
      <c r="R643" s="13">
        <f>IF(Q643&gt;0,(+Q643*2.54)/100,"")</f>
        <v>1.651</v>
      </c>
      <c r="S643" s="2">
        <v>110</v>
      </c>
      <c r="T643" s="12">
        <f>IF(S643&gt;0,S643*0.453592,"")</f>
        <v>49.895119999999999</v>
      </c>
      <c r="U643" s="13">
        <f>IF((Q643&gt;0)*(S643&gt;0),T643/R643^2,"")</f>
        <v>18.304755189392033</v>
      </c>
      <c r="V643" s="18" t="str">
        <f t="shared" ref="V643:V706" si="21">IF(ISERROR(SEARCH("United States",W643)),"N","Y")</f>
        <v>Y</v>
      </c>
      <c r="W643" s="2" t="s">
        <v>1037</v>
      </c>
    </row>
    <row r="644" spans="1:23" x14ac:dyDescent="0.15">
      <c r="A644" s="11">
        <f t="shared" si="20"/>
        <v>2000</v>
      </c>
      <c r="B644" s="11">
        <f>YEAR(C644)</f>
        <v>2006</v>
      </c>
      <c r="C644" s="10">
        <v>37590</v>
      </c>
      <c r="D644" s="2" t="s">
        <v>686</v>
      </c>
      <c r="G644" s="2" t="s">
        <v>25</v>
      </c>
      <c r="H644" s="2" t="s">
        <v>35</v>
      </c>
      <c r="I644" s="3">
        <v>28955</v>
      </c>
      <c r="J644" s="12">
        <f>IF(H644&gt;0,B644-YEAR(I644),"")</f>
        <v>23</v>
      </c>
      <c r="K644" s="11" t="str">
        <f>N644 &amp; M644</f>
        <v>34C</v>
      </c>
      <c r="L644" s="11">
        <f>IF(ISBLANK(M644),"",VLOOKUP(M644,Tables!$A$3:$B$11,2))</f>
        <v>2</v>
      </c>
      <c r="M644" s="2" t="s">
        <v>32</v>
      </c>
      <c r="N644" s="2">
        <v>34</v>
      </c>
      <c r="O644" s="2">
        <v>24</v>
      </c>
      <c r="P644" s="2">
        <v>34</v>
      </c>
      <c r="Q644" s="2">
        <v>69</v>
      </c>
      <c r="R644" s="13">
        <f>IF(Q644&gt;0,(+Q644*2.54)/100,"")</f>
        <v>1.7525999999999999</v>
      </c>
      <c r="S644" s="2">
        <v>118</v>
      </c>
      <c r="T644" s="12">
        <f>IF(S644&gt;0,S644*0.453592,"")</f>
        <v>53.523856000000002</v>
      </c>
      <c r="U644" s="13">
        <f>IF((Q644&gt;0)*(S644&gt;0),T644/R644^2,"")</f>
        <v>17.425360790650171</v>
      </c>
      <c r="V644" s="18" t="str">
        <f t="shared" si="21"/>
        <v>Y</v>
      </c>
      <c r="W644" s="2" t="s">
        <v>687</v>
      </c>
    </row>
    <row r="645" spans="1:23" x14ac:dyDescent="0.15">
      <c r="A645" s="11">
        <f t="shared" si="20"/>
        <v>2000</v>
      </c>
      <c r="B645" s="11">
        <f>YEAR(C645)</f>
        <v>2007</v>
      </c>
      <c r="C645" s="10">
        <v>37621</v>
      </c>
      <c r="D645" s="2" t="s">
        <v>542</v>
      </c>
      <c r="G645" s="2" t="s">
        <v>25</v>
      </c>
      <c r="H645" s="2" t="s">
        <v>35</v>
      </c>
      <c r="I645" s="3">
        <v>30000</v>
      </c>
      <c r="J645" s="12">
        <f>IF(H645&gt;0,B645-YEAR(I645),"")</f>
        <v>21</v>
      </c>
      <c r="K645" s="11" t="str">
        <f>N645 &amp; M645</f>
        <v>34C</v>
      </c>
      <c r="L645" s="11">
        <f>IF(ISBLANK(M645),"",VLOOKUP(M645,Tables!$A$3:$B$11,2))</f>
        <v>2</v>
      </c>
      <c r="M645" s="2" t="s">
        <v>32</v>
      </c>
      <c r="N645" s="2">
        <v>34</v>
      </c>
      <c r="O645" s="2">
        <v>24</v>
      </c>
      <c r="P645" s="2">
        <v>35</v>
      </c>
      <c r="Q645" s="2">
        <v>69</v>
      </c>
      <c r="R645" s="13">
        <f>IF(Q645&gt;0,(+Q645*2.54)/100,"")</f>
        <v>1.7525999999999999</v>
      </c>
      <c r="S645" s="2">
        <v>117</v>
      </c>
      <c r="T645" s="12">
        <f>IF(S645&gt;0,S645*0.453592,"")</f>
        <v>53.070264000000002</v>
      </c>
      <c r="U645" s="13">
        <f>IF((Q645&gt;0)*(S645&gt;0),T645/R645^2,"")</f>
        <v>17.277688241576861</v>
      </c>
      <c r="V645" s="18" t="str">
        <f t="shared" si="21"/>
        <v>N</v>
      </c>
      <c r="W645" s="2" t="s">
        <v>543</v>
      </c>
    </row>
    <row r="646" spans="1:23" x14ac:dyDescent="0.15">
      <c r="A646" s="11">
        <f t="shared" si="20"/>
        <v>2000</v>
      </c>
      <c r="B646" s="11">
        <f>YEAR(C646)</f>
        <v>2007</v>
      </c>
      <c r="C646" s="10">
        <v>37652</v>
      </c>
      <c r="D646" s="2" t="s">
        <v>470</v>
      </c>
      <c r="G646" s="2" t="s">
        <v>25</v>
      </c>
      <c r="H646" s="2" t="s">
        <v>26</v>
      </c>
      <c r="I646" s="3">
        <v>30323</v>
      </c>
      <c r="J646" s="12">
        <f>IF(H646&gt;0,B646-YEAR(I646),"")</f>
        <v>20</v>
      </c>
      <c r="K646" s="11" t="str">
        <f>N646 &amp; M646</f>
        <v>34D</v>
      </c>
      <c r="L646" s="11">
        <f>IF(ISBLANK(M646),"",VLOOKUP(M646,Tables!$A$3:$B$11,2))</f>
        <v>3</v>
      </c>
      <c r="M646" s="2" t="s">
        <v>27</v>
      </c>
      <c r="N646" s="2">
        <v>34</v>
      </c>
      <c r="O646" s="2">
        <v>24</v>
      </c>
      <c r="P646" s="2">
        <v>34</v>
      </c>
      <c r="Q646" s="2">
        <v>63</v>
      </c>
      <c r="R646" s="13">
        <f>IF(Q646&gt;0,(+Q646*2.54)/100,"")</f>
        <v>1.6002000000000001</v>
      </c>
      <c r="S646" s="2">
        <v>115</v>
      </c>
      <c r="T646" s="12">
        <f>IF(S646&gt;0,S646*0.453592,"")</f>
        <v>52.163080000000001</v>
      </c>
      <c r="U646" s="13">
        <f>IF((Q646&gt;0)*(S646&gt;0),T646/R646^2,"")</f>
        <v>20.371110029194107</v>
      </c>
      <c r="V646" s="18" t="str">
        <f t="shared" si="21"/>
        <v>Y</v>
      </c>
      <c r="W646" s="2" t="s">
        <v>180</v>
      </c>
    </row>
    <row r="647" spans="1:23" x14ac:dyDescent="0.15">
      <c r="A647" s="11">
        <f t="shared" si="20"/>
        <v>2000</v>
      </c>
      <c r="B647" s="11">
        <f>YEAR(C647)</f>
        <v>2007</v>
      </c>
      <c r="C647" s="10">
        <v>37680</v>
      </c>
      <c r="D647" s="2" t="s">
        <v>1164</v>
      </c>
      <c r="G647" s="2" t="s">
        <v>30</v>
      </c>
      <c r="H647" s="2" t="s">
        <v>26</v>
      </c>
      <c r="I647" s="3">
        <v>28763</v>
      </c>
      <c r="J647" s="12">
        <f>IF(H647&gt;0,B647-YEAR(I647),"")</f>
        <v>25</v>
      </c>
      <c r="K647" s="11" t="str">
        <f>N647 &amp; M647</f>
        <v>34D</v>
      </c>
      <c r="L647" s="11">
        <f>IF(ISBLANK(M647),"",VLOOKUP(M647,Tables!$A$3:$B$11,2))</f>
        <v>3</v>
      </c>
      <c r="M647" s="2" t="s">
        <v>27</v>
      </c>
      <c r="N647" s="2">
        <v>34</v>
      </c>
      <c r="O647" s="2">
        <v>24</v>
      </c>
      <c r="P647" s="2">
        <v>34</v>
      </c>
      <c r="Q647" s="2">
        <v>68</v>
      </c>
      <c r="R647" s="13">
        <f>IF(Q647&gt;0,(+Q647*2.54)/100,"")</f>
        <v>1.7272000000000001</v>
      </c>
      <c r="S647" s="2">
        <v>115</v>
      </c>
      <c r="T647" s="12">
        <f>IF(S647&gt;0,S647*0.453592,"")</f>
        <v>52.163080000000001</v>
      </c>
      <c r="U647" s="13">
        <f>IF((Q647&gt;0)*(S647&gt;0),T647/R647^2,"")</f>
        <v>17.485496476183261</v>
      </c>
      <c r="V647" s="18" t="str">
        <f t="shared" si="21"/>
        <v>Y</v>
      </c>
      <c r="W647" s="2" t="s">
        <v>1165</v>
      </c>
    </row>
    <row r="648" spans="1:23" x14ac:dyDescent="0.15">
      <c r="A648" s="11">
        <f t="shared" si="20"/>
        <v>2000</v>
      </c>
      <c r="B648" s="11">
        <f>YEAR(C648)</f>
        <v>2007</v>
      </c>
      <c r="C648" s="10">
        <v>37711</v>
      </c>
      <c r="D648" s="2" t="s">
        <v>453</v>
      </c>
      <c r="G648" s="2" t="s">
        <v>60</v>
      </c>
      <c r="H648" s="2" t="s">
        <v>35</v>
      </c>
      <c r="I648" s="3">
        <v>30083</v>
      </c>
      <c r="J648" s="12">
        <f>IF(H648&gt;0,B648-YEAR(I648),"")</f>
        <v>21</v>
      </c>
      <c r="K648" s="11" t="str">
        <f>N648 &amp; M648</f>
        <v>33C</v>
      </c>
      <c r="L648" s="11">
        <f>IF(ISBLANK(M648),"",VLOOKUP(M648,Tables!$A$3:$B$11,2))</f>
        <v>2</v>
      </c>
      <c r="M648" s="2" t="s">
        <v>32</v>
      </c>
      <c r="N648" s="2">
        <v>33</v>
      </c>
      <c r="O648" s="2">
        <v>25</v>
      </c>
      <c r="P648" s="2">
        <v>35</v>
      </c>
      <c r="Q648" s="2">
        <v>66</v>
      </c>
      <c r="R648" s="13">
        <f>IF(Q648&gt;0,(+Q648*2.54)/100,"")</f>
        <v>1.6764000000000001</v>
      </c>
      <c r="S648" s="2">
        <v>114</v>
      </c>
      <c r="T648" s="12">
        <f>IF(S648&gt;0,S648*0.453592,"")</f>
        <v>51.709488</v>
      </c>
      <c r="U648" s="13">
        <f>IF((Q648&gt;0)*(S648&gt;0),T648/R648^2,"")</f>
        <v>18.399877571105002</v>
      </c>
      <c r="V648" s="18" t="str">
        <f t="shared" si="21"/>
        <v>N</v>
      </c>
      <c r="W648" s="2" t="s">
        <v>385</v>
      </c>
    </row>
    <row r="649" spans="1:23" x14ac:dyDescent="0.15">
      <c r="A649" s="11">
        <f t="shared" si="20"/>
        <v>2000</v>
      </c>
      <c r="B649" s="11">
        <f>YEAR(C649)</f>
        <v>2007</v>
      </c>
      <c r="C649" s="10">
        <v>37741</v>
      </c>
      <c r="D649" s="2" t="s">
        <v>1055</v>
      </c>
      <c r="G649" s="2" t="s">
        <v>25</v>
      </c>
      <c r="H649" s="2" t="s">
        <v>26</v>
      </c>
      <c r="I649" s="3">
        <v>30351</v>
      </c>
      <c r="J649" s="12">
        <f>IF(H649&gt;0,B649-YEAR(I649),"")</f>
        <v>20</v>
      </c>
      <c r="K649" s="11" t="str">
        <f>N649 &amp; M649</f>
        <v>34C</v>
      </c>
      <c r="L649" s="11">
        <f>IF(ISBLANK(M649),"",VLOOKUP(M649,Tables!$A$3:$B$11,2))</f>
        <v>2</v>
      </c>
      <c r="M649" s="2" t="s">
        <v>32</v>
      </c>
      <c r="N649" s="2">
        <v>34</v>
      </c>
      <c r="O649" s="2">
        <v>23</v>
      </c>
      <c r="P649" s="2">
        <v>34</v>
      </c>
      <c r="Q649" s="2">
        <v>68</v>
      </c>
      <c r="R649" s="13">
        <f>IF(Q649&gt;0,(+Q649*2.54)/100,"")</f>
        <v>1.7272000000000001</v>
      </c>
      <c r="S649" s="2">
        <v>115</v>
      </c>
      <c r="T649" s="12">
        <f>IF(S649&gt;0,S649*0.453592,"")</f>
        <v>52.163080000000001</v>
      </c>
      <c r="U649" s="13">
        <f>IF((Q649&gt;0)*(S649&gt;0),T649/R649^2,"")</f>
        <v>17.485496476183261</v>
      </c>
      <c r="V649" s="18" t="str">
        <f t="shared" si="21"/>
        <v>Y</v>
      </c>
      <c r="W649" s="2" t="s">
        <v>1056</v>
      </c>
    </row>
    <row r="650" spans="1:23" x14ac:dyDescent="0.15">
      <c r="A650" s="11">
        <f t="shared" si="20"/>
        <v>2000</v>
      </c>
      <c r="B650" s="11">
        <f>YEAR(C650)</f>
        <v>2007</v>
      </c>
      <c r="C650" s="10">
        <v>37772</v>
      </c>
      <c r="D650" s="2" t="s">
        <v>170</v>
      </c>
      <c r="G650" s="2" t="s">
        <v>25</v>
      </c>
      <c r="H650" s="2" t="s">
        <v>35</v>
      </c>
      <c r="I650" s="3">
        <v>30398</v>
      </c>
      <c r="J650" s="12">
        <f>IF(H650&gt;0,B650-YEAR(I650),"")</f>
        <v>20</v>
      </c>
      <c r="K650" s="11" t="str">
        <f>N650 &amp; M650</f>
        <v>34B</v>
      </c>
      <c r="L650" s="11">
        <f>IF(ISBLANK(M650),"",VLOOKUP(M650,Tables!$A$3:$B$11,2))</f>
        <v>1</v>
      </c>
      <c r="M650" s="2" t="s">
        <v>49</v>
      </c>
      <c r="N650" s="2">
        <v>34</v>
      </c>
      <c r="O650" s="2">
        <v>24</v>
      </c>
      <c r="P650" s="2">
        <v>35</v>
      </c>
      <c r="Q650" s="2">
        <v>67</v>
      </c>
      <c r="R650" s="13">
        <f>IF(Q650&gt;0,(+Q650*2.54)/100,"")</f>
        <v>1.7018</v>
      </c>
      <c r="S650" s="2">
        <v>112</v>
      </c>
      <c r="T650" s="12">
        <f>IF(S650&gt;0,S650*0.453592,"")</f>
        <v>50.802303999999999</v>
      </c>
      <c r="U650" s="13">
        <f>IF((Q650&gt;0)*(S650&gt;0),T650/R650^2,"")</f>
        <v>17.541485561919664</v>
      </c>
      <c r="V650" s="18" t="str">
        <f t="shared" si="21"/>
        <v>Y</v>
      </c>
      <c r="W650" s="2" t="s">
        <v>171</v>
      </c>
    </row>
    <row r="651" spans="1:23" x14ac:dyDescent="0.15">
      <c r="A651" s="11">
        <f t="shared" si="20"/>
        <v>2000</v>
      </c>
      <c r="B651" s="11">
        <f>YEAR(C651)</f>
        <v>2007</v>
      </c>
      <c r="C651" s="10">
        <v>37802</v>
      </c>
      <c r="D651" s="2" t="s">
        <v>1147</v>
      </c>
      <c r="G651" s="2" t="s">
        <v>60</v>
      </c>
      <c r="H651" s="2" t="s">
        <v>26</v>
      </c>
      <c r="I651" s="3">
        <v>28442</v>
      </c>
      <c r="J651" s="12">
        <f>IF(H651&gt;0,B651-YEAR(I651),"")</f>
        <v>26</v>
      </c>
      <c r="K651" s="11" t="str">
        <f>N651 &amp; M651</f>
        <v>34D</v>
      </c>
      <c r="L651" s="11">
        <f>IF(ISBLANK(M651),"",VLOOKUP(M651,Tables!$A$3:$B$11,2))</f>
        <v>3</v>
      </c>
      <c r="M651" s="2" t="s">
        <v>27</v>
      </c>
      <c r="N651" s="2">
        <v>34</v>
      </c>
      <c r="O651" s="2">
        <v>24</v>
      </c>
      <c r="P651" s="2">
        <v>34</v>
      </c>
      <c r="Q651" s="2">
        <v>66</v>
      </c>
      <c r="R651" s="13">
        <f>IF(Q651&gt;0,(+Q651*2.54)/100,"")</f>
        <v>1.6764000000000001</v>
      </c>
      <c r="S651" s="2">
        <v>115</v>
      </c>
      <c r="T651" s="12">
        <f>IF(S651&gt;0,S651*0.453592,"")</f>
        <v>52.163080000000001</v>
      </c>
      <c r="U651" s="13">
        <f>IF((Q651&gt;0)*(S651&gt;0),T651/R651^2,"")</f>
        <v>18.561280005939256</v>
      </c>
      <c r="V651" s="18" t="str">
        <f t="shared" si="21"/>
        <v>Y</v>
      </c>
      <c r="W651" s="2" t="s">
        <v>47</v>
      </c>
    </row>
    <row r="652" spans="1:23" x14ac:dyDescent="0.15">
      <c r="A652" s="11">
        <f t="shared" si="20"/>
        <v>2000</v>
      </c>
      <c r="B652" s="11">
        <f>YEAR(C652)</f>
        <v>2007</v>
      </c>
      <c r="C652" s="10">
        <v>37833</v>
      </c>
      <c r="D652" s="2" t="s">
        <v>1126</v>
      </c>
      <c r="G652" s="2" t="s">
        <v>25</v>
      </c>
      <c r="H652" s="2" t="s">
        <v>35</v>
      </c>
      <c r="I652" s="3">
        <v>29636</v>
      </c>
      <c r="J652" s="12">
        <f>IF(H652&gt;0,B652-YEAR(I652),"")</f>
        <v>22</v>
      </c>
      <c r="K652" s="11" t="str">
        <f>N652 &amp; M652</f>
        <v>33D</v>
      </c>
      <c r="L652" s="11">
        <f>IF(ISBLANK(M652),"",VLOOKUP(M652,Tables!$A$3:$B$11,2))</f>
        <v>3</v>
      </c>
      <c r="M652" s="2" t="s">
        <v>27</v>
      </c>
      <c r="N652" s="2">
        <v>33</v>
      </c>
      <c r="O652" s="2">
        <v>24</v>
      </c>
      <c r="P652" s="2">
        <v>34</v>
      </c>
      <c r="Q652" s="2">
        <v>66</v>
      </c>
      <c r="R652" s="13">
        <f>IF(Q652&gt;0,(+Q652*2.54)/100,"")</f>
        <v>1.6764000000000001</v>
      </c>
      <c r="S652" s="2">
        <v>109</v>
      </c>
      <c r="T652" s="12">
        <f>IF(S652&gt;0,S652*0.453592,"")</f>
        <v>49.441527999999998</v>
      </c>
      <c r="U652" s="13">
        <f>IF((Q652&gt;0)*(S652&gt;0),T652/R652^2,"")</f>
        <v>17.592865396933732</v>
      </c>
      <c r="V652" s="18" t="str">
        <f t="shared" si="21"/>
        <v>N</v>
      </c>
      <c r="W652" s="2" t="s">
        <v>1127</v>
      </c>
    </row>
    <row r="653" spans="1:23" x14ac:dyDescent="0.15">
      <c r="A653" s="11">
        <f t="shared" si="20"/>
        <v>2000</v>
      </c>
      <c r="B653" s="11">
        <f>YEAR(C653)</f>
        <v>2007</v>
      </c>
      <c r="C653" s="10">
        <v>37864</v>
      </c>
      <c r="D653" s="2" t="s">
        <v>959</v>
      </c>
      <c r="G653" s="2" t="s">
        <v>25</v>
      </c>
      <c r="H653" s="2" t="s">
        <v>35</v>
      </c>
      <c r="I653" s="3">
        <v>28368</v>
      </c>
      <c r="J653" s="12">
        <f>IF(H653&gt;0,B653-YEAR(I653),"")</f>
        <v>26</v>
      </c>
      <c r="K653" s="11" t="str">
        <f>N653 &amp; M653</f>
        <v>34DD</v>
      </c>
      <c r="L653" s="11">
        <f>IF(ISBLANK(M653),"",VLOOKUP(M653,Tables!$A$3:$B$11,2))</f>
        <v>4</v>
      </c>
      <c r="M653" s="2" t="s">
        <v>38</v>
      </c>
      <c r="N653" s="2">
        <v>34</v>
      </c>
      <c r="O653" s="2">
        <v>23</v>
      </c>
      <c r="P653" s="2">
        <v>33</v>
      </c>
      <c r="Q653" s="2">
        <v>68</v>
      </c>
      <c r="R653" s="13">
        <f>IF(Q653&gt;0,(+Q653*2.54)/100,"")</f>
        <v>1.7272000000000001</v>
      </c>
      <c r="S653" s="2">
        <v>117</v>
      </c>
      <c r="T653" s="12">
        <f>IF(S653&gt;0,S653*0.453592,"")</f>
        <v>53.070264000000002</v>
      </c>
      <c r="U653" s="13">
        <f>IF((Q653&gt;0)*(S653&gt;0),T653/R653^2,"")</f>
        <v>17.789592067073407</v>
      </c>
      <c r="V653" s="18" t="str">
        <f t="shared" si="21"/>
        <v>Y</v>
      </c>
      <c r="W653" s="2" t="s">
        <v>554</v>
      </c>
    </row>
    <row r="654" spans="1:23" x14ac:dyDescent="0.15">
      <c r="A654" s="11">
        <f t="shared" si="20"/>
        <v>2000</v>
      </c>
      <c r="B654" s="11">
        <f>YEAR(C654)</f>
        <v>2007</v>
      </c>
      <c r="C654" s="10">
        <v>37894</v>
      </c>
      <c r="D654" s="2" t="s">
        <v>1085</v>
      </c>
      <c r="G654" s="2" t="s">
        <v>30</v>
      </c>
      <c r="H654" s="2" t="s">
        <v>26</v>
      </c>
      <c r="I654" s="3">
        <v>31140</v>
      </c>
      <c r="J654" s="12">
        <f>IF(H654&gt;0,B654-YEAR(I654),"")</f>
        <v>18</v>
      </c>
      <c r="K654" s="11" t="str">
        <f>N654 &amp; M654</f>
        <v>32D</v>
      </c>
      <c r="L654" s="11">
        <f>IF(ISBLANK(M654),"",VLOOKUP(M654,Tables!$A$3:$B$11,2))</f>
        <v>3</v>
      </c>
      <c r="M654" s="2" t="s">
        <v>27</v>
      </c>
      <c r="N654" s="2">
        <v>32</v>
      </c>
      <c r="O654" s="2">
        <v>27</v>
      </c>
      <c r="P654" s="2">
        <v>36</v>
      </c>
      <c r="Q654" s="2">
        <v>64</v>
      </c>
      <c r="R654" s="13">
        <f>IF(Q654&gt;0,(+Q654*2.54)/100,"")</f>
        <v>1.6255999999999999</v>
      </c>
      <c r="S654" s="2">
        <v>110</v>
      </c>
      <c r="T654" s="12">
        <f>IF(S654&gt;0,S654*0.453592,"")</f>
        <v>49.895119999999999</v>
      </c>
      <c r="U654" s="13">
        <f>IF((Q654&gt;0)*(S654&gt;0),T654/R654^2,"")</f>
        <v>18.881247723432946</v>
      </c>
      <c r="V654" s="18" t="str">
        <f t="shared" si="21"/>
        <v>Y</v>
      </c>
      <c r="W654" s="2" t="s">
        <v>258</v>
      </c>
    </row>
    <row r="655" spans="1:23" x14ac:dyDescent="0.15">
      <c r="A655" s="11">
        <f t="shared" si="20"/>
        <v>2000</v>
      </c>
      <c r="B655" s="11">
        <f>YEAR(C655)</f>
        <v>2007</v>
      </c>
      <c r="C655" s="10">
        <v>37925</v>
      </c>
      <c r="D655" s="2" t="s">
        <v>767</v>
      </c>
      <c r="G655" s="2" t="s">
        <v>25</v>
      </c>
      <c r="H655" s="2" t="s">
        <v>26</v>
      </c>
      <c r="I655" s="3">
        <v>30754</v>
      </c>
      <c r="J655" s="12">
        <f>IF(H655&gt;0,B655-YEAR(I655),"")</f>
        <v>19</v>
      </c>
      <c r="K655" s="11" t="str">
        <f>N655 &amp; M655</f>
        <v>34DD</v>
      </c>
      <c r="L655" s="11">
        <f>IF(ISBLANK(M655),"",VLOOKUP(M655,Tables!$A$3:$B$11,2))</f>
        <v>4</v>
      </c>
      <c r="M655" s="2" t="s">
        <v>38</v>
      </c>
      <c r="N655" s="2">
        <v>34</v>
      </c>
      <c r="O655" s="2">
        <v>27</v>
      </c>
      <c r="P655" s="2">
        <v>34</v>
      </c>
      <c r="Q655" s="2">
        <v>68</v>
      </c>
      <c r="R655" s="13">
        <f>IF(Q655&gt;0,(+Q655*2.54)/100,"")</f>
        <v>1.7272000000000001</v>
      </c>
      <c r="S655" s="2">
        <v>120</v>
      </c>
      <c r="T655" s="12">
        <f>IF(S655&gt;0,S655*0.453592,"")</f>
        <v>54.431039999999996</v>
      </c>
      <c r="U655" s="13">
        <f>IF((Q655&gt;0)*(S655&gt;0),T655/R655^2,"")</f>
        <v>18.245735453408621</v>
      </c>
      <c r="V655" s="18" t="str">
        <f t="shared" si="21"/>
        <v>Y</v>
      </c>
      <c r="W655" s="2" t="s">
        <v>236</v>
      </c>
    </row>
    <row r="656" spans="1:23" x14ac:dyDescent="0.15">
      <c r="A656" s="11">
        <f t="shared" si="20"/>
        <v>2000</v>
      </c>
      <c r="B656" s="11">
        <f>YEAR(C656)</f>
        <v>2007</v>
      </c>
      <c r="C656" s="10">
        <v>37955</v>
      </c>
      <c r="D656" s="2" t="s">
        <v>1039</v>
      </c>
      <c r="G656" s="2" t="s">
        <v>25</v>
      </c>
      <c r="H656" s="2" t="s">
        <v>35</v>
      </c>
      <c r="I656" s="3">
        <v>29524</v>
      </c>
      <c r="J656" s="12">
        <f>IF(H656&gt;0,B656-YEAR(I656),"")</f>
        <v>23</v>
      </c>
      <c r="K656" s="11" t="str">
        <f>N656 &amp; M656</f>
        <v>34C</v>
      </c>
      <c r="L656" s="11">
        <f>IF(ISBLANK(M656),"",VLOOKUP(M656,Tables!$A$3:$B$11,2))</f>
        <v>2</v>
      </c>
      <c r="M656" s="2" t="s">
        <v>32</v>
      </c>
      <c r="N656" s="2">
        <v>34</v>
      </c>
      <c r="O656" s="2">
        <v>25</v>
      </c>
      <c r="P656" s="2">
        <v>35</v>
      </c>
      <c r="Q656" s="2">
        <v>70</v>
      </c>
      <c r="R656" s="13">
        <f>IF(Q656&gt;0,(+Q656*2.54)/100,"")</f>
        <v>1.778</v>
      </c>
      <c r="S656" s="2">
        <v>123</v>
      </c>
      <c r="T656" s="12">
        <f>IF(S656&gt;0,S656*0.453592,"")</f>
        <v>55.791815999999997</v>
      </c>
      <c r="U656" s="13">
        <f>IF((Q656&gt;0)*(S656&gt;0),T656/R656^2,"")</f>
        <v>17.648466888770511</v>
      </c>
      <c r="V656" s="18" t="str">
        <f t="shared" si="21"/>
        <v>N</v>
      </c>
      <c r="W656" s="2" t="s">
        <v>1040</v>
      </c>
    </row>
    <row r="657" spans="1:23" x14ac:dyDescent="0.15">
      <c r="A657" s="11">
        <f t="shared" si="20"/>
        <v>2000</v>
      </c>
      <c r="B657" s="11">
        <f>YEAR(C657)</f>
        <v>2008</v>
      </c>
      <c r="C657" s="10">
        <v>37986</v>
      </c>
      <c r="D657" s="2" t="s">
        <v>1028</v>
      </c>
      <c r="G657" s="2" t="s">
        <v>30</v>
      </c>
      <c r="H657" s="2" t="s">
        <v>35</v>
      </c>
      <c r="I657" s="3">
        <v>29998</v>
      </c>
      <c r="J657" s="12">
        <f>IF(H657&gt;0,B657-YEAR(I657),"")</f>
        <v>22</v>
      </c>
      <c r="K657" s="11" t="str">
        <f>N657 &amp; M657</f>
        <v>35C</v>
      </c>
      <c r="L657" s="11">
        <f>IF(ISBLANK(M657),"",VLOOKUP(M657,Tables!$A$3:$B$11,2))</f>
        <v>2</v>
      </c>
      <c r="M657" s="2" t="s">
        <v>32</v>
      </c>
      <c r="N657" s="2">
        <v>35</v>
      </c>
      <c r="O657" s="2">
        <v>26</v>
      </c>
      <c r="P657" s="2">
        <v>35</v>
      </c>
      <c r="Q657" s="2">
        <v>69</v>
      </c>
      <c r="R657" s="13">
        <f>IF(Q657&gt;0,(+Q657*2.54)/100,"")</f>
        <v>1.7525999999999999</v>
      </c>
      <c r="S657" s="2">
        <v>123</v>
      </c>
      <c r="T657" s="12">
        <f>IF(S657&gt;0,S657*0.453592,"")</f>
        <v>55.791815999999997</v>
      </c>
      <c r="U657" s="13">
        <f>IF((Q657&gt;0)*(S657&gt;0),T657/R657^2,"")</f>
        <v>18.1637235360167</v>
      </c>
      <c r="V657" s="18" t="str">
        <f t="shared" si="21"/>
        <v>N</v>
      </c>
      <c r="W657" s="2" t="s">
        <v>1029</v>
      </c>
    </row>
    <row r="658" spans="1:23" x14ac:dyDescent="0.15">
      <c r="A658" s="11">
        <f t="shared" si="20"/>
        <v>2000</v>
      </c>
      <c r="B658" s="11">
        <f>YEAR(C658)</f>
        <v>2008</v>
      </c>
      <c r="C658" s="10">
        <v>38017</v>
      </c>
      <c r="D658" s="2" t="s">
        <v>883</v>
      </c>
      <c r="G658" s="2" t="s">
        <v>69</v>
      </c>
      <c r="H658" s="2" t="s">
        <v>26</v>
      </c>
      <c r="I658" s="3">
        <v>30120</v>
      </c>
      <c r="J658" s="12">
        <f>IF(H658&gt;0,B658-YEAR(I658),"")</f>
        <v>22</v>
      </c>
      <c r="K658" s="11" t="str">
        <f>N658 &amp; M658</f>
        <v>32D</v>
      </c>
      <c r="L658" s="11">
        <f>IF(ISBLANK(M658),"",VLOOKUP(M658,Tables!$A$3:$B$11,2))</f>
        <v>3</v>
      </c>
      <c r="M658" s="2" t="s">
        <v>27</v>
      </c>
      <c r="N658" s="2">
        <v>32</v>
      </c>
      <c r="O658" s="2">
        <v>25</v>
      </c>
      <c r="P658" s="2">
        <v>36</v>
      </c>
      <c r="Q658" s="2">
        <v>68</v>
      </c>
      <c r="R658" s="13">
        <f>IF(Q658&gt;0,(+Q658*2.54)/100,"")</f>
        <v>1.7272000000000001</v>
      </c>
      <c r="S658" s="2">
        <v>120</v>
      </c>
      <c r="T658" s="12">
        <f>IF(S658&gt;0,S658*0.453592,"")</f>
        <v>54.431039999999996</v>
      </c>
      <c r="U658" s="13">
        <f>IF((Q658&gt;0)*(S658&gt;0),T658/R658^2,"")</f>
        <v>18.245735453408621</v>
      </c>
      <c r="V658" s="18" t="str">
        <f t="shared" si="21"/>
        <v>Y</v>
      </c>
      <c r="W658" s="2" t="s">
        <v>884</v>
      </c>
    </row>
    <row r="659" spans="1:23" x14ac:dyDescent="0.15">
      <c r="A659" s="11">
        <f t="shared" si="20"/>
        <v>2000</v>
      </c>
      <c r="B659" s="11">
        <f>YEAR(C659)</f>
        <v>2008</v>
      </c>
      <c r="C659" s="10">
        <v>38046</v>
      </c>
      <c r="D659" s="2" t="s">
        <v>502</v>
      </c>
      <c r="G659" s="2" t="s">
        <v>25</v>
      </c>
      <c r="H659" s="2" t="s">
        <v>35</v>
      </c>
      <c r="I659" s="3">
        <v>28394</v>
      </c>
      <c r="J659" s="12">
        <f>IF(H659&gt;0,B659-YEAR(I659),"")</f>
        <v>27</v>
      </c>
      <c r="K659" s="11" t="str">
        <f>N659 &amp; M659</f>
        <v>32D</v>
      </c>
      <c r="L659" s="11">
        <f>IF(ISBLANK(M659),"",VLOOKUP(M659,Tables!$A$3:$B$11,2))</f>
        <v>3</v>
      </c>
      <c r="M659" s="2" t="s">
        <v>27</v>
      </c>
      <c r="N659" s="2">
        <v>32</v>
      </c>
      <c r="O659" s="2">
        <v>21</v>
      </c>
      <c r="P659" s="2">
        <v>35</v>
      </c>
      <c r="Q659" s="2">
        <v>64</v>
      </c>
      <c r="R659" s="13">
        <f>IF(Q659&gt;0,(+Q659*2.54)/100,"")</f>
        <v>1.6255999999999999</v>
      </c>
      <c r="S659" s="2">
        <v>108</v>
      </c>
      <c r="T659" s="12">
        <f>IF(S659&gt;0,S659*0.453592,"")</f>
        <v>48.987935999999998</v>
      </c>
      <c r="U659" s="13">
        <f>IF((Q659&gt;0)*(S659&gt;0),T659/R659^2,"")</f>
        <v>18.537952310279621</v>
      </c>
      <c r="V659" s="18" t="str">
        <f t="shared" si="21"/>
        <v>N</v>
      </c>
      <c r="W659" s="2" t="s">
        <v>503</v>
      </c>
    </row>
    <row r="660" spans="1:23" x14ac:dyDescent="0.15">
      <c r="A660" s="11">
        <f t="shared" si="20"/>
        <v>2000</v>
      </c>
      <c r="B660" s="11">
        <f>YEAR(C660)</f>
        <v>2008</v>
      </c>
      <c r="C660" s="10">
        <v>38077</v>
      </c>
      <c r="D660" s="2" t="s">
        <v>995</v>
      </c>
      <c r="G660" s="2" t="s">
        <v>30</v>
      </c>
      <c r="H660" s="2" t="s">
        <v>26</v>
      </c>
      <c r="I660" s="3">
        <v>28749</v>
      </c>
      <c r="J660" s="12">
        <f>IF(H660&gt;0,B660-YEAR(I660),"")</f>
        <v>26</v>
      </c>
      <c r="K660" s="11" t="str">
        <f>N660 &amp; M660</f>
        <v>37E</v>
      </c>
      <c r="L660" s="11">
        <f>IF(ISBLANK(M660),"",VLOOKUP(M660,Tables!$A$3:$B$11,2))</f>
        <v>5</v>
      </c>
      <c r="M660" s="2" t="s">
        <v>55</v>
      </c>
      <c r="N660" s="2">
        <v>37</v>
      </c>
      <c r="O660" s="2">
        <v>25</v>
      </c>
      <c r="P660" s="2">
        <v>37</v>
      </c>
      <c r="Q660" s="2">
        <v>69</v>
      </c>
      <c r="R660" s="13">
        <f>IF(Q660&gt;0,(+Q660*2.54)/100,"")</f>
        <v>1.7525999999999999</v>
      </c>
      <c r="S660" s="2">
        <v>127</v>
      </c>
      <c r="T660" s="12">
        <f>IF(S660&gt;0,S660*0.453592,"")</f>
        <v>57.606183999999999</v>
      </c>
      <c r="U660" s="13">
        <f>IF((Q660&gt;0)*(S660&gt;0),T660/R660^2,"")</f>
        <v>18.754413732309928</v>
      </c>
      <c r="V660" s="18" t="str">
        <f t="shared" si="21"/>
        <v>N</v>
      </c>
      <c r="W660" s="2" t="s">
        <v>996</v>
      </c>
    </row>
    <row r="661" spans="1:23" x14ac:dyDescent="0.15">
      <c r="A661" s="11">
        <f t="shared" si="20"/>
        <v>2000</v>
      </c>
      <c r="B661" s="11">
        <f>YEAR(C661)</f>
        <v>2008</v>
      </c>
      <c r="C661" s="10">
        <v>38107</v>
      </c>
      <c r="D661" s="2" t="s">
        <v>29</v>
      </c>
      <c r="G661" s="2" t="s">
        <v>30</v>
      </c>
      <c r="H661" s="2" t="s">
        <v>31</v>
      </c>
      <c r="I661" s="3">
        <v>28018</v>
      </c>
      <c r="J661" s="12">
        <f>IF(H661&gt;0,B661-YEAR(I661),"")</f>
        <v>28</v>
      </c>
      <c r="K661" s="11" t="str">
        <f>N661 &amp; M661</f>
        <v>32C</v>
      </c>
      <c r="L661" s="11">
        <f>IF(ISBLANK(M661),"",VLOOKUP(M661,Tables!$A$3:$B$11,2))</f>
        <v>2</v>
      </c>
      <c r="M661" s="2" t="s">
        <v>32</v>
      </c>
      <c r="N661" s="2">
        <v>32</v>
      </c>
      <c r="O661" s="2">
        <v>24</v>
      </c>
      <c r="P661" s="2">
        <v>35</v>
      </c>
      <c r="Q661" s="2">
        <v>67</v>
      </c>
      <c r="R661" s="13">
        <f>IF(Q661&gt;0,(+Q661*2.54)/100,"")</f>
        <v>1.7018</v>
      </c>
      <c r="S661" s="2">
        <v>113</v>
      </c>
      <c r="T661" s="12">
        <f>IF(S661&gt;0,S661*0.453592,"")</f>
        <v>51.255896</v>
      </c>
      <c r="U661" s="13">
        <f>IF((Q661&gt;0)*(S661&gt;0),T661/R661^2,"")</f>
        <v>17.698105968722519</v>
      </c>
      <c r="V661" s="18" t="str">
        <f t="shared" si="21"/>
        <v>Y</v>
      </c>
      <c r="W661" s="2" t="s">
        <v>33</v>
      </c>
    </row>
    <row r="662" spans="1:23" x14ac:dyDescent="0.15">
      <c r="A662" s="11">
        <f t="shared" si="20"/>
        <v>2000</v>
      </c>
      <c r="B662" s="11">
        <f>YEAR(C662)</f>
        <v>2008</v>
      </c>
      <c r="C662" s="10">
        <v>38138</v>
      </c>
      <c r="D662" s="2" t="s">
        <v>620</v>
      </c>
      <c r="G662" s="2" t="s">
        <v>30</v>
      </c>
      <c r="H662" s="2" t="s">
        <v>26</v>
      </c>
      <c r="I662" s="3">
        <v>29213</v>
      </c>
      <c r="J662" s="12">
        <f>IF(H662&gt;0,B662-YEAR(I662),"")</f>
        <v>25</v>
      </c>
      <c r="K662" s="11" t="str">
        <f>N662 &amp; M662</f>
        <v>34D</v>
      </c>
      <c r="L662" s="11">
        <f>IF(ISBLANK(M662),"",VLOOKUP(M662,Tables!$A$3:$B$11,2))</f>
        <v>3</v>
      </c>
      <c r="M662" s="2" t="s">
        <v>27</v>
      </c>
      <c r="N662" s="2">
        <v>34</v>
      </c>
      <c r="O662" s="2">
        <v>25</v>
      </c>
      <c r="P662" s="2">
        <v>36</v>
      </c>
      <c r="Q662" s="2">
        <v>67</v>
      </c>
      <c r="R662" s="13">
        <f>IF(Q662&gt;0,(+Q662*2.54)/100,"")</f>
        <v>1.7018</v>
      </c>
      <c r="S662" s="2">
        <v>120</v>
      </c>
      <c r="T662" s="12">
        <f>IF(S662&gt;0,S662*0.453592,"")</f>
        <v>54.431039999999996</v>
      </c>
      <c r="U662" s="13">
        <f>IF((Q662&gt;0)*(S662&gt;0),T662/R662^2,"")</f>
        <v>18.794448816342495</v>
      </c>
      <c r="V662" s="18" t="str">
        <f t="shared" si="21"/>
        <v>Y</v>
      </c>
      <c r="W662" s="2" t="s">
        <v>161</v>
      </c>
    </row>
    <row r="663" spans="1:23" x14ac:dyDescent="0.15">
      <c r="A663" s="11">
        <f t="shared" si="20"/>
        <v>2000</v>
      </c>
      <c r="B663" s="11">
        <f>YEAR(C663)</f>
        <v>2008</v>
      </c>
      <c r="C663" s="10">
        <v>38168</v>
      </c>
      <c r="D663" s="2" t="s">
        <v>727</v>
      </c>
      <c r="G663" s="2" t="s">
        <v>25</v>
      </c>
      <c r="H663" s="2" t="s">
        <v>35</v>
      </c>
      <c r="I663" s="3">
        <v>28884</v>
      </c>
      <c r="J663" s="12">
        <f>IF(H663&gt;0,B663-YEAR(I663),"")</f>
        <v>25</v>
      </c>
      <c r="K663" s="11" t="str">
        <f>N663 &amp; M663</f>
        <v>34C</v>
      </c>
      <c r="L663" s="11">
        <f>IF(ISBLANK(M663),"",VLOOKUP(M663,Tables!$A$3:$B$11,2))</f>
        <v>2</v>
      </c>
      <c r="M663" s="2" t="s">
        <v>32</v>
      </c>
      <c r="N663" s="2">
        <v>34</v>
      </c>
      <c r="O663" s="2">
        <v>24</v>
      </c>
      <c r="P663" s="2">
        <v>34</v>
      </c>
      <c r="Q663" s="2">
        <v>65</v>
      </c>
      <c r="R663" s="13">
        <f>IF(Q663&gt;0,(+Q663*2.54)/100,"")</f>
        <v>1.651</v>
      </c>
      <c r="S663" s="2">
        <v>117</v>
      </c>
      <c r="T663" s="12">
        <f>IF(S663&gt;0,S663*0.453592,"")</f>
        <v>53.070264000000002</v>
      </c>
      <c r="U663" s="13">
        <f>IF((Q663&gt;0)*(S663&gt;0),T663/R663^2,"")</f>
        <v>19.469603246898799</v>
      </c>
      <c r="V663" s="18" t="str">
        <f t="shared" si="21"/>
        <v>Y</v>
      </c>
      <c r="W663" s="2" t="s">
        <v>47</v>
      </c>
    </row>
    <row r="664" spans="1:23" x14ac:dyDescent="0.15">
      <c r="A664" s="11">
        <f t="shared" si="20"/>
        <v>2000</v>
      </c>
      <c r="B664" s="11">
        <f>YEAR(C664)</f>
        <v>2008</v>
      </c>
      <c r="C664" s="10">
        <v>38199</v>
      </c>
      <c r="D664" s="2" t="s">
        <v>671</v>
      </c>
      <c r="G664" s="2" t="s">
        <v>25</v>
      </c>
      <c r="H664" s="2" t="s">
        <v>26</v>
      </c>
      <c r="I664" s="3">
        <v>30406</v>
      </c>
      <c r="J664" s="12">
        <f>IF(H664&gt;0,B664-YEAR(I664),"")</f>
        <v>21</v>
      </c>
      <c r="K664" s="11" t="str">
        <f>N664 &amp; M664</f>
        <v>34D</v>
      </c>
      <c r="L664" s="11">
        <f>IF(ISBLANK(M664),"",VLOOKUP(M664,Tables!$A$3:$B$11,2))</f>
        <v>3</v>
      </c>
      <c r="M664" s="2" t="s">
        <v>27</v>
      </c>
      <c r="N664" s="2">
        <v>34</v>
      </c>
      <c r="O664" s="2">
        <v>24</v>
      </c>
      <c r="P664" s="2">
        <v>34</v>
      </c>
      <c r="Q664" s="2">
        <v>62</v>
      </c>
      <c r="R664" s="13">
        <f>IF(Q664&gt;0,(+Q664*2.54)/100,"")</f>
        <v>1.5748</v>
      </c>
      <c r="S664" s="2">
        <v>105</v>
      </c>
      <c r="T664" s="12">
        <f>IF(S664&gt;0,S664*0.453592,"")</f>
        <v>47.627159999999996</v>
      </c>
      <c r="U664" s="13">
        <f>IF((Q664&gt;0)*(S664&gt;0),T664/R664^2,"")</f>
        <v>19.204538409076818</v>
      </c>
      <c r="V664" s="18" t="str">
        <f t="shared" si="21"/>
        <v>Y</v>
      </c>
      <c r="W664" s="2" t="s">
        <v>350</v>
      </c>
    </row>
    <row r="665" spans="1:23" x14ac:dyDescent="0.15">
      <c r="A665" s="11">
        <f t="shared" si="20"/>
        <v>2000</v>
      </c>
      <c r="B665" s="11">
        <f>YEAR(C665)</f>
        <v>2008</v>
      </c>
      <c r="C665" s="10">
        <v>38230</v>
      </c>
      <c r="D665" s="2" t="s">
        <v>1173</v>
      </c>
      <c r="G665" s="2" t="s">
        <v>25</v>
      </c>
      <c r="H665" s="2" t="s">
        <v>35</v>
      </c>
      <c r="I665" s="3">
        <v>30709</v>
      </c>
      <c r="J665" s="12">
        <f>IF(H665&gt;0,B665-YEAR(I665),"")</f>
        <v>20</v>
      </c>
      <c r="K665" s="11" t="str">
        <f>N665 &amp; M665</f>
        <v>34D</v>
      </c>
      <c r="L665" s="11">
        <f>IF(ISBLANK(M665),"",VLOOKUP(M665,Tables!$A$3:$B$11,2))</f>
        <v>3</v>
      </c>
      <c r="M665" s="2" t="s">
        <v>27</v>
      </c>
      <c r="N665" s="2">
        <v>34</v>
      </c>
      <c r="O665" s="2">
        <v>25</v>
      </c>
      <c r="P665" s="2">
        <v>36</v>
      </c>
      <c r="Q665" s="2">
        <v>67</v>
      </c>
      <c r="R665" s="13">
        <f>IF(Q665&gt;0,(+Q665*2.54)/100,"")</f>
        <v>1.7018</v>
      </c>
      <c r="S665" s="2">
        <v>115</v>
      </c>
      <c r="T665" s="12">
        <f>IF(S665&gt;0,S665*0.453592,"")</f>
        <v>52.163080000000001</v>
      </c>
      <c r="U665" s="13">
        <f>IF((Q665&gt;0)*(S665&gt;0),T665/R665^2,"")</f>
        <v>18.011346782328228</v>
      </c>
      <c r="V665" s="18" t="str">
        <f t="shared" si="21"/>
        <v>Y</v>
      </c>
      <c r="W665" s="2" t="s">
        <v>1174</v>
      </c>
    </row>
    <row r="666" spans="1:23" x14ac:dyDescent="0.15">
      <c r="A666" s="11">
        <f t="shared" si="20"/>
        <v>2000</v>
      </c>
      <c r="B666" s="11">
        <f>YEAR(C666)</f>
        <v>2008</v>
      </c>
      <c r="C666" s="10">
        <v>38260</v>
      </c>
      <c r="D666" s="2" t="s">
        <v>677</v>
      </c>
      <c r="G666" s="2" t="s">
        <v>30</v>
      </c>
      <c r="H666" s="2" t="s">
        <v>26</v>
      </c>
      <c r="I666" s="3">
        <v>30125</v>
      </c>
      <c r="J666" s="12">
        <f>IF(H666&gt;0,B666-YEAR(I666),"")</f>
        <v>22</v>
      </c>
      <c r="K666" s="11" t="str">
        <f>N666 &amp; M666</f>
        <v>34C</v>
      </c>
      <c r="L666" s="11">
        <f>IF(ISBLANK(M666),"",VLOOKUP(M666,Tables!$A$3:$B$11,2))</f>
        <v>2</v>
      </c>
      <c r="M666" s="2" t="s">
        <v>32</v>
      </c>
      <c r="N666" s="2">
        <v>34</v>
      </c>
      <c r="O666" s="2">
        <v>24</v>
      </c>
      <c r="P666" s="2">
        <v>34</v>
      </c>
      <c r="Q666" s="2">
        <v>65</v>
      </c>
      <c r="R666" s="13">
        <f>IF(Q666&gt;0,(+Q666*2.54)/100,"")</f>
        <v>1.651</v>
      </c>
      <c r="S666" s="2">
        <v>115</v>
      </c>
      <c r="T666" s="12">
        <f>IF(S666&gt;0,S666*0.453592,"")</f>
        <v>52.163080000000001</v>
      </c>
      <c r="U666" s="13">
        <f>IF((Q666&gt;0)*(S666&gt;0),T666/R666^2,"")</f>
        <v>19.136789516182581</v>
      </c>
      <c r="V666" s="18" t="str">
        <f t="shared" si="21"/>
        <v>Y</v>
      </c>
      <c r="W666" s="2" t="s">
        <v>678</v>
      </c>
    </row>
    <row r="667" spans="1:23" x14ac:dyDescent="0.15">
      <c r="A667" s="11">
        <f t="shared" si="20"/>
        <v>2000</v>
      </c>
      <c r="B667" s="11">
        <f>YEAR(C667)</f>
        <v>2008</v>
      </c>
      <c r="C667" s="10">
        <v>38291</v>
      </c>
      <c r="D667" s="2" t="s">
        <v>458</v>
      </c>
      <c r="G667" s="2" t="s">
        <v>25</v>
      </c>
      <c r="H667" s="2" t="s">
        <v>35</v>
      </c>
      <c r="I667" s="3">
        <v>27625</v>
      </c>
      <c r="J667" s="12">
        <f>IF(H667&gt;0,B667-YEAR(I667),"")</f>
        <v>29</v>
      </c>
      <c r="K667" s="11" t="str">
        <f>N667 &amp; M667</f>
        <v>34C</v>
      </c>
      <c r="L667" s="11">
        <f>IF(ISBLANK(M667),"",VLOOKUP(M667,Tables!$A$3:$B$11,2))</f>
        <v>2</v>
      </c>
      <c r="M667" s="2" t="s">
        <v>32</v>
      </c>
      <c r="N667" s="2">
        <v>34</v>
      </c>
      <c r="O667" s="2">
        <v>21</v>
      </c>
      <c r="P667" s="2">
        <v>32</v>
      </c>
      <c r="Q667" s="2">
        <v>66</v>
      </c>
      <c r="R667" s="13">
        <f>IF(Q667&gt;0,(+Q667*2.54)/100,"")</f>
        <v>1.6764000000000001</v>
      </c>
      <c r="S667" s="2">
        <v>108</v>
      </c>
      <c r="T667" s="12">
        <f>IF(S667&gt;0,S667*0.453592,"")</f>
        <v>48.987935999999998</v>
      </c>
      <c r="U667" s="13">
        <f>IF((Q667&gt;0)*(S667&gt;0),T667/R667^2,"")</f>
        <v>17.431462962099477</v>
      </c>
      <c r="V667" s="18" t="str">
        <f t="shared" si="21"/>
        <v>Y</v>
      </c>
      <c r="W667" s="2" t="s">
        <v>105</v>
      </c>
    </row>
    <row r="668" spans="1:23" x14ac:dyDescent="0.15">
      <c r="A668" s="11">
        <f t="shared" si="20"/>
        <v>2000</v>
      </c>
      <c r="B668" s="11">
        <f>YEAR(C668)</f>
        <v>2008</v>
      </c>
      <c r="C668" s="10">
        <v>38321</v>
      </c>
      <c r="D668" s="2" t="s">
        <v>555</v>
      </c>
      <c r="G668" s="2" t="s">
        <v>30</v>
      </c>
      <c r="H668" s="2" t="s">
        <v>35</v>
      </c>
      <c r="I668" s="3">
        <v>30170</v>
      </c>
      <c r="J668" s="12">
        <f>IF(H668&gt;0,B668-YEAR(I668),"")</f>
        <v>22</v>
      </c>
      <c r="K668" s="11" t="str">
        <f>N668 &amp; M668</f>
        <v>34C</v>
      </c>
      <c r="L668" s="11">
        <f>IF(ISBLANK(M668),"",VLOOKUP(M668,Tables!$A$3:$B$11,2))</f>
        <v>2</v>
      </c>
      <c r="M668" s="2" t="s">
        <v>32</v>
      </c>
      <c r="N668" s="2">
        <v>34</v>
      </c>
      <c r="O668" s="2">
        <v>25</v>
      </c>
      <c r="P668" s="2">
        <v>35</v>
      </c>
      <c r="Q668" s="2">
        <v>68</v>
      </c>
      <c r="R668" s="13">
        <f>IF(Q668&gt;0,(+Q668*2.54)/100,"")</f>
        <v>1.7272000000000001</v>
      </c>
      <c r="S668" s="2">
        <v>115</v>
      </c>
      <c r="T668" s="12">
        <f>IF(S668&gt;0,S668*0.453592,"")</f>
        <v>52.163080000000001</v>
      </c>
      <c r="U668" s="13">
        <f>IF((Q668&gt;0)*(S668&gt;0),T668/R668^2,"")</f>
        <v>17.485496476183261</v>
      </c>
      <c r="V668" s="18" t="str">
        <f t="shared" si="21"/>
        <v>Y</v>
      </c>
      <c r="W668" s="2" t="s">
        <v>556</v>
      </c>
    </row>
    <row r="669" spans="1:23" x14ac:dyDescent="0.15">
      <c r="A669" s="11">
        <f t="shared" si="20"/>
        <v>2000</v>
      </c>
      <c r="B669" s="11">
        <f>YEAR(C669)</f>
        <v>2008</v>
      </c>
      <c r="C669" s="10">
        <v>38321</v>
      </c>
      <c r="D669" s="2" t="s">
        <v>918</v>
      </c>
      <c r="G669" s="2" t="s">
        <v>30</v>
      </c>
      <c r="H669" s="2" t="s">
        <v>35</v>
      </c>
      <c r="I669" s="3">
        <v>30170</v>
      </c>
      <c r="J669" s="12">
        <f>IF(H669&gt;0,B669-YEAR(I669),"")</f>
        <v>22</v>
      </c>
      <c r="K669" s="11" t="str">
        <f>N669 &amp; M669</f>
        <v>34C</v>
      </c>
      <c r="L669" s="11">
        <f>IF(ISBLANK(M669),"",VLOOKUP(M669,Tables!$A$3:$B$11,2))</f>
        <v>2</v>
      </c>
      <c r="M669" s="2" t="s">
        <v>32</v>
      </c>
      <c r="N669" s="2">
        <v>34</v>
      </c>
      <c r="O669" s="2">
        <v>25</v>
      </c>
      <c r="P669" s="2">
        <v>35</v>
      </c>
      <c r="Q669" s="2">
        <v>68</v>
      </c>
      <c r="R669" s="13">
        <f>IF(Q669&gt;0,(+Q669*2.54)/100,"")</f>
        <v>1.7272000000000001</v>
      </c>
      <c r="S669" s="2">
        <v>115</v>
      </c>
      <c r="T669" s="12">
        <f>IF(S669&gt;0,S669*0.453592,"")</f>
        <v>52.163080000000001</v>
      </c>
      <c r="U669" s="13">
        <f>IF((Q669&gt;0)*(S669&gt;0),T669/R669^2,"")</f>
        <v>17.485496476183261</v>
      </c>
      <c r="V669" s="18" t="str">
        <f t="shared" si="21"/>
        <v>Y</v>
      </c>
      <c r="W669" s="2" t="s">
        <v>556</v>
      </c>
    </row>
    <row r="670" spans="1:23" x14ac:dyDescent="0.15">
      <c r="A670" s="11">
        <f t="shared" si="20"/>
        <v>2000</v>
      </c>
      <c r="B670" s="11">
        <f>YEAR(C670)</f>
        <v>2009</v>
      </c>
      <c r="C670" s="10">
        <v>38352</v>
      </c>
      <c r="D670" s="2" t="s">
        <v>325</v>
      </c>
      <c r="G670" s="2" t="s">
        <v>60</v>
      </c>
      <c r="H670" s="2" t="s">
        <v>35</v>
      </c>
      <c r="I670" s="3">
        <v>29801</v>
      </c>
      <c r="J670" s="12">
        <f>IF(H670&gt;0,B670-YEAR(I670),"")</f>
        <v>24</v>
      </c>
      <c r="K670" s="11" t="str">
        <f>N670 &amp; M670</f>
        <v>34D</v>
      </c>
      <c r="L670" s="11">
        <f>IF(ISBLANK(M670),"",VLOOKUP(M670,Tables!$A$3:$B$11,2))</f>
        <v>3</v>
      </c>
      <c r="M670" s="2" t="s">
        <v>27</v>
      </c>
      <c r="N670" s="2">
        <v>34</v>
      </c>
      <c r="O670" s="2">
        <v>23</v>
      </c>
      <c r="P670" s="2">
        <v>36</v>
      </c>
      <c r="Q670" s="2">
        <v>67</v>
      </c>
      <c r="R670" s="13">
        <f>IF(Q670&gt;0,(+Q670*2.54)/100,"")</f>
        <v>1.7018</v>
      </c>
      <c r="S670" s="2">
        <v>121</v>
      </c>
      <c r="T670" s="12">
        <f>IF(S670&gt;0,S670*0.453592,"")</f>
        <v>54.884631999999996</v>
      </c>
      <c r="U670" s="13">
        <f>IF((Q670&gt;0)*(S670&gt;0),T670/R670^2,"")</f>
        <v>18.95106922314535</v>
      </c>
      <c r="V670" s="18" t="str">
        <f t="shared" si="21"/>
        <v>N</v>
      </c>
      <c r="W670" s="2" t="s">
        <v>326</v>
      </c>
    </row>
    <row r="671" spans="1:23" x14ac:dyDescent="0.15">
      <c r="A671" s="11">
        <f t="shared" si="20"/>
        <v>2000</v>
      </c>
      <c r="B671" s="11">
        <f>YEAR(C671)</f>
        <v>2009</v>
      </c>
      <c r="C671" s="10">
        <v>38383</v>
      </c>
      <c r="D671" s="2" t="s">
        <v>575</v>
      </c>
      <c r="G671" s="2" t="s">
        <v>25</v>
      </c>
      <c r="H671" s="2" t="s">
        <v>35</v>
      </c>
      <c r="I671" s="3">
        <v>28955</v>
      </c>
      <c r="J671" s="12">
        <f>IF(H671&gt;0,B671-YEAR(I671),"")</f>
        <v>26</v>
      </c>
      <c r="K671" s="11" t="str">
        <f>N671 &amp; M671</f>
        <v>34C</v>
      </c>
      <c r="L671" s="11">
        <f>IF(ISBLANK(M671),"",VLOOKUP(M671,Tables!$A$3:$B$11,2))</f>
        <v>2</v>
      </c>
      <c r="M671" s="2" t="s">
        <v>32</v>
      </c>
      <c r="N671" s="2">
        <v>34</v>
      </c>
      <c r="O671" s="2">
        <v>24</v>
      </c>
      <c r="P671" s="2">
        <v>34</v>
      </c>
      <c r="Q671" s="2">
        <v>62</v>
      </c>
      <c r="R671" s="13">
        <f>IF(Q671&gt;0,(+Q671*2.54)/100,"")</f>
        <v>1.5748</v>
      </c>
      <c r="S671" s="2">
        <v>110</v>
      </c>
      <c r="T671" s="12">
        <f>IF(S671&gt;0,S671*0.453592,"")</f>
        <v>49.895119999999999</v>
      </c>
      <c r="U671" s="13">
        <f>IF((Q671&gt;0)*(S671&gt;0),T671/R671^2,"")</f>
        <v>20.119040238080476</v>
      </c>
      <c r="V671" s="18" t="str">
        <f t="shared" si="21"/>
        <v>Y</v>
      </c>
      <c r="W671" s="2" t="s">
        <v>576</v>
      </c>
    </row>
    <row r="672" spans="1:23" x14ac:dyDescent="0.15">
      <c r="A672" s="11">
        <f t="shared" si="20"/>
        <v>2000</v>
      </c>
      <c r="B672" s="11">
        <f>YEAR(C672)</f>
        <v>2009</v>
      </c>
      <c r="C672" s="10">
        <v>38411</v>
      </c>
      <c r="D672" s="2" t="s">
        <v>566</v>
      </c>
      <c r="G672" s="2" t="s">
        <v>30</v>
      </c>
      <c r="H672" s="2" t="s">
        <v>26</v>
      </c>
      <c r="I672" s="3">
        <v>27929</v>
      </c>
      <c r="J672" s="12">
        <f>IF(H672&gt;0,B672-YEAR(I672),"")</f>
        <v>29</v>
      </c>
      <c r="K672" s="11" t="str">
        <f>N672 &amp; M672</f>
        <v>35D</v>
      </c>
      <c r="L672" s="11">
        <f>IF(ISBLANK(M672),"",VLOOKUP(M672,Tables!$A$3:$B$11,2))</f>
        <v>3</v>
      </c>
      <c r="M672" s="2" t="s">
        <v>27</v>
      </c>
      <c r="N672" s="2">
        <v>35</v>
      </c>
      <c r="O672" s="2">
        <v>27</v>
      </c>
      <c r="P672" s="2">
        <v>37</v>
      </c>
      <c r="Q672" s="2">
        <v>68</v>
      </c>
      <c r="R672" s="13">
        <f>IF(Q672&gt;0,(+Q672*2.54)/100,"")</f>
        <v>1.7272000000000001</v>
      </c>
      <c r="S672" s="2">
        <v>125</v>
      </c>
      <c r="T672" s="12">
        <f>IF(S672&gt;0,S672*0.453592,"")</f>
        <v>56.698999999999998</v>
      </c>
      <c r="U672" s="13">
        <f>IF((Q672&gt;0)*(S672&gt;0),T672/R672^2,"")</f>
        <v>19.00597443063398</v>
      </c>
      <c r="V672" s="18" t="str">
        <f t="shared" si="21"/>
        <v>Y</v>
      </c>
      <c r="W672" s="2" t="s">
        <v>567</v>
      </c>
    </row>
    <row r="673" spans="1:23" x14ac:dyDescent="0.15">
      <c r="A673" s="11">
        <f t="shared" si="20"/>
        <v>2000</v>
      </c>
      <c r="B673" s="11">
        <f>YEAR(C673)</f>
        <v>2009</v>
      </c>
      <c r="C673" s="10">
        <v>38442</v>
      </c>
      <c r="D673" s="2" t="s">
        <v>496</v>
      </c>
      <c r="G673" s="2" t="s">
        <v>60</v>
      </c>
      <c r="H673" s="2" t="s">
        <v>35</v>
      </c>
      <c r="I673" s="3">
        <v>29545</v>
      </c>
      <c r="J673" s="12">
        <f>IF(H673&gt;0,B673-YEAR(I673),"")</f>
        <v>25</v>
      </c>
      <c r="K673" s="11" t="str">
        <f>N673 &amp; M673</f>
        <v>34C</v>
      </c>
      <c r="L673" s="11">
        <f>IF(ISBLANK(M673),"",VLOOKUP(M673,Tables!$A$3:$B$11,2))</f>
        <v>2</v>
      </c>
      <c r="M673" s="2" t="s">
        <v>32</v>
      </c>
      <c r="N673" s="2">
        <v>34</v>
      </c>
      <c r="O673" s="2">
        <v>23</v>
      </c>
      <c r="P673" s="2">
        <v>35</v>
      </c>
      <c r="Q673" s="2">
        <v>70</v>
      </c>
      <c r="R673" s="13">
        <f>IF(Q673&gt;0,(+Q673*2.54)/100,"")</f>
        <v>1.778</v>
      </c>
      <c r="S673" s="2">
        <v>126</v>
      </c>
      <c r="T673" s="12">
        <f>IF(S673&gt;0,S673*0.453592,"")</f>
        <v>57.152591999999999</v>
      </c>
      <c r="U673" s="13">
        <f>IF((Q673&gt;0)*(S673&gt;0),T673/R673^2,"")</f>
        <v>18.078917300691742</v>
      </c>
      <c r="V673" s="18" t="str">
        <f t="shared" si="21"/>
        <v>Y</v>
      </c>
      <c r="W673" s="2" t="s">
        <v>497</v>
      </c>
    </row>
    <row r="674" spans="1:23" x14ac:dyDescent="0.15">
      <c r="A674" s="11">
        <f t="shared" si="20"/>
        <v>2000</v>
      </c>
      <c r="B674" s="11">
        <f>YEAR(C674)</f>
        <v>2009</v>
      </c>
      <c r="C674" s="10">
        <v>38472</v>
      </c>
      <c r="D674" s="2" t="s">
        <v>302</v>
      </c>
      <c r="G674" s="2" t="s">
        <v>60</v>
      </c>
      <c r="H674" s="2" t="s">
        <v>35</v>
      </c>
      <c r="I674" s="3">
        <v>29206</v>
      </c>
      <c r="J674" s="12">
        <f>IF(H674&gt;0,B674-YEAR(I674),"")</f>
        <v>26</v>
      </c>
      <c r="K674" s="11" t="str">
        <f>N674 &amp; M674</f>
        <v>34DD</v>
      </c>
      <c r="L674" s="11">
        <f>IF(ISBLANK(M674),"",VLOOKUP(M674,Tables!$A$3:$B$11,2))</f>
        <v>4</v>
      </c>
      <c r="M674" s="2" t="s">
        <v>38</v>
      </c>
      <c r="N674" s="2">
        <v>34</v>
      </c>
      <c r="O674" s="2">
        <v>26</v>
      </c>
      <c r="P674" s="2">
        <v>34</v>
      </c>
      <c r="Q674" s="2">
        <v>67</v>
      </c>
      <c r="R674" s="13">
        <f>IF(Q674&gt;0,(+Q674*2.54)/100,"")</f>
        <v>1.7018</v>
      </c>
      <c r="S674" s="2">
        <v>125</v>
      </c>
      <c r="T674" s="12">
        <f>IF(S674&gt;0,S674*0.453592,"")</f>
        <v>56.698999999999998</v>
      </c>
      <c r="U674" s="13">
        <f>IF((Q674&gt;0)*(S674&gt;0),T674/R674^2,"")</f>
        <v>19.577550850356769</v>
      </c>
      <c r="V674" s="18" t="str">
        <f t="shared" si="21"/>
        <v>Y</v>
      </c>
      <c r="W674" s="2" t="s">
        <v>303</v>
      </c>
    </row>
    <row r="675" spans="1:23" x14ac:dyDescent="0.15">
      <c r="A675" s="11">
        <f t="shared" si="20"/>
        <v>2000</v>
      </c>
      <c r="B675" s="11">
        <f>YEAR(C675)</f>
        <v>2009</v>
      </c>
      <c r="C675" s="10">
        <v>38503</v>
      </c>
      <c r="D675" s="2" t="s">
        <v>187</v>
      </c>
      <c r="G675" s="2" t="s">
        <v>25</v>
      </c>
      <c r="H675" s="2" t="s">
        <v>26</v>
      </c>
      <c r="I675" s="3">
        <v>29881</v>
      </c>
      <c r="J675" s="12">
        <f>IF(H675&gt;0,B675-YEAR(I675),"")</f>
        <v>24</v>
      </c>
      <c r="K675" s="11" t="str">
        <f>N675 &amp; M675</f>
        <v>34C</v>
      </c>
      <c r="L675" s="11">
        <f>IF(ISBLANK(M675),"",VLOOKUP(M675,Tables!$A$3:$B$11,2))</f>
        <v>2</v>
      </c>
      <c r="M675" s="2" t="s">
        <v>32</v>
      </c>
      <c r="N675" s="2">
        <v>34</v>
      </c>
      <c r="O675" s="2">
        <v>24</v>
      </c>
      <c r="P675" s="2">
        <v>36</v>
      </c>
      <c r="Q675" s="2">
        <v>69</v>
      </c>
      <c r="R675" s="13">
        <f>IF(Q675&gt;0,(+Q675*2.54)/100,"")</f>
        <v>1.7525999999999999</v>
      </c>
      <c r="S675" s="2">
        <v>125</v>
      </c>
      <c r="T675" s="12">
        <f>IF(S675&gt;0,S675*0.453592,"")</f>
        <v>56.698999999999998</v>
      </c>
      <c r="U675" s="13">
        <f>IF((Q675&gt;0)*(S675&gt;0),T675/R675^2,"")</f>
        <v>18.459068634163312</v>
      </c>
      <c r="V675" s="18" t="str">
        <f t="shared" si="21"/>
        <v>Y</v>
      </c>
      <c r="W675" s="2" t="s">
        <v>188</v>
      </c>
    </row>
    <row r="676" spans="1:23" x14ac:dyDescent="0.15">
      <c r="A676" s="11">
        <f t="shared" si="20"/>
        <v>2000</v>
      </c>
      <c r="B676" s="11">
        <f>YEAR(C676)</f>
        <v>2009</v>
      </c>
      <c r="C676" s="10">
        <v>38533</v>
      </c>
      <c r="D676" s="2" t="s">
        <v>654</v>
      </c>
      <c r="G676" s="2" t="s">
        <v>30</v>
      </c>
      <c r="H676" s="2" t="s">
        <v>26</v>
      </c>
      <c r="I676" s="3">
        <v>31321</v>
      </c>
      <c r="J676" s="12">
        <f>IF(H676&gt;0,B676-YEAR(I676),"")</f>
        <v>20</v>
      </c>
      <c r="K676" s="11" t="str">
        <f>N676 &amp; M676</f>
        <v>34B</v>
      </c>
      <c r="L676" s="11">
        <f>IF(ISBLANK(M676),"",VLOOKUP(M676,Tables!$A$3:$B$11,2))</f>
        <v>1</v>
      </c>
      <c r="M676" s="2" t="s">
        <v>49</v>
      </c>
      <c r="N676" s="2">
        <v>34</v>
      </c>
      <c r="O676" s="2">
        <v>26</v>
      </c>
      <c r="P676" s="2">
        <v>34</v>
      </c>
      <c r="Q676" s="2">
        <v>70</v>
      </c>
      <c r="R676" s="13">
        <f>IF(Q676&gt;0,(+Q676*2.54)/100,"")</f>
        <v>1.778</v>
      </c>
      <c r="S676" s="2">
        <v>125</v>
      </c>
      <c r="T676" s="12">
        <f>IF(S676&gt;0,S676*0.453592,"")</f>
        <v>56.698999999999998</v>
      </c>
      <c r="U676" s="13">
        <f>IF((Q676&gt;0)*(S676&gt;0),T676/R676^2,"")</f>
        <v>17.935433830051331</v>
      </c>
      <c r="V676" s="18" t="str">
        <f t="shared" si="21"/>
        <v>Y</v>
      </c>
      <c r="W676" s="2" t="s">
        <v>655</v>
      </c>
    </row>
    <row r="677" spans="1:23" x14ac:dyDescent="0.15">
      <c r="A677" s="11">
        <f t="shared" si="20"/>
        <v>2000</v>
      </c>
      <c r="B677" s="11">
        <f>YEAR(C677)</f>
        <v>2009</v>
      </c>
      <c r="C677" s="10">
        <v>38533</v>
      </c>
      <c r="D677" s="2" t="s">
        <v>709</v>
      </c>
      <c r="G677" s="2" t="s">
        <v>30</v>
      </c>
      <c r="H677" s="2" t="s">
        <v>26</v>
      </c>
      <c r="I677" s="3">
        <v>31321</v>
      </c>
      <c r="J677" s="12">
        <f>IF(H677&gt;0,B677-YEAR(I677),"")</f>
        <v>20</v>
      </c>
      <c r="K677" s="11" t="str">
        <f>N677 &amp; M677</f>
        <v>34B</v>
      </c>
      <c r="L677" s="11">
        <f>IF(ISBLANK(M677),"",VLOOKUP(M677,Tables!$A$3:$B$11,2))</f>
        <v>1</v>
      </c>
      <c r="M677" s="2" t="s">
        <v>49</v>
      </c>
      <c r="N677" s="2">
        <v>34</v>
      </c>
      <c r="O677" s="2">
        <v>26</v>
      </c>
      <c r="P677" s="2">
        <v>34</v>
      </c>
      <c r="Q677" s="2">
        <v>70</v>
      </c>
      <c r="R677" s="13">
        <f>IF(Q677&gt;0,(+Q677*2.54)/100,"")</f>
        <v>1.778</v>
      </c>
      <c r="S677" s="2">
        <v>125</v>
      </c>
      <c r="T677" s="12">
        <f>IF(S677&gt;0,S677*0.453592,"")</f>
        <v>56.698999999999998</v>
      </c>
      <c r="U677" s="13">
        <f>IF((Q677&gt;0)*(S677&gt;0),T677/R677^2,"")</f>
        <v>17.935433830051331</v>
      </c>
      <c r="V677" s="18" t="str">
        <f t="shared" si="21"/>
        <v>Y</v>
      </c>
      <c r="W677" s="2" t="s">
        <v>655</v>
      </c>
    </row>
    <row r="678" spans="1:23" x14ac:dyDescent="0.15">
      <c r="A678" s="11">
        <f t="shared" si="20"/>
        <v>2000</v>
      </c>
      <c r="B678" s="11">
        <f>YEAR(C678)</f>
        <v>2009</v>
      </c>
      <c r="C678" s="10">
        <v>38564</v>
      </c>
      <c r="D678" s="2" t="s">
        <v>709</v>
      </c>
      <c r="G678" s="2" t="s">
        <v>30</v>
      </c>
      <c r="H678" s="2" t="s">
        <v>26</v>
      </c>
      <c r="I678" s="3">
        <v>31321</v>
      </c>
      <c r="J678" s="12">
        <f>IF(H678&gt;0,B678-YEAR(I678),"")</f>
        <v>20</v>
      </c>
      <c r="K678" s="11" t="str">
        <f>N678 &amp; M678</f>
        <v>34B</v>
      </c>
      <c r="L678" s="11">
        <f>IF(ISBLANK(M678),"",VLOOKUP(M678,Tables!$A$3:$B$11,2))</f>
        <v>1</v>
      </c>
      <c r="M678" s="2" t="s">
        <v>49</v>
      </c>
      <c r="N678" s="2">
        <v>34</v>
      </c>
      <c r="O678" s="2">
        <v>26</v>
      </c>
      <c r="P678" s="2">
        <v>34</v>
      </c>
      <c r="Q678" s="2">
        <v>70</v>
      </c>
      <c r="R678" s="13">
        <f>IF(Q678&gt;0,(+Q678*2.54)/100,"")</f>
        <v>1.778</v>
      </c>
      <c r="S678" s="2">
        <v>125</v>
      </c>
      <c r="T678" s="12">
        <f>IF(S678&gt;0,S678*0.453592,"")</f>
        <v>56.698999999999998</v>
      </c>
      <c r="U678" s="13">
        <f>IF((Q678&gt;0)*(S678&gt;0),T678/R678^2,"")</f>
        <v>17.935433830051331</v>
      </c>
      <c r="V678" s="18" t="str">
        <f t="shared" si="21"/>
        <v>Y</v>
      </c>
      <c r="W678" s="2" t="s">
        <v>655</v>
      </c>
    </row>
    <row r="679" spans="1:23" x14ac:dyDescent="0.15">
      <c r="A679" s="11">
        <f t="shared" si="20"/>
        <v>2000</v>
      </c>
      <c r="B679" s="11">
        <f>YEAR(C679)</f>
        <v>2009</v>
      </c>
      <c r="C679" s="10">
        <v>38595</v>
      </c>
      <c r="D679" s="2" t="s">
        <v>700</v>
      </c>
      <c r="G679" s="2" t="s">
        <v>60</v>
      </c>
      <c r="H679" s="2" t="s">
        <v>31</v>
      </c>
      <c r="I679" s="3">
        <v>30324</v>
      </c>
      <c r="J679" s="12">
        <f>IF(H679&gt;0,B679-YEAR(I679),"")</f>
        <v>22</v>
      </c>
      <c r="K679" s="11" t="str">
        <f>N679 &amp; M679</f>
        <v>34D</v>
      </c>
      <c r="L679" s="11">
        <f>IF(ISBLANK(M679),"",VLOOKUP(M679,Tables!$A$3:$B$11,2))</f>
        <v>3</v>
      </c>
      <c r="M679" s="2" t="s">
        <v>27</v>
      </c>
      <c r="N679" s="2">
        <v>34</v>
      </c>
      <c r="O679" s="2">
        <v>25</v>
      </c>
      <c r="P679" s="2">
        <v>35</v>
      </c>
      <c r="Q679" s="2">
        <v>68</v>
      </c>
      <c r="R679" s="13">
        <f>IF(Q679&gt;0,(+Q679*2.54)/100,"")</f>
        <v>1.7272000000000001</v>
      </c>
      <c r="S679" s="2">
        <v>125</v>
      </c>
      <c r="T679" s="12">
        <f>IF(S679&gt;0,S679*0.453592,"")</f>
        <v>56.698999999999998</v>
      </c>
      <c r="U679" s="13">
        <f>IF((Q679&gt;0)*(S679&gt;0),T679/R679^2,"")</f>
        <v>19.00597443063398</v>
      </c>
      <c r="V679" s="18" t="str">
        <f t="shared" si="21"/>
        <v>Y</v>
      </c>
      <c r="W679" s="2" t="s">
        <v>701</v>
      </c>
    </row>
    <row r="680" spans="1:23" x14ac:dyDescent="0.15">
      <c r="A680" s="11">
        <f t="shared" si="20"/>
        <v>2000</v>
      </c>
      <c r="B680" s="11">
        <f>YEAR(C680)</f>
        <v>2009</v>
      </c>
      <c r="C680" s="10">
        <v>38625</v>
      </c>
      <c r="D680" s="2" t="s">
        <v>768</v>
      </c>
      <c r="G680" s="2" t="s">
        <v>25</v>
      </c>
      <c r="H680" s="2" t="s">
        <v>26</v>
      </c>
      <c r="I680" s="3">
        <v>31389</v>
      </c>
      <c r="J680" s="12">
        <f>IF(H680&gt;0,B680-YEAR(I680),"")</f>
        <v>20</v>
      </c>
      <c r="K680" s="11" t="str">
        <f>N680 &amp; M680</f>
        <v>34C</v>
      </c>
      <c r="L680" s="11">
        <f>IF(ISBLANK(M680),"",VLOOKUP(M680,Tables!$A$3:$B$11,2))</f>
        <v>2</v>
      </c>
      <c r="M680" s="2" t="s">
        <v>32</v>
      </c>
      <c r="N680" s="2">
        <v>34</v>
      </c>
      <c r="O680" s="2">
        <v>24</v>
      </c>
      <c r="P680" s="2">
        <v>36</v>
      </c>
      <c r="Q680" s="2">
        <v>70</v>
      </c>
      <c r="R680" s="13">
        <f>IF(Q680&gt;0,(+Q680*2.54)/100,"")</f>
        <v>1.778</v>
      </c>
      <c r="S680" s="2">
        <v>125</v>
      </c>
      <c r="T680" s="12">
        <f>IF(S680&gt;0,S680*0.453592,"")</f>
        <v>56.698999999999998</v>
      </c>
      <c r="U680" s="13">
        <f>IF((Q680&gt;0)*(S680&gt;0),T680/R680^2,"")</f>
        <v>17.935433830051331</v>
      </c>
      <c r="V680" s="18" t="str">
        <f t="shared" si="21"/>
        <v>Y</v>
      </c>
      <c r="W680" s="2" t="s">
        <v>769</v>
      </c>
    </row>
    <row r="681" spans="1:23" x14ac:dyDescent="0.15">
      <c r="A681" s="11">
        <f t="shared" si="20"/>
        <v>2000</v>
      </c>
      <c r="B681" s="11">
        <f>YEAR(C681)</f>
        <v>2009</v>
      </c>
      <c r="C681" s="10">
        <v>38656</v>
      </c>
      <c r="D681" s="2" t="s">
        <v>674</v>
      </c>
      <c r="G681" s="2" t="s">
        <v>25</v>
      </c>
      <c r="H681" s="2" t="s">
        <v>35</v>
      </c>
      <c r="I681" s="3">
        <v>30657</v>
      </c>
      <c r="J681" s="12">
        <f>IF(H681&gt;0,B681-YEAR(I681),"")</f>
        <v>22</v>
      </c>
      <c r="K681" s="11" t="str">
        <f>N681 &amp; M681</f>
        <v>34D</v>
      </c>
      <c r="L681" s="11">
        <f>IF(ISBLANK(M681),"",VLOOKUP(M681,Tables!$A$3:$B$11,2))</f>
        <v>3</v>
      </c>
      <c r="M681" s="2" t="s">
        <v>27</v>
      </c>
      <c r="N681" s="2">
        <v>34</v>
      </c>
      <c r="O681" s="2">
        <v>25</v>
      </c>
      <c r="P681" s="2">
        <v>34</v>
      </c>
      <c r="Q681" s="2">
        <v>66</v>
      </c>
      <c r="R681" s="13">
        <f>IF(Q681&gt;0,(+Q681*2.54)/100,"")</f>
        <v>1.6764000000000001</v>
      </c>
      <c r="S681" s="2">
        <v>115</v>
      </c>
      <c r="T681" s="12">
        <f>IF(S681&gt;0,S681*0.453592,"")</f>
        <v>52.163080000000001</v>
      </c>
      <c r="U681" s="13">
        <f>IF((Q681&gt;0)*(S681&gt;0),T681/R681^2,"")</f>
        <v>18.561280005939256</v>
      </c>
      <c r="V681" s="18" t="str">
        <f t="shared" si="21"/>
        <v>Y</v>
      </c>
      <c r="W681" s="2" t="s">
        <v>675</v>
      </c>
    </row>
    <row r="682" spans="1:23" x14ac:dyDescent="0.15">
      <c r="A682" s="11">
        <f t="shared" si="20"/>
        <v>2000</v>
      </c>
      <c r="B682" s="11">
        <f>YEAR(C682)</f>
        <v>2009</v>
      </c>
      <c r="C682" s="10">
        <v>38686</v>
      </c>
      <c r="D682" s="2" t="s">
        <v>300</v>
      </c>
      <c r="G682" s="2" t="s">
        <v>60</v>
      </c>
      <c r="H682" s="2" t="s">
        <v>26</v>
      </c>
      <c r="I682" s="3">
        <v>30069</v>
      </c>
      <c r="J682" s="12">
        <f>IF(H682&gt;0,B682-YEAR(I682),"")</f>
        <v>23</v>
      </c>
      <c r="K682" s="11" t="str">
        <f>N682 &amp; M682</f>
        <v>34D</v>
      </c>
      <c r="L682" s="11">
        <f>IF(ISBLANK(M682),"",VLOOKUP(M682,Tables!$A$3:$B$11,2))</f>
        <v>3</v>
      </c>
      <c r="M682" s="2" t="s">
        <v>27</v>
      </c>
      <c r="N682" s="2">
        <v>34</v>
      </c>
      <c r="O682" s="2">
        <v>25</v>
      </c>
      <c r="P682" s="2">
        <v>35</v>
      </c>
      <c r="Q682" s="2">
        <v>66</v>
      </c>
      <c r="R682" s="13">
        <f>IF(Q682&gt;0,(+Q682*2.54)/100,"")</f>
        <v>1.6764000000000001</v>
      </c>
      <c r="S682" s="2">
        <v>124</v>
      </c>
      <c r="T682" s="12">
        <f>IF(S682&gt;0,S682*0.453592,"")</f>
        <v>56.245407999999998</v>
      </c>
      <c r="U682" s="13">
        <f>IF((Q682&gt;0)*(S682&gt;0),T682/R682^2,"")</f>
        <v>20.013901919447548</v>
      </c>
      <c r="V682" s="18" t="str">
        <f t="shared" si="21"/>
        <v>Y</v>
      </c>
      <c r="W682" s="2" t="s">
        <v>301</v>
      </c>
    </row>
    <row r="683" spans="1:23" x14ac:dyDescent="0.15">
      <c r="A683" s="11">
        <f t="shared" si="20"/>
        <v>2010</v>
      </c>
      <c r="B683" s="11">
        <f>YEAR(C683)</f>
        <v>2010</v>
      </c>
      <c r="C683" s="10">
        <v>38717</v>
      </c>
      <c r="D683" s="2" t="s">
        <v>520</v>
      </c>
      <c r="G683" s="2" t="s">
        <v>25</v>
      </c>
      <c r="H683" s="2" t="s">
        <v>35</v>
      </c>
      <c r="I683" s="3">
        <v>27392</v>
      </c>
      <c r="J683" s="12">
        <f>IF(H683&gt;0,B683-YEAR(I683),"")</f>
        <v>32</v>
      </c>
      <c r="K683" s="11" t="str">
        <f>N683 &amp; M683</f>
        <v>33C</v>
      </c>
      <c r="L683" s="11">
        <f>IF(ISBLANK(M683),"",VLOOKUP(M683,Tables!$A$3:$B$11,2))</f>
        <v>2</v>
      </c>
      <c r="M683" s="2" t="s">
        <v>32</v>
      </c>
      <c r="N683" s="2">
        <v>33</v>
      </c>
      <c r="O683" s="2">
        <v>24</v>
      </c>
      <c r="P683" s="2">
        <v>35</v>
      </c>
      <c r="Q683" s="2">
        <v>68</v>
      </c>
      <c r="R683" s="13">
        <f>IF(Q683&gt;0,(+Q683*2.54)/100,"")</f>
        <v>1.7272000000000001</v>
      </c>
      <c r="S683" s="2">
        <v>125</v>
      </c>
      <c r="T683" s="12">
        <f>IF(S683&gt;0,S683*0.453592,"")</f>
        <v>56.698999999999998</v>
      </c>
      <c r="U683" s="13">
        <f>IF((Q683&gt;0)*(S683&gt;0),T683/R683^2,"")</f>
        <v>19.00597443063398</v>
      </c>
      <c r="V683" s="18" t="str">
        <f t="shared" si="21"/>
        <v>Y</v>
      </c>
      <c r="W683" s="2" t="s">
        <v>521</v>
      </c>
    </row>
    <row r="684" spans="1:23" x14ac:dyDescent="0.15">
      <c r="A684" s="11">
        <f t="shared" si="20"/>
        <v>2010</v>
      </c>
      <c r="B684" s="11">
        <f>YEAR(C684)</f>
        <v>2010</v>
      </c>
      <c r="C684" s="10">
        <v>38748</v>
      </c>
      <c r="D684" s="2" t="s">
        <v>468</v>
      </c>
      <c r="G684" s="2" t="s">
        <v>25</v>
      </c>
      <c r="H684" s="2" t="s">
        <v>26</v>
      </c>
      <c r="I684" s="3">
        <v>30574</v>
      </c>
      <c r="J684" s="12">
        <f>IF(H684&gt;0,B684-YEAR(I684),"")</f>
        <v>23</v>
      </c>
      <c r="K684" s="11" t="str">
        <f>N684 &amp; M684</f>
        <v>32C</v>
      </c>
      <c r="L684" s="11">
        <f>IF(ISBLANK(M684),"",VLOOKUP(M684,Tables!$A$3:$B$11,2))</f>
        <v>2</v>
      </c>
      <c r="M684" s="2" t="s">
        <v>32</v>
      </c>
      <c r="N684" s="2">
        <v>32</v>
      </c>
      <c r="O684" s="2">
        <v>23</v>
      </c>
      <c r="P684" s="2">
        <v>33</v>
      </c>
      <c r="Q684" s="2">
        <v>67</v>
      </c>
      <c r="R684" s="13">
        <f>IF(Q684&gt;0,(+Q684*2.54)/100,"")</f>
        <v>1.7018</v>
      </c>
      <c r="S684" s="2">
        <v>102</v>
      </c>
      <c r="T684" s="12">
        <f>IF(S684&gt;0,S684*0.453592,"")</f>
        <v>46.266384000000002</v>
      </c>
      <c r="U684" s="13">
        <f>IF((Q684&gt;0)*(S684&gt;0),T684/R684^2,"")</f>
        <v>15.975281493891124</v>
      </c>
      <c r="V684" s="18" t="str">
        <f t="shared" si="21"/>
        <v>Y</v>
      </c>
      <c r="W684" s="2" t="s">
        <v>469</v>
      </c>
    </row>
    <row r="685" spans="1:23" x14ac:dyDescent="0.15">
      <c r="A685" s="11">
        <f t="shared" si="20"/>
        <v>2010</v>
      </c>
      <c r="B685" s="11">
        <f>YEAR(C685)</f>
        <v>2010</v>
      </c>
      <c r="C685" s="10">
        <v>38776</v>
      </c>
      <c r="D685" s="2" t="s">
        <v>718</v>
      </c>
      <c r="G685" s="2" t="s">
        <v>60</v>
      </c>
      <c r="H685" s="2" t="s">
        <v>35</v>
      </c>
      <c r="I685" s="3">
        <v>31352</v>
      </c>
      <c r="J685" s="12">
        <f>IF(H685&gt;0,B685-YEAR(I685),"")</f>
        <v>21</v>
      </c>
      <c r="K685" s="11" t="str">
        <f>N685 &amp; M685</f>
        <v>32B</v>
      </c>
      <c r="L685" s="11">
        <f>IF(ISBLANK(M685),"",VLOOKUP(M685,Tables!$A$3:$B$11,2))</f>
        <v>1</v>
      </c>
      <c r="M685" s="2" t="s">
        <v>49</v>
      </c>
      <c r="N685" s="2">
        <v>32</v>
      </c>
      <c r="O685" s="2">
        <v>24</v>
      </c>
      <c r="P685" s="2">
        <v>33</v>
      </c>
      <c r="Q685" s="2">
        <v>67</v>
      </c>
      <c r="R685" s="13">
        <f>IF(Q685&gt;0,(+Q685*2.54)/100,"")</f>
        <v>1.7018</v>
      </c>
      <c r="S685" s="2">
        <v>120</v>
      </c>
      <c r="T685" s="12">
        <f>IF(S685&gt;0,S685*0.453592,"")</f>
        <v>54.431039999999996</v>
      </c>
      <c r="U685" s="13">
        <f>IF((Q685&gt;0)*(S685&gt;0),T685/R685^2,"")</f>
        <v>18.794448816342495</v>
      </c>
      <c r="V685" s="18" t="str">
        <f t="shared" si="21"/>
        <v>Y</v>
      </c>
      <c r="W685" s="2" t="s">
        <v>719</v>
      </c>
    </row>
    <row r="686" spans="1:23" x14ac:dyDescent="0.15">
      <c r="A686" s="11">
        <f t="shared" si="20"/>
        <v>2010</v>
      </c>
      <c r="B686" s="11">
        <f>YEAR(C686)</f>
        <v>2010</v>
      </c>
      <c r="C686" s="10">
        <v>38807</v>
      </c>
      <c r="D686" s="2" t="s">
        <v>77</v>
      </c>
      <c r="G686" s="2" t="s">
        <v>25</v>
      </c>
      <c r="H686" s="2" t="s">
        <v>26</v>
      </c>
      <c r="I686" s="3">
        <v>29482</v>
      </c>
      <c r="J686" s="12">
        <f>IF(H686&gt;0,B686-YEAR(I686),"")</f>
        <v>26</v>
      </c>
      <c r="K686" s="11" t="str">
        <f>N686 &amp; M686</f>
        <v>34D</v>
      </c>
      <c r="L686" s="11">
        <f>IF(ISBLANK(M686),"",VLOOKUP(M686,Tables!$A$3:$B$11,2))</f>
        <v>3</v>
      </c>
      <c r="M686" s="2" t="s">
        <v>27</v>
      </c>
      <c r="N686" s="2">
        <v>34</v>
      </c>
      <c r="O686" s="2">
        <v>25</v>
      </c>
      <c r="P686" s="2">
        <v>36</v>
      </c>
      <c r="Q686" s="2">
        <v>62</v>
      </c>
      <c r="R686" s="13">
        <f>IF(Q686&gt;0,(+Q686*2.54)/100,"")</f>
        <v>1.5748</v>
      </c>
      <c r="S686" s="2">
        <v>110</v>
      </c>
      <c r="T686" s="12">
        <f>IF(S686&gt;0,S686*0.453592,"")</f>
        <v>49.895119999999999</v>
      </c>
      <c r="U686" s="13">
        <f>IF((Q686&gt;0)*(S686&gt;0),T686/R686^2,"")</f>
        <v>20.119040238080476</v>
      </c>
      <c r="V686" s="18" t="str">
        <f t="shared" si="21"/>
        <v>Y</v>
      </c>
      <c r="W686" s="2" t="s">
        <v>78</v>
      </c>
    </row>
    <row r="687" spans="1:23" x14ac:dyDescent="0.15">
      <c r="A687" s="11">
        <f t="shared" si="20"/>
        <v>2010</v>
      </c>
      <c r="B687" s="11">
        <f>YEAR(C687)</f>
        <v>2010</v>
      </c>
      <c r="C687" s="10">
        <v>38837</v>
      </c>
      <c r="D687" s="2" t="s">
        <v>657</v>
      </c>
      <c r="G687" s="2" t="s">
        <v>25</v>
      </c>
      <c r="H687" s="2" t="s">
        <v>35</v>
      </c>
      <c r="I687" s="3">
        <v>30321</v>
      </c>
      <c r="J687" s="12">
        <f>IF(H687&gt;0,B687-YEAR(I687),"")</f>
        <v>23</v>
      </c>
      <c r="K687" s="11" t="str">
        <f>N687 &amp; M687</f>
        <v>34C</v>
      </c>
      <c r="L687" s="11">
        <f>IF(ISBLANK(M687),"",VLOOKUP(M687,Tables!$A$3:$B$11,2))</f>
        <v>2</v>
      </c>
      <c r="M687" s="2" t="s">
        <v>32</v>
      </c>
      <c r="N687" s="2">
        <v>34</v>
      </c>
      <c r="O687" s="2">
        <v>25</v>
      </c>
      <c r="P687" s="2">
        <v>36</v>
      </c>
      <c r="Q687" s="2">
        <v>67</v>
      </c>
      <c r="R687" s="13">
        <f>IF(Q687&gt;0,(+Q687*2.54)/100,"")</f>
        <v>1.7018</v>
      </c>
      <c r="S687" s="2">
        <v>125</v>
      </c>
      <c r="T687" s="12">
        <f>IF(S687&gt;0,S687*0.453592,"")</f>
        <v>56.698999999999998</v>
      </c>
      <c r="U687" s="13">
        <f>IF((Q687&gt;0)*(S687&gt;0),T687/R687^2,"")</f>
        <v>19.577550850356769</v>
      </c>
      <c r="V687" s="18" t="str">
        <f t="shared" si="21"/>
        <v>Y</v>
      </c>
      <c r="W687" s="2" t="s">
        <v>207</v>
      </c>
    </row>
    <row r="688" spans="1:23" x14ac:dyDescent="0.15">
      <c r="A688" s="11">
        <f t="shared" si="20"/>
        <v>2010</v>
      </c>
      <c r="B688" s="11">
        <f>YEAR(C688)</f>
        <v>2010</v>
      </c>
      <c r="C688" s="10">
        <v>38868</v>
      </c>
      <c r="D688" s="2" t="s">
        <v>668</v>
      </c>
      <c r="G688" s="2" t="s">
        <v>60</v>
      </c>
      <c r="H688" s="2" t="s">
        <v>26</v>
      </c>
      <c r="I688" s="3">
        <v>32070</v>
      </c>
      <c r="J688" s="12">
        <f>IF(H688&gt;0,B688-YEAR(I688),"")</f>
        <v>19</v>
      </c>
      <c r="K688" s="11" t="str">
        <f>N688 &amp; M688</f>
        <v>34D</v>
      </c>
      <c r="L688" s="11">
        <f>IF(ISBLANK(M688),"",VLOOKUP(M688,Tables!$A$3:$B$11,2))</f>
        <v>3</v>
      </c>
      <c r="M688" s="2" t="s">
        <v>27</v>
      </c>
      <c r="N688" s="2">
        <v>34</v>
      </c>
      <c r="O688" s="2">
        <v>26</v>
      </c>
      <c r="P688" s="2">
        <v>35</v>
      </c>
      <c r="Q688" s="2">
        <v>68</v>
      </c>
      <c r="R688" s="13">
        <f>IF(Q688&gt;0,(+Q688*2.54)/100,"")</f>
        <v>1.7272000000000001</v>
      </c>
      <c r="S688" s="2">
        <v>125</v>
      </c>
      <c r="T688" s="12">
        <f>IF(S688&gt;0,S688*0.453592,"")</f>
        <v>56.698999999999998</v>
      </c>
      <c r="U688" s="13">
        <f>IF((Q688&gt;0)*(S688&gt;0),T688/R688^2,"")</f>
        <v>19.00597443063398</v>
      </c>
      <c r="V688" s="18" t="str">
        <f t="shared" si="21"/>
        <v>Y</v>
      </c>
      <c r="W688" s="2" t="s">
        <v>669</v>
      </c>
    </row>
    <row r="689" spans="1:23" x14ac:dyDescent="0.15">
      <c r="A689" s="11">
        <f t="shared" si="20"/>
        <v>2010</v>
      </c>
      <c r="B689" s="11">
        <f>YEAR(C689)</f>
        <v>2010</v>
      </c>
      <c r="C689" s="10">
        <v>38898</v>
      </c>
      <c r="D689" s="2" t="s">
        <v>1052</v>
      </c>
      <c r="G689" s="2" t="s">
        <v>30</v>
      </c>
      <c r="H689" s="2" t="s">
        <v>26</v>
      </c>
      <c r="I689" s="3">
        <v>29715</v>
      </c>
      <c r="J689" s="12">
        <f>IF(H689&gt;0,B689-YEAR(I689),"")</f>
        <v>25</v>
      </c>
      <c r="K689" s="11" t="str">
        <f>N689 &amp; M689</f>
        <v>34DD</v>
      </c>
      <c r="L689" s="11">
        <f>IF(ISBLANK(M689),"",VLOOKUP(M689,Tables!$A$3:$B$11,2))</f>
        <v>4</v>
      </c>
      <c r="M689" s="2" t="s">
        <v>38</v>
      </c>
      <c r="N689" s="2">
        <v>34</v>
      </c>
      <c r="O689" s="2">
        <v>26</v>
      </c>
      <c r="P689" s="2">
        <v>36</v>
      </c>
      <c r="Q689" s="2">
        <v>68</v>
      </c>
      <c r="R689" s="13">
        <f>IF(Q689&gt;0,(+Q689*2.54)/100,"")</f>
        <v>1.7272000000000001</v>
      </c>
      <c r="S689" s="2">
        <v>123</v>
      </c>
      <c r="T689" s="12">
        <f>IF(S689&gt;0,S689*0.453592,"")</f>
        <v>55.791815999999997</v>
      </c>
      <c r="U689" s="13">
        <f>IF((Q689&gt;0)*(S689&gt;0),T689/R689^2,"")</f>
        <v>18.701878839743834</v>
      </c>
      <c r="V689" s="18" t="str">
        <f t="shared" si="21"/>
        <v>Y</v>
      </c>
      <c r="W689" s="2" t="s">
        <v>1053</v>
      </c>
    </row>
    <row r="690" spans="1:23" x14ac:dyDescent="0.15">
      <c r="A690" s="11">
        <f t="shared" si="20"/>
        <v>2010</v>
      </c>
      <c r="B690" s="11">
        <f>YEAR(C690)</f>
        <v>2010</v>
      </c>
      <c r="C690" s="10">
        <v>38929</v>
      </c>
      <c r="D690" s="2" t="s">
        <v>429</v>
      </c>
      <c r="G690" s="2" t="s">
        <v>25</v>
      </c>
      <c r="H690" s="2" t="s">
        <v>35</v>
      </c>
      <c r="I690" s="3">
        <v>30031</v>
      </c>
      <c r="J690" s="12">
        <f>IF(H690&gt;0,B690-YEAR(I690),"")</f>
        <v>24</v>
      </c>
      <c r="K690" s="11" t="str">
        <f>N690 &amp; M690</f>
        <v>34D</v>
      </c>
      <c r="L690" s="11">
        <f>IF(ISBLANK(M690),"",VLOOKUP(M690,Tables!$A$3:$B$11,2))</f>
        <v>3</v>
      </c>
      <c r="M690" s="2" t="s">
        <v>27</v>
      </c>
      <c r="N690" s="2">
        <v>34</v>
      </c>
      <c r="O690" s="2">
        <v>24</v>
      </c>
      <c r="P690" s="2">
        <v>34</v>
      </c>
      <c r="Q690" s="2">
        <v>65</v>
      </c>
      <c r="R690" s="13">
        <f>IF(Q690&gt;0,(+Q690*2.54)/100,"")</f>
        <v>1.651</v>
      </c>
      <c r="S690" s="2">
        <v>115</v>
      </c>
      <c r="T690" s="12">
        <f>IF(S690&gt;0,S690*0.453592,"")</f>
        <v>52.163080000000001</v>
      </c>
      <c r="U690" s="13">
        <f>IF((Q690&gt;0)*(S690&gt;0),T690/R690^2,"")</f>
        <v>19.136789516182581</v>
      </c>
      <c r="V690" s="18" t="str">
        <f t="shared" si="21"/>
        <v>N</v>
      </c>
      <c r="W690" s="2" t="s">
        <v>430</v>
      </c>
    </row>
    <row r="691" spans="1:23" x14ac:dyDescent="0.15">
      <c r="A691" s="11">
        <f t="shared" si="20"/>
        <v>2010</v>
      </c>
      <c r="B691" s="11">
        <f>YEAR(C691)</f>
        <v>2010</v>
      </c>
      <c r="C691" s="10">
        <v>38960</v>
      </c>
      <c r="D691" s="2" t="s">
        <v>939</v>
      </c>
      <c r="G691" s="2" t="s">
        <v>30</v>
      </c>
      <c r="H691" s="2" t="s">
        <v>26</v>
      </c>
      <c r="I691" s="3">
        <v>31918</v>
      </c>
      <c r="J691" s="12">
        <f>IF(H691&gt;0,B691-YEAR(I691),"")</f>
        <v>19</v>
      </c>
      <c r="K691" s="11" t="str">
        <f>N691 &amp; M691</f>
        <v>36C</v>
      </c>
      <c r="L691" s="11">
        <f>IF(ISBLANK(M691),"",VLOOKUP(M691,Tables!$A$3:$B$11,2))</f>
        <v>2</v>
      </c>
      <c r="M691" s="2" t="s">
        <v>32</v>
      </c>
      <c r="N691" s="2">
        <v>36</v>
      </c>
      <c r="O691" s="2">
        <v>24</v>
      </c>
      <c r="P691" s="2">
        <v>36</v>
      </c>
      <c r="Q691" s="2">
        <v>67</v>
      </c>
      <c r="R691" s="13">
        <f>IF(Q691&gt;0,(+Q691*2.54)/100,"")</f>
        <v>1.7018</v>
      </c>
      <c r="S691" s="2">
        <v>120</v>
      </c>
      <c r="T691" s="12">
        <f>IF(S691&gt;0,S691*0.453592,"")</f>
        <v>54.431039999999996</v>
      </c>
      <c r="U691" s="13">
        <f>IF((Q691&gt;0)*(S691&gt;0),T691/R691^2,"")</f>
        <v>18.794448816342495</v>
      </c>
      <c r="V691" s="18" t="str">
        <f t="shared" si="21"/>
        <v>Y</v>
      </c>
      <c r="W691" s="2" t="s">
        <v>940</v>
      </c>
    </row>
    <row r="692" spans="1:23" x14ac:dyDescent="0.15">
      <c r="A692" s="11">
        <f t="shared" si="20"/>
        <v>2010</v>
      </c>
      <c r="B692" s="11">
        <f>YEAR(C692)</f>
        <v>2010</v>
      </c>
      <c r="C692" s="10">
        <v>38990</v>
      </c>
      <c r="D692" s="2" t="s">
        <v>276</v>
      </c>
      <c r="G692" s="2" t="s">
        <v>25</v>
      </c>
      <c r="H692" s="2" t="s">
        <v>35</v>
      </c>
      <c r="I692" s="3">
        <v>31921</v>
      </c>
      <c r="J692" s="12">
        <f>IF(H692&gt;0,B692-YEAR(I692),"")</f>
        <v>19</v>
      </c>
      <c r="K692" s="11" t="str">
        <f>N692 &amp; M692</f>
        <v>36D</v>
      </c>
      <c r="L692" s="11">
        <f>IF(ISBLANK(M692),"",VLOOKUP(M692,Tables!$A$3:$B$11,2))</f>
        <v>3</v>
      </c>
      <c r="M692" s="2" t="s">
        <v>27</v>
      </c>
      <c r="N692" s="2">
        <v>36</v>
      </c>
      <c r="O692" s="2">
        <v>24</v>
      </c>
      <c r="P692" s="2">
        <v>36</v>
      </c>
      <c r="Q692" s="2">
        <v>68</v>
      </c>
      <c r="R692" s="13">
        <f>IF(Q692&gt;0,(+Q692*2.54)/100,"")</f>
        <v>1.7272000000000001</v>
      </c>
      <c r="S692" s="2">
        <v>125</v>
      </c>
      <c r="T692" s="12">
        <f>IF(S692&gt;0,S692*0.453592,"")</f>
        <v>56.698999999999998</v>
      </c>
      <c r="U692" s="13">
        <f>IF((Q692&gt;0)*(S692&gt;0),T692/R692^2,"")</f>
        <v>19.00597443063398</v>
      </c>
      <c r="V692" s="18" t="str">
        <f t="shared" si="21"/>
        <v>Y</v>
      </c>
      <c r="W692" s="2" t="s">
        <v>105</v>
      </c>
    </row>
    <row r="693" spans="1:23" x14ac:dyDescent="0.15">
      <c r="A693" s="11">
        <f t="shared" si="20"/>
        <v>2010</v>
      </c>
      <c r="B693" s="11">
        <f>YEAR(C693)</f>
        <v>2010</v>
      </c>
      <c r="C693" s="10">
        <v>39021</v>
      </c>
      <c r="D693" s="2" t="s">
        <v>1077</v>
      </c>
      <c r="G693" s="2" t="s">
        <v>30</v>
      </c>
      <c r="H693" s="2" t="s">
        <v>26</v>
      </c>
      <c r="I693" s="3">
        <v>29111</v>
      </c>
      <c r="J693" s="12">
        <f>IF(H693&gt;0,B693-YEAR(I693),"")</f>
        <v>27</v>
      </c>
      <c r="K693" s="11" t="str">
        <f>N693 &amp; M693</f>
        <v>34D</v>
      </c>
      <c r="L693" s="11">
        <f>IF(ISBLANK(M693),"",VLOOKUP(M693,Tables!$A$3:$B$11,2))</f>
        <v>3</v>
      </c>
      <c r="M693" s="2" t="s">
        <v>27</v>
      </c>
      <c r="N693" s="2">
        <v>34</v>
      </c>
      <c r="O693" s="2">
        <v>26</v>
      </c>
      <c r="P693" s="2">
        <v>36</v>
      </c>
      <c r="Q693" s="2">
        <v>66</v>
      </c>
      <c r="R693" s="13">
        <f>IF(Q693&gt;0,(+Q693*2.54)/100,"")</f>
        <v>1.6764000000000001</v>
      </c>
      <c r="S693" s="2">
        <v>116</v>
      </c>
      <c r="T693" s="12">
        <f>IF(S693&gt;0,S693*0.453592,"")</f>
        <v>52.616672000000001</v>
      </c>
      <c r="U693" s="13">
        <f>IF((Q693&gt;0)*(S693&gt;0),T693/R693^2,"")</f>
        <v>18.722682440773511</v>
      </c>
      <c r="V693" s="18" t="str">
        <f t="shared" si="21"/>
        <v>N</v>
      </c>
      <c r="W693" s="2" t="s">
        <v>1078</v>
      </c>
    </row>
    <row r="694" spans="1:23" x14ac:dyDescent="0.15">
      <c r="A694" s="11">
        <f t="shared" si="20"/>
        <v>2010</v>
      </c>
      <c r="B694" s="11">
        <f>YEAR(C694)</f>
        <v>2010</v>
      </c>
      <c r="C694" s="10">
        <v>39051</v>
      </c>
      <c r="D694" s="2" t="s">
        <v>115</v>
      </c>
      <c r="G694" s="2" t="s">
        <v>60</v>
      </c>
      <c r="H694" s="2" t="s">
        <v>26</v>
      </c>
      <c r="I694" s="3">
        <v>31292</v>
      </c>
      <c r="J694" s="12">
        <f>IF(H694&gt;0,B694-YEAR(I694),"")</f>
        <v>21</v>
      </c>
      <c r="K694" s="11" t="str">
        <f>N694 &amp; M694</f>
        <v>34C</v>
      </c>
      <c r="L694" s="11">
        <f>IF(ISBLANK(M694),"",VLOOKUP(M694,Tables!$A$3:$B$11,2))</f>
        <v>2</v>
      </c>
      <c r="M694" s="2" t="s">
        <v>32</v>
      </c>
      <c r="N694" s="2">
        <v>34</v>
      </c>
      <c r="O694" s="2">
        <v>27</v>
      </c>
      <c r="P694" s="2">
        <v>32</v>
      </c>
      <c r="Q694" s="2">
        <v>66</v>
      </c>
      <c r="R694" s="13">
        <f>IF(Q694&gt;0,(+Q694*2.54)/100,"")</f>
        <v>1.6764000000000001</v>
      </c>
      <c r="S694" s="2">
        <v>120</v>
      </c>
      <c r="T694" s="12">
        <f>IF(S694&gt;0,S694*0.453592,"")</f>
        <v>54.431039999999996</v>
      </c>
      <c r="U694" s="13">
        <f>IF((Q694&gt;0)*(S694&gt;0),T694/R694^2,"")</f>
        <v>19.368292180110529</v>
      </c>
      <c r="V694" s="18" t="str">
        <f t="shared" si="21"/>
        <v>Y</v>
      </c>
      <c r="W694" s="2" t="s">
        <v>116</v>
      </c>
    </row>
    <row r="695" spans="1:23" x14ac:dyDescent="0.15">
      <c r="A695" s="11">
        <f t="shared" si="20"/>
        <v>2010</v>
      </c>
      <c r="B695" s="11">
        <f>YEAR(C695)</f>
        <v>2011</v>
      </c>
      <c r="C695" s="10">
        <v>39082</v>
      </c>
      <c r="D695" s="2" t="s">
        <v>99</v>
      </c>
      <c r="G695" s="2" t="s">
        <v>25</v>
      </c>
      <c r="H695" s="2" t="s">
        <v>26</v>
      </c>
      <c r="I695" s="3">
        <v>30045</v>
      </c>
      <c r="J695" s="12">
        <f>IF(H695&gt;0,B695-YEAR(I695),"")</f>
        <v>25</v>
      </c>
      <c r="K695" s="11" t="str">
        <f>N695 &amp; M695</f>
        <v>34D</v>
      </c>
      <c r="L695" s="11">
        <f>IF(ISBLANK(M695),"",VLOOKUP(M695,Tables!$A$3:$B$11,2))</f>
        <v>3</v>
      </c>
      <c r="M695" s="2" t="s">
        <v>27</v>
      </c>
      <c r="N695" s="2">
        <v>34</v>
      </c>
      <c r="O695" s="2">
        <v>25</v>
      </c>
      <c r="P695" s="2">
        <v>36</v>
      </c>
      <c r="Q695" s="2">
        <v>66</v>
      </c>
      <c r="R695" s="13">
        <f>IF(Q695&gt;0,(+Q695*2.54)/100,"")</f>
        <v>1.6764000000000001</v>
      </c>
      <c r="S695" s="2">
        <v>128</v>
      </c>
      <c r="T695" s="12">
        <f>IF(S695&gt;0,S695*0.453592,"")</f>
        <v>58.059775999999999</v>
      </c>
      <c r="U695" s="13">
        <f>IF((Q695&gt;0)*(S695&gt;0),T695/R695^2,"")</f>
        <v>20.659511658784563</v>
      </c>
      <c r="V695" s="18" t="str">
        <f t="shared" si="21"/>
        <v>Y</v>
      </c>
      <c r="W695" s="2" t="s">
        <v>100</v>
      </c>
    </row>
    <row r="696" spans="1:23" x14ac:dyDescent="0.15">
      <c r="A696" s="11">
        <f t="shared" si="20"/>
        <v>2010</v>
      </c>
      <c r="B696" s="11">
        <f>YEAR(C696)</f>
        <v>2011</v>
      </c>
      <c r="C696" s="10">
        <v>39113</v>
      </c>
      <c r="D696" s="2" t="s">
        <v>712</v>
      </c>
      <c r="H696" s="2" t="s">
        <v>35</v>
      </c>
      <c r="I696" s="3">
        <v>31745</v>
      </c>
      <c r="J696" s="12">
        <f>IF(H696&gt;0,B696-YEAR(I696),"")</f>
        <v>21</v>
      </c>
      <c r="K696" s="11" t="str">
        <f>N696 &amp; M696</f>
        <v>32D</v>
      </c>
      <c r="L696" s="11">
        <f>IF(ISBLANK(M696),"",VLOOKUP(M696,Tables!$A$3:$B$11,2))</f>
        <v>3</v>
      </c>
      <c r="M696" s="2" t="s">
        <v>27</v>
      </c>
      <c r="N696" s="2">
        <v>32</v>
      </c>
      <c r="O696" s="2">
        <v>25</v>
      </c>
      <c r="P696" s="2">
        <v>35</v>
      </c>
      <c r="Q696" s="2">
        <v>64</v>
      </c>
      <c r="R696" s="13">
        <f>IF(Q696&gt;0,(+Q696*2.54)/100,"")</f>
        <v>1.6255999999999999</v>
      </c>
      <c r="S696" s="2">
        <v>107</v>
      </c>
      <c r="T696" s="12">
        <f>IF(S696&gt;0,S696*0.453592,"")</f>
        <v>48.534343999999997</v>
      </c>
      <c r="U696" s="13">
        <f>IF((Q696&gt;0)*(S696&gt;0),T696/R696^2,"")</f>
        <v>18.366304603702957</v>
      </c>
      <c r="V696" s="18" t="str">
        <f t="shared" si="21"/>
        <v>Y</v>
      </c>
      <c r="W696" s="2" t="s">
        <v>713</v>
      </c>
    </row>
    <row r="697" spans="1:23" x14ac:dyDescent="0.15">
      <c r="A697" s="11">
        <f t="shared" si="20"/>
        <v>2010</v>
      </c>
      <c r="B697" s="11">
        <f>YEAR(C697)</f>
        <v>2011</v>
      </c>
      <c r="C697" s="10">
        <v>39141</v>
      </c>
      <c r="D697" s="2" t="s">
        <v>117</v>
      </c>
      <c r="G697" s="2" t="s">
        <v>60</v>
      </c>
      <c r="H697" s="2" t="s">
        <v>26</v>
      </c>
      <c r="I697" s="3">
        <v>30203</v>
      </c>
      <c r="J697" s="12">
        <f>IF(H697&gt;0,B697-YEAR(I697),"")</f>
        <v>25</v>
      </c>
      <c r="K697" s="11" t="str">
        <f>N697 &amp; M697</f>
        <v>32C</v>
      </c>
      <c r="L697" s="11">
        <f>IF(ISBLANK(M697),"",VLOOKUP(M697,Tables!$A$3:$B$11,2))</f>
        <v>2</v>
      </c>
      <c r="M697" s="2" t="s">
        <v>32</v>
      </c>
      <c r="N697" s="2">
        <v>32</v>
      </c>
      <c r="O697" s="2">
        <v>24</v>
      </c>
      <c r="P697" s="2">
        <v>32</v>
      </c>
      <c r="Q697" s="2">
        <v>67</v>
      </c>
      <c r="R697" s="13">
        <f>IF(Q697&gt;0,(+Q697*2.54)/100,"")</f>
        <v>1.7018</v>
      </c>
      <c r="S697" s="2">
        <v>110</v>
      </c>
      <c r="T697" s="12">
        <f>IF(S697&gt;0,S697*0.453592,"")</f>
        <v>49.895119999999999</v>
      </c>
      <c r="U697" s="13">
        <f>IF((Q697&gt;0)*(S697&gt;0),T697/R697^2,"")</f>
        <v>17.228244748313955</v>
      </c>
      <c r="V697" s="18" t="str">
        <f t="shared" si="21"/>
        <v>Y</v>
      </c>
      <c r="W697" s="2" t="s">
        <v>74</v>
      </c>
    </row>
    <row r="698" spans="1:23" x14ac:dyDescent="0.15">
      <c r="A698" s="11">
        <f t="shared" si="20"/>
        <v>2010</v>
      </c>
      <c r="B698" s="11">
        <f>YEAR(C698)</f>
        <v>2011</v>
      </c>
      <c r="C698" s="10">
        <v>39172</v>
      </c>
      <c r="D698" s="2" t="s">
        <v>514</v>
      </c>
      <c r="G698" s="2" t="s">
        <v>25</v>
      </c>
      <c r="H698" s="2" t="s">
        <v>35</v>
      </c>
      <c r="I698" s="3">
        <v>31637</v>
      </c>
      <c r="J698" s="12">
        <f>IF(H698&gt;0,B698-YEAR(I698),"")</f>
        <v>21</v>
      </c>
      <c r="K698" s="11" t="str">
        <f>N698 &amp; M698</f>
        <v>34D</v>
      </c>
      <c r="L698" s="11">
        <f>IF(ISBLANK(M698),"",VLOOKUP(M698,Tables!$A$3:$B$11,2))</f>
        <v>3</v>
      </c>
      <c r="M698" s="2" t="s">
        <v>27</v>
      </c>
      <c r="N698" s="2">
        <v>34</v>
      </c>
      <c r="O698" s="2">
        <v>25</v>
      </c>
      <c r="P698" s="2">
        <v>35</v>
      </c>
      <c r="Q698" s="2">
        <v>65</v>
      </c>
      <c r="R698" s="13">
        <f>IF(Q698&gt;0,(+Q698*2.54)/100,"")</f>
        <v>1.651</v>
      </c>
      <c r="S698" s="2">
        <v>106</v>
      </c>
      <c r="T698" s="12">
        <f>IF(S698&gt;0,S698*0.453592,"")</f>
        <v>48.080751999999997</v>
      </c>
      <c r="U698" s="13">
        <f>IF((Q698&gt;0)*(S698&gt;0),T698/R698^2,"")</f>
        <v>17.639127727959597</v>
      </c>
      <c r="V698" s="18" t="str">
        <f t="shared" si="21"/>
        <v>Y</v>
      </c>
      <c r="W698" s="2" t="s">
        <v>100</v>
      </c>
    </row>
    <row r="699" spans="1:23" x14ac:dyDescent="0.15">
      <c r="A699" s="11">
        <f t="shared" si="20"/>
        <v>2010</v>
      </c>
      <c r="B699" s="11">
        <f>YEAR(C699)</f>
        <v>2011</v>
      </c>
      <c r="C699" s="10">
        <v>39202</v>
      </c>
      <c r="D699" s="2" t="s">
        <v>1041</v>
      </c>
      <c r="G699" s="2" t="s">
        <v>60</v>
      </c>
      <c r="H699" s="2" t="s">
        <v>26</v>
      </c>
      <c r="I699" s="3">
        <v>30455</v>
      </c>
      <c r="J699" s="12">
        <f>IF(H699&gt;0,B699-YEAR(I699),"")</f>
        <v>24</v>
      </c>
      <c r="K699" s="11" t="str">
        <f>N699 &amp; M699</f>
        <v>36DD</v>
      </c>
      <c r="L699" s="11">
        <f>IF(ISBLANK(M699),"",VLOOKUP(M699,Tables!$A$3:$B$11,2))</f>
        <v>4</v>
      </c>
      <c r="M699" s="2" t="s">
        <v>38</v>
      </c>
      <c r="N699" s="2">
        <v>36</v>
      </c>
      <c r="O699" s="2">
        <v>27</v>
      </c>
      <c r="P699" s="2">
        <v>36</v>
      </c>
      <c r="Q699" s="2">
        <v>67</v>
      </c>
      <c r="R699" s="13">
        <f>IF(Q699&gt;0,(+Q699*2.54)/100,"")</f>
        <v>1.7018</v>
      </c>
      <c r="S699" s="2">
        <v>127</v>
      </c>
      <c r="T699" s="12">
        <f>IF(S699&gt;0,S699*0.453592,"")</f>
        <v>57.606183999999999</v>
      </c>
      <c r="U699" s="13">
        <f>IF((Q699&gt;0)*(S699&gt;0),T699/R699^2,"")</f>
        <v>19.890791663962474</v>
      </c>
      <c r="V699" s="18" t="str">
        <f t="shared" si="21"/>
        <v>N</v>
      </c>
      <c r="W699" s="2" t="s">
        <v>1042</v>
      </c>
    </row>
    <row r="700" spans="1:23" x14ac:dyDescent="0.15">
      <c r="A700" s="11">
        <f t="shared" si="20"/>
        <v>2010</v>
      </c>
      <c r="B700" s="11">
        <f>YEAR(C700)</f>
        <v>2011</v>
      </c>
      <c r="C700" s="10">
        <v>39233</v>
      </c>
      <c r="D700" s="2" t="s">
        <v>861</v>
      </c>
      <c r="G700" s="2" t="s">
        <v>25</v>
      </c>
      <c r="H700" s="2" t="s">
        <v>35</v>
      </c>
      <c r="I700" s="3">
        <v>29245</v>
      </c>
      <c r="J700" s="12">
        <f>IF(H700&gt;0,B700-YEAR(I700),"")</f>
        <v>27</v>
      </c>
      <c r="K700" s="11" t="str">
        <f>N700 &amp; M700</f>
        <v>32B</v>
      </c>
      <c r="L700" s="11">
        <f>IF(ISBLANK(M700),"",VLOOKUP(M700,Tables!$A$3:$B$11,2))</f>
        <v>1</v>
      </c>
      <c r="M700" s="2" t="s">
        <v>49</v>
      </c>
      <c r="N700" s="2">
        <v>32</v>
      </c>
      <c r="O700" s="2">
        <v>24</v>
      </c>
      <c r="P700" s="2">
        <v>34</v>
      </c>
      <c r="Q700" s="2">
        <v>66</v>
      </c>
      <c r="R700" s="13">
        <f>IF(Q700&gt;0,(+Q700*2.54)/100,"")</f>
        <v>1.6764000000000001</v>
      </c>
      <c r="S700" s="2">
        <v>109</v>
      </c>
      <c r="T700" s="12">
        <f>IF(S700&gt;0,S700*0.453592,"")</f>
        <v>49.441527999999998</v>
      </c>
      <c r="U700" s="13">
        <f>IF((Q700&gt;0)*(S700&gt;0),T700/R700^2,"")</f>
        <v>17.592865396933732</v>
      </c>
      <c r="V700" s="18" t="str">
        <f t="shared" si="21"/>
        <v>Y</v>
      </c>
      <c r="W700" s="2" t="s">
        <v>862</v>
      </c>
    </row>
    <row r="701" spans="1:23" x14ac:dyDescent="0.15">
      <c r="A701" s="11">
        <f t="shared" si="20"/>
        <v>2010</v>
      </c>
      <c r="B701" s="11">
        <f>YEAR(C701)</f>
        <v>2011</v>
      </c>
      <c r="C701" s="10">
        <v>39263</v>
      </c>
      <c r="D701" s="2" t="s">
        <v>572</v>
      </c>
      <c r="G701" s="2" t="s">
        <v>60</v>
      </c>
      <c r="H701" s="2" t="s">
        <v>26</v>
      </c>
      <c r="I701" s="3">
        <v>29320</v>
      </c>
      <c r="J701" s="12">
        <f>IF(H701&gt;0,B701-YEAR(I701),"")</f>
        <v>27</v>
      </c>
      <c r="K701" s="11" t="str">
        <f>N701 &amp; M701</f>
        <v>34D</v>
      </c>
      <c r="L701" s="11">
        <f>IF(ISBLANK(M701),"",VLOOKUP(M701,Tables!$A$3:$B$11,2))</f>
        <v>3</v>
      </c>
      <c r="M701" s="2" t="s">
        <v>27</v>
      </c>
      <c r="N701" s="2">
        <v>34</v>
      </c>
      <c r="O701" s="2">
        <v>25</v>
      </c>
      <c r="P701" s="2">
        <v>34</v>
      </c>
      <c r="Q701" s="2">
        <v>68</v>
      </c>
      <c r="R701" s="13">
        <f>IF(Q701&gt;0,(+Q701*2.54)/100,"")</f>
        <v>1.7272000000000001</v>
      </c>
      <c r="S701" s="2">
        <v>116</v>
      </c>
      <c r="T701" s="12">
        <f>IF(S701&gt;0,S701*0.453592,"")</f>
        <v>52.616672000000001</v>
      </c>
      <c r="U701" s="13">
        <f>IF((Q701&gt;0)*(S701&gt;0),T701/R701^2,"")</f>
        <v>17.637544271628336</v>
      </c>
      <c r="V701" s="18" t="str">
        <f t="shared" si="21"/>
        <v>Y</v>
      </c>
      <c r="W701" s="2" t="s">
        <v>105</v>
      </c>
    </row>
    <row r="702" spans="1:23" x14ac:dyDescent="0.15">
      <c r="A702" s="11">
        <f t="shared" si="20"/>
        <v>2010</v>
      </c>
      <c r="B702" s="11">
        <f>YEAR(C702)</f>
        <v>2011</v>
      </c>
      <c r="C702" s="10">
        <v>39294</v>
      </c>
      <c r="D702" s="2" t="s">
        <v>511</v>
      </c>
      <c r="G702" s="2" t="s">
        <v>25</v>
      </c>
      <c r="H702" s="2" t="s">
        <v>35</v>
      </c>
      <c r="I702" s="3">
        <v>30411</v>
      </c>
      <c r="J702" s="12">
        <f>IF(H702&gt;0,B702-YEAR(I702),"")</f>
        <v>24</v>
      </c>
      <c r="K702" s="11" t="str">
        <f>N702 &amp; M702</f>
        <v>32DD</v>
      </c>
      <c r="L702" s="11">
        <f>IF(ISBLANK(M702),"",VLOOKUP(M702,Tables!$A$3:$B$11,2))</f>
        <v>4</v>
      </c>
      <c r="M702" s="2" t="s">
        <v>38</v>
      </c>
      <c r="N702" s="2">
        <v>32</v>
      </c>
      <c r="O702" s="2">
        <v>25</v>
      </c>
      <c r="P702" s="2">
        <v>35</v>
      </c>
      <c r="Q702" s="2">
        <v>64</v>
      </c>
      <c r="R702" s="13">
        <f>IF(Q702&gt;0,(+Q702*2.54)/100,"")</f>
        <v>1.6255999999999999</v>
      </c>
      <c r="S702" s="2">
        <v>105</v>
      </c>
      <c r="T702" s="12">
        <f>IF(S702&gt;0,S702*0.453592,"")</f>
        <v>47.627159999999996</v>
      </c>
      <c r="U702" s="13">
        <f>IF((Q702&gt;0)*(S702&gt;0),T702/R702^2,"")</f>
        <v>18.023009190549629</v>
      </c>
      <c r="V702" s="18" t="str">
        <f t="shared" si="21"/>
        <v>N</v>
      </c>
      <c r="W702" s="2" t="s">
        <v>512</v>
      </c>
    </row>
    <row r="703" spans="1:23" x14ac:dyDescent="0.15">
      <c r="A703" s="11">
        <f t="shared" si="20"/>
        <v>2010</v>
      </c>
      <c r="B703" s="11">
        <f>YEAR(C703)</f>
        <v>2011</v>
      </c>
      <c r="C703" s="10">
        <v>39325</v>
      </c>
      <c r="D703" s="2" t="s">
        <v>1151</v>
      </c>
      <c r="G703" s="2" t="s">
        <v>30</v>
      </c>
      <c r="H703" s="2" t="s">
        <v>26</v>
      </c>
      <c r="I703" s="3">
        <v>30037</v>
      </c>
      <c r="J703" s="12">
        <f>IF(H703&gt;0,B703-YEAR(I703),"")</f>
        <v>25</v>
      </c>
      <c r="K703" s="11" t="str">
        <f>N703 &amp; M703</f>
        <v>34C</v>
      </c>
      <c r="L703" s="11">
        <f>IF(ISBLANK(M703),"",VLOOKUP(M703,Tables!$A$3:$B$11,2))</f>
        <v>2</v>
      </c>
      <c r="M703" s="2" t="s">
        <v>32</v>
      </c>
      <c r="N703" s="2">
        <v>34</v>
      </c>
      <c r="O703" s="2">
        <v>25</v>
      </c>
      <c r="P703" s="2">
        <v>36</v>
      </c>
      <c r="Q703" s="2">
        <v>68</v>
      </c>
      <c r="R703" s="13">
        <f>IF(Q703&gt;0,(+Q703*2.54)/100,"")</f>
        <v>1.7272000000000001</v>
      </c>
      <c r="S703" s="2">
        <v>125</v>
      </c>
      <c r="T703" s="12">
        <f>IF(S703&gt;0,S703*0.453592,"")</f>
        <v>56.698999999999998</v>
      </c>
      <c r="U703" s="13">
        <f>IF((Q703&gt;0)*(S703&gt;0),T703/R703^2,"")</f>
        <v>19.00597443063398</v>
      </c>
      <c r="V703" s="18" t="str">
        <f t="shared" si="21"/>
        <v>Y</v>
      </c>
      <c r="W703" s="2" t="s">
        <v>469</v>
      </c>
    </row>
    <row r="704" spans="1:23" x14ac:dyDescent="0.15">
      <c r="A704" s="11">
        <f t="shared" si="20"/>
        <v>2010</v>
      </c>
      <c r="B704" s="11">
        <f>YEAR(C704)</f>
        <v>2011</v>
      </c>
      <c r="C704" s="10">
        <v>39355</v>
      </c>
      <c r="D704" s="2" t="s">
        <v>64</v>
      </c>
      <c r="G704" s="2" t="s">
        <v>25</v>
      </c>
      <c r="H704" s="2" t="s">
        <v>35</v>
      </c>
      <c r="I704" s="3">
        <v>31953</v>
      </c>
      <c r="J704" s="12">
        <f>IF(H704&gt;0,B704-YEAR(I704),"")</f>
        <v>20</v>
      </c>
      <c r="K704" s="11" t="str">
        <f>N704 &amp; M704</f>
        <v>34C</v>
      </c>
      <c r="L704" s="11">
        <f>IF(ISBLANK(M704),"",VLOOKUP(M704,Tables!$A$3:$B$11,2))</f>
        <v>2</v>
      </c>
      <c r="M704" s="2" t="s">
        <v>32</v>
      </c>
      <c r="N704" s="2">
        <v>34</v>
      </c>
      <c r="O704" s="2">
        <v>24</v>
      </c>
      <c r="P704" s="2">
        <v>34</v>
      </c>
      <c r="Q704" s="2">
        <v>67</v>
      </c>
      <c r="R704" s="13">
        <f>IF(Q704&gt;0,(+Q704*2.54)/100,"")</f>
        <v>1.7018</v>
      </c>
      <c r="S704" s="2">
        <v>125</v>
      </c>
      <c r="T704" s="12">
        <f>IF(S704&gt;0,S704*0.453592,"")</f>
        <v>56.698999999999998</v>
      </c>
      <c r="U704" s="13">
        <f>IF((Q704&gt;0)*(S704&gt;0),T704/R704^2,"")</f>
        <v>19.577550850356769</v>
      </c>
      <c r="V704" s="18" t="str">
        <f t="shared" si="21"/>
        <v>Y</v>
      </c>
      <c r="W704" s="2" t="s">
        <v>65</v>
      </c>
    </row>
    <row r="705" spans="1:23" x14ac:dyDescent="0.15">
      <c r="A705" s="11">
        <f t="shared" si="20"/>
        <v>2010</v>
      </c>
      <c r="B705" s="11">
        <f>YEAR(C705)</f>
        <v>2011</v>
      </c>
      <c r="C705" s="10">
        <v>39386</v>
      </c>
      <c r="D705" s="2" t="s">
        <v>269</v>
      </c>
      <c r="G705" s="2" t="s">
        <v>60</v>
      </c>
      <c r="H705" s="2" t="s">
        <v>26</v>
      </c>
      <c r="I705" s="3">
        <v>31541</v>
      </c>
      <c r="J705" s="12">
        <f>IF(H705&gt;0,B705-YEAR(I705),"")</f>
        <v>21</v>
      </c>
      <c r="K705" s="11" t="str">
        <f>N705 &amp; M705</f>
        <v>32C</v>
      </c>
      <c r="L705" s="11">
        <f>IF(ISBLANK(M705),"",VLOOKUP(M705,Tables!$A$3:$B$11,2))</f>
        <v>2</v>
      </c>
      <c r="M705" s="2" t="s">
        <v>32</v>
      </c>
      <c r="N705" s="2">
        <v>32</v>
      </c>
      <c r="O705" s="2">
        <v>25</v>
      </c>
      <c r="P705" s="2">
        <v>35</v>
      </c>
      <c r="Q705" s="2">
        <v>64</v>
      </c>
      <c r="R705" s="13">
        <f>IF(Q705&gt;0,(+Q705*2.54)/100,"")</f>
        <v>1.6255999999999999</v>
      </c>
      <c r="S705" s="2">
        <v>118</v>
      </c>
      <c r="T705" s="12">
        <f>IF(S705&gt;0,S705*0.453592,"")</f>
        <v>53.523856000000002</v>
      </c>
      <c r="U705" s="13">
        <f>IF((Q705&gt;0)*(S705&gt;0),T705/R705^2,"")</f>
        <v>20.254429376046254</v>
      </c>
      <c r="V705" s="18" t="str">
        <f t="shared" si="21"/>
        <v>Y</v>
      </c>
      <c r="W705" s="2" t="s">
        <v>270</v>
      </c>
    </row>
    <row r="706" spans="1:23" x14ac:dyDescent="0.15">
      <c r="A706" s="11">
        <f t="shared" si="20"/>
        <v>2010</v>
      </c>
      <c r="B706" s="11">
        <f>YEAR(C706)</f>
        <v>2011</v>
      </c>
      <c r="C706" s="10">
        <v>39416</v>
      </c>
      <c r="D706" s="2" t="s">
        <v>982</v>
      </c>
      <c r="G706" s="2" t="s">
        <v>25</v>
      </c>
      <c r="H706" s="2" t="s">
        <v>35</v>
      </c>
      <c r="I706" s="3">
        <v>31874</v>
      </c>
      <c r="J706" s="12">
        <f>IF(H706&gt;0,B706-YEAR(I706),"")</f>
        <v>20</v>
      </c>
      <c r="K706" s="11" t="str">
        <f>N706 &amp; M706</f>
        <v>34C</v>
      </c>
      <c r="L706" s="11">
        <f>IF(ISBLANK(M706),"",VLOOKUP(M706,Tables!$A$3:$B$11,2))</f>
        <v>2</v>
      </c>
      <c r="M706" s="2" t="s">
        <v>32</v>
      </c>
      <c r="N706" s="2">
        <v>34</v>
      </c>
      <c r="O706" s="2">
        <v>24</v>
      </c>
      <c r="P706" s="2">
        <v>37</v>
      </c>
      <c r="Q706" s="2">
        <v>69</v>
      </c>
      <c r="R706" s="13">
        <f>IF(Q706&gt;0,(+Q706*2.54)/100,"")</f>
        <v>1.7525999999999999</v>
      </c>
      <c r="S706" s="2">
        <v>125</v>
      </c>
      <c r="T706" s="12">
        <f>IF(S706&gt;0,S706*0.453592,"")</f>
        <v>56.698999999999998</v>
      </c>
      <c r="U706" s="13">
        <f>IF((Q706&gt;0)*(S706&gt;0),T706/R706^2,"")</f>
        <v>18.459068634163312</v>
      </c>
      <c r="V706" s="18" t="str">
        <f t="shared" si="21"/>
        <v>Y</v>
      </c>
      <c r="W706" s="2" t="s">
        <v>630</v>
      </c>
    </row>
    <row r="707" spans="1:23" x14ac:dyDescent="0.15">
      <c r="A707" s="11">
        <f t="shared" ref="A707:A749" si="22">_xlfn.FLOOR.MATH(B707/10)*10</f>
        <v>2010</v>
      </c>
      <c r="B707" s="11">
        <f>YEAR(C707)</f>
        <v>2012</v>
      </c>
      <c r="C707" s="10">
        <v>39447</v>
      </c>
      <c r="D707" s="2" t="s">
        <v>464</v>
      </c>
      <c r="G707" s="2" t="s">
        <v>30</v>
      </c>
      <c r="H707" s="2" t="s">
        <v>26</v>
      </c>
      <c r="I707" s="3">
        <v>29602</v>
      </c>
      <c r="J707" s="12">
        <f>IF(H707&gt;0,B707-YEAR(I707),"")</f>
        <v>27</v>
      </c>
      <c r="K707" s="11" t="str">
        <f>N707 &amp; M707</f>
        <v>34DD</v>
      </c>
      <c r="L707" s="11">
        <f>IF(ISBLANK(M707),"",VLOOKUP(M707,Tables!$A$3:$B$11,2))</f>
        <v>4</v>
      </c>
      <c r="M707" s="2" t="s">
        <v>38</v>
      </c>
      <c r="N707" s="2">
        <v>34</v>
      </c>
      <c r="O707" s="2">
        <v>26</v>
      </c>
      <c r="P707" s="2">
        <v>35</v>
      </c>
      <c r="Q707" s="2">
        <v>64</v>
      </c>
      <c r="R707" s="13">
        <f>IF(Q707&gt;0,(+Q707*2.54)/100,"")</f>
        <v>1.6255999999999999</v>
      </c>
      <c r="S707" s="2">
        <v>125</v>
      </c>
      <c r="T707" s="12">
        <f>IF(S707&gt;0,S707*0.453592,"")</f>
        <v>56.698999999999998</v>
      </c>
      <c r="U707" s="13">
        <f>IF((Q707&gt;0)*(S707&gt;0),T707/R707^2,"")</f>
        <v>21.455963322082894</v>
      </c>
      <c r="V707" s="18" t="str">
        <f t="shared" ref="V707:V749" si="23">IF(ISERROR(SEARCH("United States",W707)),"N","Y")</f>
        <v>Y</v>
      </c>
      <c r="W707" s="2" t="s">
        <v>465</v>
      </c>
    </row>
    <row r="708" spans="1:23" x14ac:dyDescent="0.15">
      <c r="A708" s="11">
        <f t="shared" si="22"/>
        <v>2010</v>
      </c>
      <c r="B708" s="11">
        <f>YEAR(C708)</f>
        <v>2012</v>
      </c>
      <c r="C708" s="10">
        <v>39478</v>
      </c>
      <c r="D708" s="2" t="s">
        <v>750</v>
      </c>
      <c r="H708" s="2" t="s">
        <v>35</v>
      </c>
      <c r="I708" s="3">
        <v>29574</v>
      </c>
      <c r="J708" s="12">
        <f>IF(H708&gt;0,B708-YEAR(I708),"")</f>
        <v>28</v>
      </c>
      <c r="K708" s="11" t="str">
        <f>N708 &amp; M708</f>
        <v>35D</v>
      </c>
      <c r="L708" s="11">
        <f>IF(ISBLANK(M708),"",VLOOKUP(M708,Tables!$A$3:$B$11,2))</f>
        <v>3</v>
      </c>
      <c r="M708" s="2" t="s">
        <v>27</v>
      </c>
      <c r="N708" s="2">
        <v>35</v>
      </c>
      <c r="O708" s="2">
        <v>23</v>
      </c>
      <c r="P708" s="2">
        <v>36</v>
      </c>
      <c r="Q708" s="2">
        <v>64</v>
      </c>
      <c r="R708" s="13">
        <f>IF(Q708&gt;0,(+Q708*2.54)/100,"")</f>
        <v>1.6255999999999999</v>
      </c>
      <c r="S708" s="2">
        <v>114</v>
      </c>
      <c r="T708" s="12">
        <f>IF(S708&gt;0,S708*0.453592,"")</f>
        <v>51.709488</v>
      </c>
      <c r="U708" s="13">
        <f>IF((Q708&gt;0)*(S708&gt;0),T708/R708^2,"")</f>
        <v>19.567838549739601</v>
      </c>
      <c r="V708" s="18" t="str">
        <f t="shared" si="23"/>
        <v>Y</v>
      </c>
      <c r="W708" s="2" t="s">
        <v>91</v>
      </c>
    </row>
    <row r="709" spans="1:23" x14ac:dyDescent="0.15">
      <c r="A709" s="11">
        <f t="shared" si="22"/>
        <v>2010</v>
      </c>
      <c r="B709" s="11">
        <f>YEAR(C709)</f>
        <v>2012</v>
      </c>
      <c r="C709" s="10">
        <v>39507</v>
      </c>
      <c r="D709" s="2" t="s">
        <v>779</v>
      </c>
      <c r="G709" s="2" t="s">
        <v>60</v>
      </c>
      <c r="H709" s="2" t="s">
        <v>26</v>
      </c>
      <c r="I709" s="3">
        <v>28731</v>
      </c>
      <c r="J709" s="12">
        <f>IF(H709&gt;0,B709-YEAR(I709),"")</f>
        <v>30</v>
      </c>
      <c r="K709" s="11" t="str">
        <f>N709 &amp; M709</f>
        <v>34C</v>
      </c>
      <c r="L709" s="11">
        <f>IF(ISBLANK(M709),"",VLOOKUP(M709,Tables!$A$3:$B$11,2))</f>
        <v>2</v>
      </c>
      <c r="M709" s="2" t="s">
        <v>32</v>
      </c>
      <c r="N709" s="2">
        <v>34</v>
      </c>
      <c r="O709" s="2">
        <v>24</v>
      </c>
      <c r="P709" s="2">
        <v>35</v>
      </c>
      <c r="Q709" s="2">
        <v>71</v>
      </c>
      <c r="R709" s="13">
        <f>IF(Q709&gt;0,(+Q709*2.54)/100,"")</f>
        <v>1.8034000000000001</v>
      </c>
      <c r="S709" s="2">
        <v>125</v>
      </c>
      <c r="T709" s="12">
        <f>IF(S709&gt;0,S709*0.453592,"")</f>
        <v>56.698999999999998</v>
      </c>
      <c r="U709" s="13">
        <f>IF((Q709&gt;0)*(S709&gt;0),T709/R709^2,"")</f>
        <v>17.433768253769394</v>
      </c>
      <c r="V709" s="18" t="str">
        <f t="shared" si="23"/>
        <v>N</v>
      </c>
      <c r="W709" s="2" t="s">
        <v>780</v>
      </c>
    </row>
    <row r="710" spans="1:23" x14ac:dyDescent="0.15">
      <c r="A710" s="11">
        <f t="shared" si="22"/>
        <v>2010</v>
      </c>
      <c r="B710" s="11">
        <f>YEAR(C710)</f>
        <v>2012</v>
      </c>
      <c r="C710" s="10">
        <v>39538</v>
      </c>
      <c r="D710" s="2" t="s">
        <v>985</v>
      </c>
      <c r="G710" s="2" t="s">
        <v>25</v>
      </c>
      <c r="H710" s="2" t="s">
        <v>35</v>
      </c>
      <c r="I710" s="3">
        <v>30612</v>
      </c>
      <c r="J710" s="12">
        <f>IF(H710&gt;0,B710-YEAR(I710),"")</f>
        <v>25</v>
      </c>
      <c r="K710" s="11" t="str">
        <f>N710 &amp; M710</f>
        <v>34B</v>
      </c>
      <c r="L710" s="11">
        <f>IF(ISBLANK(M710),"",VLOOKUP(M710,Tables!$A$3:$B$11,2))</f>
        <v>1</v>
      </c>
      <c r="M710" s="2" t="s">
        <v>49</v>
      </c>
      <c r="N710" s="2">
        <v>34</v>
      </c>
      <c r="O710" s="2">
        <v>25</v>
      </c>
      <c r="P710" s="2">
        <v>36</v>
      </c>
      <c r="Q710" s="2">
        <v>66</v>
      </c>
      <c r="R710" s="13">
        <f>IF(Q710&gt;0,(+Q710*2.54)/100,"")</f>
        <v>1.6764000000000001</v>
      </c>
      <c r="S710" s="2">
        <v>123</v>
      </c>
      <c r="T710" s="12">
        <f>IF(S710&gt;0,S710*0.453592,"")</f>
        <v>55.791815999999997</v>
      </c>
      <c r="U710" s="13">
        <f>IF((Q710&gt;0)*(S710&gt;0),T710/R710^2,"")</f>
        <v>19.852499484613293</v>
      </c>
      <c r="V710" s="18" t="str">
        <f t="shared" si="23"/>
        <v>Y</v>
      </c>
      <c r="W710" s="2" t="s">
        <v>986</v>
      </c>
    </row>
    <row r="711" spans="1:23" x14ac:dyDescent="0.15">
      <c r="A711" s="11">
        <f t="shared" si="22"/>
        <v>2010</v>
      </c>
      <c r="B711" s="11">
        <f>YEAR(C711)</f>
        <v>2012</v>
      </c>
      <c r="C711" s="10">
        <v>39568</v>
      </c>
      <c r="D711" s="2" t="s">
        <v>934</v>
      </c>
      <c r="G711" s="2" t="s">
        <v>30</v>
      </c>
      <c r="H711" s="2" t="s">
        <v>26</v>
      </c>
      <c r="I711" s="3">
        <v>30937</v>
      </c>
      <c r="J711" s="12">
        <f>IF(H711&gt;0,B711-YEAR(I711),"")</f>
        <v>24</v>
      </c>
      <c r="K711" s="11" t="str">
        <f>N711 &amp; M711</f>
        <v>34C</v>
      </c>
      <c r="L711" s="11">
        <f>IF(ISBLANK(M711),"",VLOOKUP(M711,Tables!$A$3:$B$11,2))</f>
        <v>2</v>
      </c>
      <c r="M711" s="2" t="s">
        <v>32</v>
      </c>
      <c r="N711" s="2">
        <v>34</v>
      </c>
      <c r="O711" s="2">
        <v>26</v>
      </c>
      <c r="P711" s="2">
        <v>32</v>
      </c>
      <c r="Q711" s="2">
        <v>63</v>
      </c>
      <c r="R711" s="13">
        <f>IF(Q711&gt;0,(+Q711*2.54)/100,"")</f>
        <v>1.6002000000000001</v>
      </c>
      <c r="S711" s="2">
        <v>112</v>
      </c>
      <c r="T711" s="12">
        <f>IF(S711&gt;0,S711*0.453592,"")</f>
        <v>50.802303999999999</v>
      </c>
      <c r="U711" s="13">
        <f>IF((Q711&gt;0)*(S711&gt;0),T711/R711^2,"")</f>
        <v>19.839689767562955</v>
      </c>
      <c r="V711" s="18" t="str">
        <f t="shared" si="23"/>
        <v>Y</v>
      </c>
      <c r="W711" s="2" t="s">
        <v>935</v>
      </c>
    </row>
    <row r="712" spans="1:23" x14ac:dyDescent="0.15">
      <c r="A712" s="11">
        <f t="shared" si="22"/>
        <v>2010</v>
      </c>
      <c r="B712" s="11">
        <f>YEAR(C712)</f>
        <v>2012</v>
      </c>
      <c r="C712" s="10">
        <v>39599</v>
      </c>
      <c r="D712" s="2" t="s">
        <v>75</v>
      </c>
      <c r="G712" s="2" t="s">
        <v>25</v>
      </c>
      <c r="H712" s="2" t="s">
        <v>35</v>
      </c>
      <c r="I712" s="3">
        <v>31416</v>
      </c>
      <c r="J712" s="12">
        <f>IF(H712&gt;0,B712-YEAR(I712),"")</f>
        <v>22</v>
      </c>
      <c r="K712" s="11" t="str">
        <f>N712 &amp; M712</f>
        <v>34D</v>
      </c>
      <c r="L712" s="11">
        <f>IF(ISBLANK(M712),"",VLOOKUP(M712,Tables!$A$3:$B$11,2))</f>
        <v>3</v>
      </c>
      <c r="M712" s="2" t="s">
        <v>27</v>
      </c>
      <c r="N712" s="2">
        <v>34</v>
      </c>
      <c r="O712" s="2">
        <v>25</v>
      </c>
      <c r="P712" s="2">
        <v>36</v>
      </c>
      <c r="Q712" s="2">
        <v>68</v>
      </c>
      <c r="R712" s="13">
        <f>IF(Q712&gt;0,(+Q712*2.54)/100,"")</f>
        <v>1.7272000000000001</v>
      </c>
      <c r="S712" s="2">
        <v>125</v>
      </c>
      <c r="T712" s="12">
        <f>IF(S712&gt;0,S712*0.453592,"")</f>
        <v>56.698999999999998</v>
      </c>
      <c r="U712" s="13">
        <f>IF((Q712&gt;0)*(S712&gt;0),T712/R712^2,"")</f>
        <v>19.00597443063398</v>
      </c>
      <c r="V712" s="18" t="str">
        <f t="shared" si="23"/>
        <v>Y</v>
      </c>
      <c r="W712" s="2" t="s">
        <v>76</v>
      </c>
    </row>
    <row r="713" spans="1:23" x14ac:dyDescent="0.15">
      <c r="A713" s="11">
        <f t="shared" si="22"/>
        <v>2010</v>
      </c>
      <c r="B713" s="11">
        <f>YEAR(C713)</f>
        <v>2012</v>
      </c>
      <c r="C713" s="10">
        <v>39629</v>
      </c>
      <c r="D713" s="2" t="s">
        <v>1075</v>
      </c>
      <c r="G713" s="2" t="s">
        <v>25</v>
      </c>
      <c r="H713" s="2" t="s">
        <v>35</v>
      </c>
      <c r="I713" s="3">
        <v>31821</v>
      </c>
      <c r="J713" s="12">
        <f>IF(H713&gt;0,B713-YEAR(I713),"")</f>
        <v>21</v>
      </c>
      <c r="K713" s="11" t="str">
        <f>N713 &amp; M713</f>
        <v>34C</v>
      </c>
      <c r="L713" s="11">
        <f>IF(ISBLANK(M713),"",VLOOKUP(M713,Tables!$A$3:$B$11,2))</f>
        <v>2</v>
      </c>
      <c r="M713" s="2" t="s">
        <v>32</v>
      </c>
      <c r="N713" s="2">
        <v>34</v>
      </c>
      <c r="O713" s="2">
        <v>25</v>
      </c>
      <c r="P713" s="2">
        <v>34</v>
      </c>
      <c r="Q713" s="2">
        <v>63</v>
      </c>
      <c r="R713" s="13">
        <f>IF(Q713&gt;0,(+Q713*2.54)/100,"")</f>
        <v>1.6002000000000001</v>
      </c>
      <c r="S713" s="2">
        <v>100</v>
      </c>
      <c r="T713" s="12">
        <f>IF(S713&gt;0,S713*0.453592,"")</f>
        <v>45.359200000000001</v>
      </c>
      <c r="U713" s="13">
        <f>IF((Q713&gt;0)*(S713&gt;0),T713/R713^2,"")</f>
        <v>17.714008721038354</v>
      </c>
      <c r="V713" s="18" t="str">
        <f t="shared" si="23"/>
        <v>Y</v>
      </c>
      <c r="W713" s="2" t="s">
        <v>1076</v>
      </c>
    </row>
    <row r="714" spans="1:23" x14ac:dyDescent="0.15">
      <c r="A714" s="11">
        <f t="shared" si="22"/>
        <v>2010</v>
      </c>
      <c r="B714" s="11">
        <f>YEAR(C714)</f>
        <v>2012</v>
      </c>
      <c r="C714" s="10">
        <v>39660</v>
      </c>
      <c r="D714" s="2" t="s">
        <v>149</v>
      </c>
      <c r="G714" s="2" t="s">
        <v>25</v>
      </c>
      <c r="H714" s="2" t="s">
        <v>26</v>
      </c>
      <c r="I714" s="3">
        <v>30351</v>
      </c>
      <c r="J714" s="12">
        <f>IF(H714&gt;0,B714-YEAR(I714),"")</f>
        <v>25</v>
      </c>
      <c r="K714" s="11" t="str">
        <f>N714 &amp; M714</f>
        <v>34D</v>
      </c>
      <c r="L714" s="11">
        <f>IF(ISBLANK(M714),"",VLOOKUP(M714,Tables!$A$3:$B$11,2))</f>
        <v>3</v>
      </c>
      <c r="M714" s="2" t="s">
        <v>27</v>
      </c>
      <c r="N714" s="2">
        <v>34</v>
      </c>
      <c r="O714" s="2">
        <v>25</v>
      </c>
      <c r="P714" s="2">
        <v>34</v>
      </c>
      <c r="Q714" s="2">
        <v>69</v>
      </c>
      <c r="R714" s="13">
        <f>IF(Q714&gt;0,(+Q714*2.54)/100,"")</f>
        <v>1.7525999999999999</v>
      </c>
      <c r="S714" s="2">
        <v>130</v>
      </c>
      <c r="T714" s="12">
        <f>IF(S714&gt;0,S714*0.453592,"")</f>
        <v>58.96696</v>
      </c>
      <c r="U714" s="13">
        <f>IF((Q714&gt;0)*(S714&gt;0),T714/R714^2,"")</f>
        <v>19.197431379529846</v>
      </c>
      <c r="V714" s="18" t="str">
        <f t="shared" si="23"/>
        <v>Y</v>
      </c>
      <c r="W714" s="2" t="s">
        <v>150</v>
      </c>
    </row>
    <row r="715" spans="1:23" x14ac:dyDescent="0.15">
      <c r="A715" s="11">
        <f t="shared" si="22"/>
        <v>2010</v>
      </c>
      <c r="B715" s="11">
        <f>YEAR(C715)</f>
        <v>2012</v>
      </c>
      <c r="C715" s="10">
        <v>39691</v>
      </c>
      <c r="D715" s="2" t="s">
        <v>34</v>
      </c>
      <c r="G715" s="2" t="s">
        <v>25</v>
      </c>
      <c r="H715" s="2" t="s">
        <v>35</v>
      </c>
      <c r="I715" s="3">
        <v>31720</v>
      </c>
      <c r="J715" s="12">
        <f>IF(H715&gt;0,B715-YEAR(I715),"")</f>
        <v>22</v>
      </c>
      <c r="K715" s="11" t="str">
        <f>N715 &amp; M715</f>
        <v>36C</v>
      </c>
      <c r="L715" s="11">
        <f>IF(ISBLANK(M715),"",VLOOKUP(M715,Tables!$A$3:$B$11,2))</f>
        <v>2</v>
      </c>
      <c r="M715" s="2" t="s">
        <v>32</v>
      </c>
      <c r="N715" s="2">
        <v>36</v>
      </c>
      <c r="O715" s="2">
        <v>25</v>
      </c>
      <c r="P715" s="2">
        <v>36</v>
      </c>
      <c r="Q715" s="2">
        <v>69</v>
      </c>
      <c r="R715" s="13">
        <f>IF(Q715&gt;0,(+Q715*2.54)/100,"")</f>
        <v>1.7525999999999999</v>
      </c>
      <c r="S715" s="2">
        <v>118</v>
      </c>
      <c r="T715" s="12">
        <f>IF(S715&gt;0,S715*0.453592,"")</f>
        <v>53.523856000000002</v>
      </c>
      <c r="U715" s="13">
        <f>IF((Q715&gt;0)*(S715&gt;0),T715/R715^2,"")</f>
        <v>17.425360790650171</v>
      </c>
      <c r="V715" s="18" t="str">
        <f t="shared" si="23"/>
        <v>N</v>
      </c>
      <c r="W715" s="2" t="s">
        <v>36</v>
      </c>
    </row>
    <row r="716" spans="1:23" x14ac:dyDescent="0.15">
      <c r="A716" s="11">
        <f t="shared" si="22"/>
        <v>2010</v>
      </c>
      <c r="B716" s="11">
        <f>YEAR(C716)</f>
        <v>2012</v>
      </c>
      <c r="C716" s="10">
        <v>39721</v>
      </c>
      <c r="D716" s="2" t="s">
        <v>951</v>
      </c>
      <c r="G716" s="2" t="s">
        <v>69</v>
      </c>
      <c r="H716" s="2" t="s">
        <v>35</v>
      </c>
      <c r="I716" s="3">
        <v>30805</v>
      </c>
      <c r="J716" s="12">
        <f>IF(H716&gt;0,B716-YEAR(I716),"")</f>
        <v>24</v>
      </c>
      <c r="K716" s="11" t="str">
        <f>N716 &amp; M716</f>
        <v>32D</v>
      </c>
      <c r="L716" s="11">
        <f>IF(ISBLANK(M716),"",VLOOKUP(M716,Tables!$A$3:$B$11,2))</f>
        <v>3</v>
      </c>
      <c r="M716" s="2" t="s">
        <v>27</v>
      </c>
      <c r="N716" s="2">
        <v>32</v>
      </c>
      <c r="O716" s="2">
        <v>22</v>
      </c>
      <c r="P716" s="2">
        <v>35</v>
      </c>
      <c r="Q716" s="2">
        <v>67</v>
      </c>
      <c r="R716" s="13">
        <f>IF(Q716&gt;0,(+Q716*2.54)/100,"")</f>
        <v>1.7018</v>
      </c>
      <c r="S716" s="2">
        <v>110</v>
      </c>
      <c r="T716" s="12">
        <f>IF(S716&gt;0,S716*0.453592,"")</f>
        <v>49.895119999999999</v>
      </c>
      <c r="U716" s="13">
        <f>IF((Q716&gt;0)*(S716&gt;0),T716/R716^2,"")</f>
        <v>17.228244748313955</v>
      </c>
      <c r="V716" s="18" t="str">
        <f t="shared" si="23"/>
        <v>Y</v>
      </c>
      <c r="W716" s="2" t="s">
        <v>952</v>
      </c>
    </row>
    <row r="717" spans="1:23" x14ac:dyDescent="0.15">
      <c r="A717" s="11">
        <f t="shared" si="22"/>
        <v>2010</v>
      </c>
      <c r="B717" s="11">
        <f>YEAR(C717)</f>
        <v>2012</v>
      </c>
      <c r="C717" s="10">
        <v>39752</v>
      </c>
      <c r="D717" s="2" t="s">
        <v>164</v>
      </c>
      <c r="G717" s="2" t="s">
        <v>69</v>
      </c>
      <c r="H717" s="2" t="s">
        <v>26</v>
      </c>
      <c r="I717" s="3">
        <v>31878</v>
      </c>
      <c r="J717" s="12">
        <f>IF(H717&gt;0,B717-YEAR(I717),"")</f>
        <v>21</v>
      </c>
      <c r="K717" s="11" t="str">
        <f>N717 &amp; M717</f>
        <v>34B</v>
      </c>
      <c r="L717" s="11">
        <f>IF(ISBLANK(M717),"",VLOOKUP(M717,Tables!$A$3:$B$11,2))</f>
        <v>1</v>
      </c>
      <c r="M717" s="2" t="s">
        <v>49</v>
      </c>
      <c r="N717" s="2">
        <v>34</v>
      </c>
      <c r="O717" s="2">
        <v>26</v>
      </c>
      <c r="P717" s="2">
        <v>36</v>
      </c>
      <c r="Q717" s="2">
        <v>69</v>
      </c>
      <c r="R717" s="13">
        <f>IF(Q717&gt;0,(+Q717*2.54)/100,"")</f>
        <v>1.7525999999999999</v>
      </c>
      <c r="S717" s="2">
        <v>125</v>
      </c>
      <c r="T717" s="12">
        <f>IF(S717&gt;0,S717*0.453592,"")</f>
        <v>56.698999999999998</v>
      </c>
      <c r="U717" s="13">
        <f>IF((Q717&gt;0)*(S717&gt;0),T717/R717^2,"")</f>
        <v>18.459068634163312</v>
      </c>
      <c r="V717" s="18" t="str">
        <f t="shared" si="23"/>
        <v>N</v>
      </c>
      <c r="W717" s="2" t="s">
        <v>165</v>
      </c>
    </row>
    <row r="718" spans="1:23" x14ac:dyDescent="0.15">
      <c r="A718" s="11">
        <f t="shared" si="22"/>
        <v>2010</v>
      </c>
      <c r="B718" s="11">
        <f>YEAR(C718)</f>
        <v>2012</v>
      </c>
      <c r="C718" s="10">
        <v>39782</v>
      </c>
      <c r="D718" s="2" t="s">
        <v>71</v>
      </c>
      <c r="G718" s="2" t="s">
        <v>30</v>
      </c>
      <c r="H718" s="2" t="s">
        <v>26</v>
      </c>
      <c r="I718" s="3">
        <v>32653</v>
      </c>
      <c r="J718" s="12">
        <f>IF(H718&gt;0,B718-YEAR(I718),"")</f>
        <v>19</v>
      </c>
      <c r="K718" s="11" t="str">
        <f>N718 &amp; M718</f>
        <v>34C</v>
      </c>
      <c r="L718" s="11">
        <f>IF(ISBLANK(M718),"",VLOOKUP(M718,Tables!$A$3:$B$11,2))</f>
        <v>2</v>
      </c>
      <c r="M718" s="2" t="s">
        <v>32</v>
      </c>
      <c r="N718" s="2">
        <v>34</v>
      </c>
      <c r="O718" s="2">
        <v>26</v>
      </c>
      <c r="P718" s="2">
        <v>35</v>
      </c>
      <c r="Q718" s="2">
        <v>69</v>
      </c>
      <c r="R718" s="13">
        <f>IF(Q718&gt;0,(+Q718*2.54)/100,"")</f>
        <v>1.7525999999999999</v>
      </c>
      <c r="S718" s="2">
        <v>125</v>
      </c>
      <c r="T718" s="12">
        <f>IF(S718&gt;0,S718*0.453592,"")</f>
        <v>56.698999999999998</v>
      </c>
      <c r="U718" s="13">
        <f>IF((Q718&gt;0)*(S718&gt;0),T718/R718^2,"")</f>
        <v>18.459068634163312</v>
      </c>
      <c r="V718" s="18" t="str">
        <f t="shared" si="23"/>
        <v>N</v>
      </c>
      <c r="W718" s="2" t="s">
        <v>72</v>
      </c>
    </row>
    <row r="719" spans="1:23" x14ac:dyDescent="0.15">
      <c r="A719" s="11">
        <f t="shared" si="22"/>
        <v>2010</v>
      </c>
      <c r="B719" s="11">
        <f>YEAR(C719)</f>
        <v>2013</v>
      </c>
      <c r="C719" s="10">
        <v>39813</v>
      </c>
      <c r="D719" s="2" t="s">
        <v>652</v>
      </c>
      <c r="H719" s="2" t="s">
        <v>26</v>
      </c>
      <c r="I719" s="3">
        <v>29255</v>
      </c>
      <c r="J719" s="12">
        <f>IF(H719&gt;0,B719-YEAR(I719),"")</f>
        <v>29</v>
      </c>
      <c r="K719" s="11" t="str">
        <f>N719 &amp; M719</f>
        <v>32C</v>
      </c>
      <c r="L719" s="11">
        <f>IF(ISBLANK(M719),"",VLOOKUP(M719,Tables!$A$3:$B$11,2))</f>
        <v>2</v>
      </c>
      <c r="M719" s="2" t="s">
        <v>32</v>
      </c>
      <c r="N719" s="2">
        <v>32</v>
      </c>
      <c r="O719" s="2">
        <v>25</v>
      </c>
      <c r="P719" s="2">
        <v>33</v>
      </c>
      <c r="Q719" s="2">
        <v>68</v>
      </c>
      <c r="R719" s="13">
        <f>IF(Q719&gt;0,(+Q719*2.54)/100,"")</f>
        <v>1.7272000000000001</v>
      </c>
      <c r="S719" s="2">
        <v>110</v>
      </c>
      <c r="T719" s="12">
        <f>IF(S719&gt;0,S719*0.453592,"")</f>
        <v>49.895119999999999</v>
      </c>
      <c r="U719" s="13">
        <f>IF((Q719&gt;0)*(S719&gt;0),T719/R719^2,"")</f>
        <v>16.725257498957902</v>
      </c>
      <c r="V719" s="18" t="str">
        <f t="shared" si="23"/>
        <v>N</v>
      </c>
      <c r="W719" s="2" t="s">
        <v>653</v>
      </c>
    </row>
    <row r="720" spans="1:23" x14ac:dyDescent="0.15">
      <c r="A720" s="11">
        <f t="shared" si="22"/>
        <v>2010</v>
      </c>
      <c r="B720" s="11">
        <f>YEAR(C720)</f>
        <v>2013</v>
      </c>
      <c r="C720" s="10">
        <v>39844</v>
      </c>
      <c r="D720" s="2" t="s">
        <v>1071</v>
      </c>
      <c r="G720" s="2" t="s">
        <v>30</v>
      </c>
      <c r="H720" s="2" t="s">
        <v>26</v>
      </c>
      <c r="I720" s="3">
        <v>30108</v>
      </c>
      <c r="J720" s="12">
        <f>IF(H720&gt;0,B720-YEAR(I720),"")</f>
        <v>27</v>
      </c>
      <c r="K720" s="11" t="str">
        <f>N720 &amp; M720</f>
        <v>34B</v>
      </c>
      <c r="L720" s="11">
        <f>IF(ISBLANK(M720),"",VLOOKUP(M720,Tables!$A$3:$B$11,2))</f>
        <v>1</v>
      </c>
      <c r="M720" s="2" t="s">
        <v>49</v>
      </c>
      <c r="N720" s="2">
        <v>34</v>
      </c>
      <c r="O720" s="2">
        <v>25</v>
      </c>
      <c r="P720" s="2">
        <v>36</v>
      </c>
      <c r="Q720" s="2">
        <v>67</v>
      </c>
      <c r="R720" s="13">
        <f>IF(Q720&gt;0,(+Q720*2.54)/100,"")</f>
        <v>1.7018</v>
      </c>
      <c r="S720" s="2">
        <v>118</v>
      </c>
      <c r="T720" s="12">
        <f>IF(S720&gt;0,S720*0.453592,"")</f>
        <v>53.523856000000002</v>
      </c>
      <c r="U720" s="13">
        <f>IF((Q720&gt;0)*(S720&gt;0),T720/R720^2,"")</f>
        <v>18.481208002736789</v>
      </c>
      <c r="V720" s="18" t="str">
        <f t="shared" si="23"/>
        <v>Y</v>
      </c>
      <c r="W720" s="2" t="s">
        <v>1072</v>
      </c>
    </row>
    <row r="721" spans="1:23" x14ac:dyDescent="0.15">
      <c r="A721" s="11">
        <f t="shared" si="22"/>
        <v>2010</v>
      </c>
      <c r="B721" s="11">
        <f>YEAR(C721)</f>
        <v>2013</v>
      </c>
      <c r="C721" s="10">
        <v>39872</v>
      </c>
      <c r="D721" s="2" t="s">
        <v>113</v>
      </c>
      <c r="G721" s="2" t="s">
        <v>25</v>
      </c>
      <c r="H721" s="2" t="s">
        <v>35</v>
      </c>
      <c r="I721" s="3">
        <v>31351</v>
      </c>
      <c r="J721" s="12">
        <f>IF(H721&gt;0,B721-YEAR(I721),"")</f>
        <v>24</v>
      </c>
      <c r="K721" s="11" t="str">
        <f>N721 &amp; M721</f>
        <v>34C</v>
      </c>
      <c r="L721" s="11">
        <f>IF(ISBLANK(M721),"",VLOOKUP(M721,Tables!$A$3:$B$11,2))</f>
        <v>2</v>
      </c>
      <c r="M721" s="2" t="s">
        <v>32</v>
      </c>
      <c r="N721" s="2">
        <v>34</v>
      </c>
      <c r="O721" s="2">
        <v>22</v>
      </c>
      <c r="P721" s="2">
        <v>34</v>
      </c>
      <c r="Q721" s="2">
        <v>65</v>
      </c>
      <c r="R721" s="13">
        <f>IF(Q721&gt;0,(+Q721*2.54)/100,"")</f>
        <v>1.651</v>
      </c>
      <c r="T721" s="12" t="str">
        <f>IF(S721&gt;0,S721*0.453592,"")</f>
        <v/>
      </c>
      <c r="U721" s="13" t="str">
        <f>IF((Q721&gt;0)*(S721&gt;0),T721/R721^2,"")</f>
        <v/>
      </c>
      <c r="V721" s="18" t="str">
        <f t="shared" si="23"/>
        <v>Y</v>
      </c>
      <c r="W721" s="2" t="s">
        <v>114</v>
      </c>
    </row>
    <row r="722" spans="1:23" x14ac:dyDescent="0.15">
      <c r="A722" s="11">
        <f t="shared" si="22"/>
        <v>2010</v>
      </c>
      <c r="B722" s="11">
        <f>YEAR(C722)</f>
        <v>2013</v>
      </c>
      <c r="C722" s="10">
        <v>39903</v>
      </c>
      <c r="D722" s="2" t="s">
        <v>540</v>
      </c>
      <c r="G722" s="2" t="s">
        <v>25</v>
      </c>
      <c r="H722" s="2" t="s">
        <v>35</v>
      </c>
      <c r="I722" s="3">
        <v>31978</v>
      </c>
      <c r="J722" s="12">
        <f>IF(H722&gt;0,B722-YEAR(I722),"")</f>
        <v>22</v>
      </c>
      <c r="K722" s="11" t="str">
        <f>N722 &amp; M722</f>
        <v>32C</v>
      </c>
      <c r="L722" s="11">
        <f>IF(ISBLANK(M722),"",VLOOKUP(M722,Tables!$A$3:$B$11,2))</f>
        <v>2</v>
      </c>
      <c r="M722" s="2" t="s">
        <v>32</v>
      </c>
      <c r="N722" s="2">
        <v>32</v>
      </c>
      <c r="O722" s="2">
        <v>25</v>
      </c>
      <c r="P722" s="2">
        <v>35</v>
      </c>
      <c r="Q722" s="2">
        <v>65</v>
      </c>
      <c r="R722" s="13">
        <f>IF(Q722&gt;0,(+Q722*2.54)/100,"")</f>
        <v>1.651</v>
      </c>
      <c r="S722" s="2">
        <v>110</v>
      </c>
      <c r="T722" s="12">
        <f>IF(S722&gt;0,S722*0.453592,"")</f>
        <v>49.895119999999999</v>
      </c>
      <c r="U722" s="13">
        <f>IF((Q722&gt;0)*(S722&gt;0),T722/R722^2,"")</f>
        <v>18.304755189392033</v>
      </c>
      <c r="V722" s="18" t="str">
        <f t="shared" si="23"/>
        <v>Y</v>
      </c>
      <c r="W722" s="2" t="s">
        <v>541</v>
      </c>
    </row>
    <row r="723" spans="1:23" x14ac:dyDescent="0.15">
      <c r="A723" s="11">
        <f t="shared" si="22"/>
        <v>2010</v>
      </c>
      <c r="B723" s="11">
        <f>YEAR(C723)</f>
        <v>2013</v>
      </c>
      <c r="C723" s="10">
        <v>39933</v>
      </c>
      <c r="D723" s="2" t="s">
        <v>705</v>
      </c>
      <c r="G723" s="2" t="s">
        <v>30</v>
      </c>
      <c r="H723" s="2" t="s">
        <v>26</v>
      </c>
      <c r="I723" s="3">
        <v>31365</v>
      </c>
      <c r="J723" s="12">
        <f>IF(H723&gt;0,B723-YEAR(I723),"")</f>
        <v>24</v>
      </c>
      <c r="K723" s="11" t="str">
        <f>N723 &amp; M723</f>
        <v>34D</v>
      </c>
      <c r="L723" s="11">
        <f>IF(ISBLANK(M723),"",VLOOKUP(M723,Tables!$A$3:$B$11,2))</f>
        <v>3</v>
      </c>
      <c r="M723" s="2" t="s">
        <v>27</v>
      </c>
      <c r="N723" s="2">
        <v>34</v>
      </c>
      <c r="O723" s="2">
        <v>24</v>
      </c>
      <c r="P723" s="2">
        <v>34</v>
      </c>
      <c r="Q723" s="2">
        <v>69</v>
      </c>
      <c r="R723" s="13">
        <f>IF(Q723&gt;0,(+Q723*2.54)/100,"")</f>
        <v>1.7525999999999999</v>
      </c>
      <c r="S723" s="2">
        <v>115</v>
      </c>
      <c r="T723" s="12">
        <f>IF(S723&gt;0,S723*0.453592,"")</f>
        <v>52.163080000000001</v>
      </c>
      <c r="U723" s="13">
        <f>IF((Q723&gt;0)*(S723&gt;0),T723/R723^2,"")</f>
        <v>16.982343143430249</v>
      </c>
      <c r="V723" s="18" t="str">
        <f t="shared" si="23"/>
        <v>Y</v>
      </c>
      <c r="W723" s="2" t="s">
        <v>706</v>
      </c>
    </row>
    <row r="724" spans="1:23" x14ac:dyDescent="0.15">
      <c r="A724" s="11">
        <f t="shared" si="22"/>
        <v>2010</v>
      </c>
      <c r="B724" s="11">
        <f>YEAR(C724)</f>
        <v>2013</v>
      </c>
      <c r="C724" s="10">
        <v>39964</v>
      </c>
      <c r="D724" s="2" t="s">
        <v>125</v>
      </c>
      <c r="G724" s="2" t="s">
        <v>30</v>
      </c>
      <c r="H724" s="2" t="s">
        <v>26</v>
      </c>
      <c r="I724" s="3">
        <v>31874</v>
      </c>
      <c r="J724" s="12">
        <f>IF(H724&gt;0,B724-YEAR(I724),"")</f>
        <v>22</v>
      </c>
      <c r="K724" s="11" t="str">
        <f>N724 &amp; M724</f>
        <v>34C</v>
      </c>
      <c r="L724" s="11">
        <f>IF(ISBLANK(M724),"",VLOOKUP(M724,Tables!$A$3:$B$11,2))</f>
        <v>2</v>
      </c>
      <c r="M724" s="2" t="s">
        <v>32</v>
      </c>
      <c r="N724" s="2">
        <v>34</v>
      </c>
      <c r="O724" s="2">
        <v>22</v>
      </c>
      <c r="P724" s="2">
        <v>34</v>
      </c>
      <c r="Q724" s="2">
        <v>62</v>
      </c>
      <c r="R724" s="13">
        <f>IF(Q724&gt;0,(+Q724*2.54)/100,"")</f>
        <v>1.5748</v>
      </c>
      <c r="S724" s="2">
        <v>105</v>
      </c>
      <c r="T724" s="12">
        <f>IF(S724&gt;0,S724*0.453592,"")</f>
        <v>47.627159999999996</v>
      </c>
      <c r="U724" s="13">
        <f>IF((Q724&gt;0)*(S724&gt;0),T724/R724^2,"")</f>
        <v>19.204538409076818</v>
      </c>
      <c r="V724" s="18" t="str">
        <f t="shared" si="23"/>
        <v>Y</v>
      </c>
      <c r="W724" s="2" t="s">
        <v>126</v>
      </c>
    </row>
    <row r="725" spans="1:23" x14ac:dyDescent="0.15">
      <c r="A725" s="11">
        <f t="shared" si="22"/>
        <v>2010</v>
      </c>
      <c r="B725" s="11">
        <f>YEAR(C725)</f>
        <v>2013</v>
      </c>
      <c r="C725" s="10">
        <v>39994</v>
      </c>
      <c r="D725" s="2" t="s">
        <v>59</v>
      </c>
      <c r="G725" s="2" t="s">
        <v>60</v>
      </c>
      <c r="H725" s="2" t="s">
        <v>35</v>
      </c>
      <c r="I725" s="3">
        <v>32199</v>
      </c>
      <c r="J725" s="12">
        <f>IF(H725&gt;0,B725-YEAR(I725),"")</f>
        <v>21</v>
      </c>
      <c r="K725" s="11" t="str">
        <f>N725 &amp; M725</f>
        <v>34D</v>
      </c>
      <c r="L725" s="11">
        <f>IF(ISBLANK(M725),"",VLOOKUP(M725,Tables!$A$3:$B$11,2))</f>
        <v>3</v>
      </c>
      <c r="M725" s="2" t="s">
        <v>27</v>
      </c>
      <c r="N725" s="2">
        <v>34</v>
      </c>
      <c r="O725" s="2">
        <v>25</v>
      </c>
      <c r="P725" s="2">
        <v>34</v>
      </c>
      <c r="Q725" s="2">
        <v>68</v>
      </c>
      <c r="R725" s="13">
        <f>IF(Q725&gt;0,(+Q725*2.54)/100,"")</f>
        <v>1.7272000000000001</v>
      </c>
      <c r="S725" s="2">
        <v>120</v>
      </c>
      <c r="T725" s="12">
        <f>IF(S725&gt;0,S725*0.453592,"")</f>
        <v>54.431039999999996</v>
      </c>
      <c r="U725" s="13">
        <f>IF((Q725&gt;0)*(S725&gt;0),T725/R725^2,"")</f>
        <v>18.245735453408621</v>
      </c>
      <c r="V725" s="18" t="str">
        <f t="shared" si="23"/>
        <v>Y</v>
      </c>
      <c r="W725" s="2" t="s">
        <v>61</v>
      </c>
    </row>
    <row r="726" spans="1:23" x14ac:dyDescent="0.15">
      <c r="A726" s="11">
        <f t="shared" si="22"/>
        <v>2010</v>
      </c>
      <c r="B726" s="11">
        <f>YEAR(C726)</f>
        <v>2013</v>
      </c>
      <c r="C726" s="10">
        <v>40025</v>
      </c>
      <c r="D726" s="2" t="s">
        <v>1171</v>
      </c>
      <c r="H726" s="2" t="s">
        <v>35</v>
      </c>
      <c r="I726" s="3">
        <v>31780</v>
      </c>
      <c r="J726" s="12">
        <f>IF(H726&gt;0,B726-YEAR(I726),"")</f>
        <v>22</v>
      </c>
      <c r="K726" s="11" t="str">
        <f>N726 &amp; M726</f>
        <v>32C</v>
      </c>
      <c r="L726" s="11">
        <f>IF(ISBLANK(M726),"",VLOOKUP(M726,Tables!$A$3:$B$11,2))</f>
        <v>2</v>
      </c>
      <c r="M726" s="2" t="s">
        <v>32</v>
      </c>
      <c r="N726" s="2">
        <v>32</v>
      </c>
      <c r="O726" s="2">
        <v>24</v>
      </c>
      <c r="P726" s="2">
        <v>34</v>
      </c>
      <c r="Q726" s="2">
        <v>64</v>
      </c>
      <c r="R726" s="13">
        <f>IF(Q726&gt;0,(+Q726*2.54)/100,"")</f>
        <v>1.6255999999999999</v>
      </c>
      <c r="S726" s="2">
        <v>108</v>
      </c>
      <c r="T726" s="12">
        <f>IF(S726&gt;0,S726*0.453592,"")</f>
        <v>48.987935999999998</v>
      </c>
      <c r="U726" s="13">
        <f>IF((Q726&gt;0)*(S726&gt;0),T726/R726^2,"")</f>
        <v>18.537952310279621</v>
      </c>
      <c r="V726" s="18" t="str">
        <f t="shared" si="23"/>
        <v>Y</v>
      </c>
      <c r="W726" s="2" t="s">
        <v>221</v>
      </c>
    </row>
    <row r="727" spans="1:23" x14ac:dyDescent="0.15">
      <c r="A727" s="11">
        <f t="shared" si="22"/>
        <v>2010</v>
      </c>
      <c r="B727" s="11">
        <f>YEAR(C727)</f>
        <v>2013</v>
      </c>
      <c r="C727" s="10">
        <v>40056</v>
      </c>
      <c r="D727" s="2" t="s">
        <v>179</v>
      </c>
      <c r="G727" s="2" t="s">
        <v>25</v>
      </c>
      <c r="H727" s="2" t="s">
        <v>35</v>
      </c>
      <c r="I727" s="3">
        <v>31978</v>
      </c>
      <c r="J727" s="12">
        <f>IF(H727&gt;0,B727-YEAR(I727),"")</f>
        <v>22</v>
      </c>
      <c r="K727" s="11" t="str">
        <f>N727 &amp; M727</f>
        <v>31B</v>
      </c>
      <c r="L727" s="11">
        <f>IF(ISBLANK(M727),"",VLOOKUP(M727,Tables!$A$3:$B$11,2))</f>
        <v>1</v>
      </c>
      <c r="M727" s="2" t="s">
        <v>49</v>
      </c>
      <c r="N727" s="2">
        <v>31</v>
      </c>
      <c r="O727" s="2">
        <v>24</v>
      </c>
      <c r="P727" s="2">
        <v>33</v>
      </c>
      <c r="Q727" s="2">
        <v>63</v>
      </c>
      <c r="R727" s="13">
        <f>IF(Q727&gt;0,(+Q727*2.54)/100,"")</f>
        <v>1.6002000000000001</v>
      </c>
      <c r="S727" s="2">
        <v>85</v>
      </c>
      <c r="T727" s="12">
        <f>IF(S727&gt;0,S727*0.453592,"")</f>
        <v>38.555320000000002</v>
      </c>
      <c r="U727" s="13">
        <f>IF((Q727&gt;0)*(S727&gt;0),T727/R727^2,"")</f>
        <v>15.056907412882602</v>
      </c>
      <c r="V727" s="18" t="str">
        <f t="shared" si="23"/>
        <v>Y</v>
      </c>
      <c r="W727" s="2" t="s">
        <v>180</v>
      </c>
    </row>
    <row r="728" spans="1:23" x14ac:dyDescent="0.15">
      <c r="A728" s="11">
        <f t="shared" si="22"/>
        <v>2010</v>
      </c>
      <c r="B728" s="11">
        <f>YEAR(C728)</f>
        <v>2013</v>
      </c>
      <c r="C728" s="10">
        <v>40086</v>
      </c>
      <c r="D728" s="2" t="s">
        <v>199</v>
      </c>
      <c r="H728" s="2" t="s">
        <v>26</v>
      </c>
      <c r="I728" s="3">
        <v>31595</v>
      </c>
      <c r="J728" s="12">
        <f>IF(H728&gt;0,B728-YEAR(I728),"")</f>
        <v>23</v>
      </c>
      <c r="K728" s="11" t="str">
        <f>N728 &amp; M728</f>
        <v>34D</v>
      </c>
      <c r="L728" s="11">
        <f>IF(ISBLANK(M728),"",VLOOKUP(M728,Tables!$A$3:$B$11,2))</f>
        <v>3</v>
      </c>
      <c r="M728" s="2" t="s">
        <v>27</v>
      </c>
      <c r="N728" s="2">
        <v>34</v>
      </c>
      <c r="O728" s="2">
        <v>25</v>
      </c>
      <c r="P728" s="2">
        <v>35</v>
      </c>
      <c r="Q728" s="2">
        <v>69</v>
      </c>
      <c r="R728" s="13">
        <f>IF(Q728&gt;0,(+Q728*2.54)/100,"")</f>
        <v>1.7525999999999999</v>
      </c>
      <c r="S728" s="2">
        <v>125</v>
      </c>
      <c r="T728" s="12">
        <f>IF(S728&gt;0,S728*0.453592,"")</f>
        <v>56.698999999999998</v>
      </c>
      <c r="U728" s="13">
        <f>IF((Q728&gt;0)*(S728&gt;0),T728/R728^2,"")</f>
        <v>18.459068634163312</v>
      </c>
      <c r="V728" s="18" t="str">
        <f t="shared" si="23"/>
        <v>Y</v>
      </c>
      <c r="W728" s="2" t="s">
        <v>200</v>
      </c>
    </row>
    <row r="729" spans="1:23" x14ac:dyDescent="0.15">
      <c r="A729" s="11">
        <f t="shared" si="22"/>
        <v>2010</v>
      </c>
      <c r="B729" s="11">
        <f>YEAR(C729)</f>
        <v>2013</v>
      </c>
      <c r="C729" s="10">
        <v>40117</v>
      </c>
      <c r="D729" s="2" t="s">
        <v>439</v>
      </c>
      <c r="G729" s="2" t="s">
        <v>30</v>
      </c>
      <c r="H729" s="2" t="s">
        <v>35</v>
      </c>
      <c r="I729" s="3">
        <v>30695</v>
      </c>
      <c r="J729" s="12">
        <f>IF(H729&gt;0,B729-YEAR(I729),"")</f>
        <v>25</v>
      </c>
      <c r="K729" s="11" t="str">
        <f>N729 &amp; M729</f>
        <v>33C</v>
      </c>
      <c r="L729" s="11">
        <f>IF(ISBLANK(M729),"",VLOOKUP(M729,Tables!$A$3:$B$11,2))</f>
        <v>2</v>
      </c>
      <c r="M729" s="2" t="s">
        <v>32</v>
      </c>
      <c r="N729" s="2">
        <v>33</v>
      </c>
      <c r="O729" s="2">
        <v>26</v>
      </c>
      <c r="P729" s="2">
        <v>34</v>
      </c>
      <c r="Q729" s="2">
        <v>68</v>
      </c>
      <c r="R729" s="13">
        <f>IF(Q729&gt;0,(+Q729*2.54)/100,"")</f>
        <v>1.7272000000000001</v>
      </c>
      <c r="S729" s="2">
        <v>115</v>
      </c>
      <c r="T729" s="12">
        <f>IF(S729&gt;0,S729*0.453592,"")</f>
        <v>52.163080000000001</v>
      </c>
      <c r="U729" s="13">
        <f>IF((Q729&gt;0)*(S729&gt;0),T729/R729^2,"")</f>
        <v>17.485496476183261</v>
      </c>
      <c r="V729" s="18" t="str">
        <f t="shared" si="23"/>
        <v>N</v>
      </c>
      <c r="W729" s="2" t="s">
        <v>440</v>
      </c>
    </row>
    <row r="730" spans="1:23" x14ac:dyDescent="0.15">
      <c r="A730" s="11">
        <f t="shared" si="22"/>
        <v>2010</v>
      </c>
      <c r="B730" s="11">
        <f>YEAR(C730)</f>
        <v>2013</v>
      </c>
      <c r="C730" s="10">
        <v>40147</v>
      </c>
      <c r="D730" s="2" t="s">
        <v>683</v>
      </c>
      <c r="G730" s="2" t="s">
        <v>30</v>
      </c>
      <c r="H730" s="2" t="s">
        <v>26</v>
      </c>
      <c r="I730" s="3">
        <v>30377</v>
      </c>
      <c r="J730" s="12">
        <f>IF(H730&gt;0,B730-YEAR(I730),"")</f>
        <v>26</v>
      </c>
      <c r="K730" s="11" t="str">
        <f>N730 &amp; M730</f>
        <v>32D</v>
      </c>
      <c r="L730" s="11">
        <f>IF(ISBLANK(M730),"",VLOOKUP(M730,Tables!$A$3:$B$11,2))</f>
        <v>3</v>
      </c>
      <c r="M730" s="2" t="s">
        <v>27</v>
      </c>
      <c r="N730" s="2">
        <v>32</v>
      </c>
      <c r="O730" s="2">
        <v>23</v>
      </c>
      <c r="P730" s="2">
        <v>36</v>
      </c>
      <c r="Q730" s="2">
        <v>68</v>
      </c>
      <c r="R730" s="13">
        <f>IF(Q730&gt;0,(+Q730*2.54)/100,"")</f>
        <v>1.7272000000000001</v>
      </c>
      <c r="S730" s="2">
        <v>120</v>
      </c>
      <c r="T730" s="12">
        <f>IF(S730&gt;0,S730*0.453592,"")</f>
        <v>54.431039999999996</v>
      </c>
      <c r="U730" s="13">
        <f>IF((Q730&gt;0)*(S730&gt;0),T730/R730^2,"")</f>
        <v>18.245735453408621</v>
      </c>
      <c r="V730" s="18" t="str">
        <f t="shared" si="23"/>
        <v>N</v>
      </c>
      <c r="W730" s="2" t="s">
        <v>538</v>
      </c>
    </row>
    <row r="731" spans="1:23" x14ac:dyDescent="0.15">
      <c r="A731" s="11">
        <f t="shared" si="22"/>
        <v>2010</v>
      </c>
      <c r="B731" s="11">
        <f>YEAR(C731)</f>
        <v>2014</v>
      </c>
      <c r="C731" s="10">
        <v>40178</v>
      </c>
      <c r="D731" s="2" t="s">
        <v>1005</v>
      </c>
      <c r="G731" s="2" t="s">
        <v>25</v>
      </c>
      <c r="H731" s="2" t="s">
        <v>35</v>
      </c>
      <c r="I731" s="3">
        <v>31379</v>
      </c>
      <c r="J731" s="12">
        <f>IF(H731&gt;0,B731-YEAR(I731),"")</f>
        <v>25</v>
      </c>
      <c r="K731" s="11" t="str">
        <f>N731 &amp; M731</f>
        <v>34B</v>
      </c>
      <c r="L731" s="11">
        <f>IF(ISBLANK(M731),"",VLOOKUP(M731,Tables!$A$3:$B$11,2))</f>
        <v>1</v>
      </c>
      <c r="M731" s="2" t="s">
        <v>49</v>
      </c>
      <c r="N731" s="2">
        <v>34</v>
      </c>
      <c r="O731" s="2">
        <v>24</v>
      </c>
      <c r="P731" s="2">
        <v>36</v>
      </c>
      <c r="Q731" s="2">
        <v>69</v>
      </c>
      <c r="R731" s="13">
        <f>IF(Q731&gt;0,(+Q731*2.54)/100,"")</f>
        <v>1.7525999999999999</v>
      </c>
      <c r="S731" s="2">
        <v>119</v>
      </c>
      <c r="T731" s="12">
        <f>IF(S731&gt;0,S731*0.453592,"")</f>
        <v>53.977448000000003</v>
      </c>
      <c r="U731" s="13">
        <f>IF((Q731&gt;0)*(S731&gt;0),T731/R731^2,"")</f>
        <v>17.573033339723477</v>
      </c>
      <c r="V731" s="18" t="str">
        <f t="shared" si="23"/>
        <v>N</v>
      </c>
      <c r="W731" s="2" t="s">
        <v>1006</v>
      </c>
    </row>
    <row r="732" spans="1:23" x14ac:dyDescent="0.15">
      <c r="A732" s="11">
        <f t="shared" si="22"/>
        <v>2010</v>
      </c>
      <c r="B732" s="11">
        <f>YEAR(C732)</f>
        <v>2014</v>
      </c>
      <c r="C732" s="10">
        <v>40209</v>
      </c>
      <c r="D732" s="2" t="s">
        <v>62</v>
      </c>
      <c r="G732" s="2" t="s">
        <v>60</v>
      </c>
      <c r="H732" s="2" t="s">
        <v>26</v>
      </c>
      <c r="I732" s="3">
        <v>30145</v>
      </c>
      <c r="J732" s="12">
        <f>IF(H732&gt;0,B732-YEAR(I732),"")</f>
        <v>28</v>
      </c>
      <c r="K732" s="11" t="str">
        <f>N732 &amp; M732</f>
        <v>34C</v>
      </c>
      <c r="L732" s="11">
        <f>IF(ISBLANK(M732),"",VLOOKUP(M732,Tables!$A$3:$B$11,2))</f>
        <v>2</v>
      </c>
      <c r="M732" s="2" t="s">
        <v>32</v>
      </c>
      <c r="N732" s="2">
        <v>34</v>
      </c>
      <c r="O732" s="2">
        <v>24</v>
      </c>
      <c r="P732" s="2">
        <v>35</v>
      </c>
      <c r="Q732" s="2">
        <v>69</v>
      </c>
      <c r="R732" s="13">
        <f>IF(Q732&gt;0,(+Q732*2.54)/100,"")</f>
        <v>1.7525999999999999</v>
      </c>
      <c r="S732" s="2">
        <v>118</v>
      </c>
      <c r="T732" s="12">
        <f>IF(S732&gt;0,S732*0.453592,"")</f>
        <v>53.523856000000002</v>
      </c>
      <c r="U732" s="13">
        <f>IF((Q732&gt;0)*(S732&gt;0),T732/R732^2,"")</f>
        <v>17.425360790650171</v>
      </c>
      <c r="V732" s="18" t="str">
        <f t="shared" si="23"/>
        <v>Y</v>
      </c>
      <c r="W732" s="2" t="s">
        <v>63</v>
      </c>
    </row>
    <row r="733" spans="1:23" x14ac:dyDescent="0.15">
      <c r="A733" s="11">
        <f t="shared" si="22"/>
        <v>2010</v>
      </c>
      <c r="B733" s="11">
        <f>YEAR(C733)</f>
        <v>2014</v>
      </c>
      <c r="C733" s="10">
        <v>40237</v>
      </c>
      <c r="D733" s="2" t="s">
        <v>168</v>
      </c>
      <c r="G733" s="2" t="s">
        <v>30</v>
      </c>
      <c r="H733" s="2" t="s">
        <v>31</v>
      </c>
      <c r="I733" s="3">
        <v>31613</v>
      </c>
      <c r="J733" s="12">
        <f>IF(H733&gt;0,B733-YEAR(I733),"")</f>
        <v>24</v>
      </c>
      <c r="K733" s="11" t="str">
        <f>N733 &amp; M733</f>
        <v>32B</v>
      </c>
      <c r="L733" s="11">
        <f>IF(ISBLANK(M733),"",VLOOKUP(M733,Tables!$A$3:$B$11,2))</f>
        <v>1</v>
      </c>
      <c r="M733" s="2" t="s">
        <v>49</v>
      </c>
      <c r="N733" s="2">
        <v>32</v>
      </c>
      <c r="O733" s="2">
        <v>23</v>
      </c>
      <c r="P733" s="2">
        <v>35</v>
      </c>
      <c r="Q733" s="2">
        <v>70</v>
      </c>
      <c r="R733" s="13">
        <f>IF(Q733&gt;0,(+Q733*2.54)/100,"")</f>
        <v>1.778</v>
      </c>
      <c r="S733" s="2">
        <v>130</v>
      </c>
      <c r="T733" s="12">
        <f>IF(S733&gt;0,S733*0.453592,"")</f>
        <v>58.96696</v>
      </c>
      <c r="U733" s="13">
        <f>IF((Q733&gt;0)*(S733&gt;0),T733/R733^2,"")</f>
        <v>18.652851183253386</v>
      </c>
      <c r="V733" s="18" t="str">
        <f t="shared" si="23"/>
        <v>Y</v>
      </c>
      <c r="W733" s="2" t="s">
        <v>169</v>
      </c>
    </row>
    <row r="734" spans="1:23" x14ac:dyDescent="0.15">
      <c r="A734" s="11">
        <f t="shared" si="22"/>
        <v>2010</v>
      </c>
      <c r="B734" s="11">
        <f>YEAR(C734)</f>
        <v>2014</v>
      </c>
      <c r="C734" s="10">
        <v>40268</v>
      </c>
      <c r="D734" s="2" t="s">
        <v>1050</v>
      </c>
      <c r="G734" s="2" t="s">
        <v>25</v>
      </c>
      <c r="H734" s="2" t="s">
        <v>35</v>
      </c>
      <c r="I734" s="3">
        <v>32240</v>
      </c>
      <c r="J734" s="12">
        <f>IF(H734&gt;0,B734-YEAR(I734),"")</f>
        <v>22</v>
      </c>
      <c r="K734" s="11" t="str">
        <f>N734 &amp; M734</f>
        <v>34B</v>
      </c>
      <c r="L734" s="11">
        <f>IF(ISBLANK(M734),"",VLOOKUP(M734,Tables!$A$3:$B$11,2))</f>
        <v>1</v>
      </c>
      <c r="M734" s="2" t="s">
        <v>49</v>
      </c>
      <c r="N734" s="2">
        <v>34</v>
      </c>
      <c r="O734" s="2">
        <v>26</v>
      </c>
      <c r="P734" s="2">
        <v>36</v>
      </c>
      <c r="Q734" s="2">
        <v>66</v>
      </c>
      <c r="R734" s="13">
        <f>IF(Q734&gt;0,(+Q734*2.54)/100,"")</f>
        <v>1.6764000000000001</v>
      </c>
      <c r="S734" s="2">
        <v>120</v>
      </c>
      <c r="T734" s="12">
        <f>IF(S734&gt;0,S734*0.453592,"")</f>
        <v>54.431039999999996</v>
      </c>
      <c r="U734" s="13">
        <f>IF((Q734&gt;0)*(S734&gt;0),T734/R734^2,"")</f>
        <v>19.368292180110529</v>
      </c>
      <c r="V734" s="18" t="str">
        <f t="shared" si="23"/>
        <v>Y</v>
      </c>
      <c r="W734" s="2" t="s">
        <v>1051</v>
      </c>
    </row>
    <row r="735" spans="1:23" x14ac:dyDescent="0.15">
      <c r="A735" s="11">
        <f t="shared" si="22"/>
        <v>2010</v>
      </c>
      <c r="B735" s="11">
        <f>YEAR(C735)</f>
        <v>2014</v>
      </c>
      <c r="C735" s="10">
        <v>40298</v>
      </c>
      <c r="D735" s="2" t="s">
        <v>320</v>
      </c>
      <c r="G735" s="2" t="s">
        <v>25</v>
      </c>
      <c r="H735" s="2" t="s">
        <v>26</v>
      </c>
      <c r="I735" s="3">
        <v>30320</v>
      </c>
      <c r="J735" s="12">
        <f>IF(H735&gt;0,B735-YEAR(I735),"")</f>
        <v>27</v>
      </c>
      <c r="K735" s="11" t="str">
        <f>N735 &amp; M735</f>
        <v>33D</v>
      </c>
      <c r="L735" s="11">
        <f>IF(ISBLANK(M735),"",VLOOKUP(M735,Tables!$A$3:$B$11,2))</f>
        <v>3</v>
      </c>
      <c r="M735" s="2" t="s">
        <v>27</v>
      </c>
      <c r="N735" s="2">
        <v>33</v>
      </c>
      <c r="O735" s="2">
        <v>23</v>
      </c>
      <c r="P735" s="2">
        <v>31</v>
      </c>
      <c r="Q735" s="2">
        <v>61</v>
      </c>
      <c r="R735" s="13">
        <f>IF(Q735&gt;0,(+Q735*2.54)/100,"")</f>
        <v>1.5493999999999999</v>
      </c>
      <c r="S735" s="2">
        <v>100</v>
      </c>
      <c r="T735" s="12">
        <f>IF(S735&gt;0,S735*0.453592,"")</f>
        <v>45.359200000000001</v>
      </c>
      <c r="U735" s="13">
        <f>IF((Q735&gt;0)*(S735&gt;0),T735/R735^2,"")</f>
        <v>18.89462526573535</v>
      </c>
      <c r="V735" s="18" t="str">
        <f t="shared" si="23"/>
        <v>Y</v>
      </c>
      <c r="W735" s="2" t="s">
        <v>105</v>
      </c>
    </row>
    <row r="736" spans="1:23" x14ac:dyDescent="0.15">
      <c r="A736" s="11">
        <f t="shared" si="22"/>
        <v>2010</v>
      </c>
      <c r="B736" s="11">
        <f>YEAR(C736)</f>
        <v>2014</v>
      </c>
      <c r="C736" s="10">
        <v>40329</v>
      </c>
      <c r="D736" s="2" t="s">
        <v>573</v>
      </c>
      <c r="G736" s="2" t="s">
        <v>25</v>
      </c>
      <c r="H736" s="2" t="s">
        <v>35</v>
      </c>
      <c r="I736" s="3">
        <v>31388</v>
      </c>
      <c r="J736" s="12">
        <f>IF(H736&gt;0,B736-YEAR(I736),"")</f>
        <v>25</v>
      </c>
      <c r="K736" s="11" t="str">
        <f>N736 &amp; M736</f>
        <v>32D</v>
      </c>
      <c r="L736" s="11">
        <f>IF(ISBLANK(M736),"",VLOOKUP(M736,Tables!$A$3:$B$11,2))</f>
        <v>3</v>
      </c>
      <c r="M736" s="2" t="s">
        <v>27</v>
      </c>
      <c r="N736" s="2">
        <v>32</v>
      </c>
      <c r="O736" s="2">
        <v>25</v>
      </c>
      <c r="P736" s="2">
        <v>36</v>
      </c>
      <c r="Q736" s="2">
        <v>69</v>
      </c>
      <c r="R736" s="13">
        <f>IF(Q736&gt;0,(+Q736*2.54)/100,"")</f>
        <v>1.7525999999999999</v>
      </c>
      <c r="S736" s="2">
        <v>130</v>
      </c>
      <c r="T736" s="12">
        <f>IF(S736&gt;0,S736*0.453592,"")</f>
        <v>58.96696</v>
      </c>
      <c r="U736" s="13">
        <f>IF((Q736&gt;0)*(S736&gt;0),T736/R736^2,"")</f>
        <v>19.197431379529846</v>
      </c>
      <c r="V736" s="18" t="str">
        <f t="shared" si="23"/>
        <v>Y</v>
      </c>
      <c r="W736" s="2" t="s">
        <v>574</v>
      </c>
    </row>
    <row r="737" spans="1:23" x14ac:dyDescent="0.15">
      <c r="A737" s="11">
        <f t="shared" si="22"/>
        <v>2010</v>
      </c>
      <c r="B737" s="11">
        <f>YEAR(C737)</f>
        <v>2014</v>
      </c>
      <c r="C737" s="10">
        <v>40359</v>
      </c>
      <c r="D737" s="2" t="s">
        <v>414</v>
      </c>
      <c r="G737" s="2" t="s">
        <v>60</v>
      </c>
      <c r="H737" s="2" t="s">
        <v>35</v>
      </c>
      <c r="I737" s="3">
        <v>31968</v>
      </c>
      <c r="J737" s="12">
        <f>IF(H737&gt;0,B737-YEAR(I737),"")</f>
        <v>23</v>
      </c>
      <c r="K737" s="11" t="str">
        <f>N737 &amp; M737</f>
        <v>34DD</v>
      </c>
      <c r="L737" s="11">
        <f>IF(ISBLANK(M737),"",VLOOKUP(M737,Tables!$A$3:$B$11,2))</f>
        <v>4</v>
      </c>
      <c r="M737" s="2" t="s">
        <v>38</v>
      </c>
      <c r="N737" s="2">
        <v>34</v>
      </c>
      <c r="O737" s="2">
        <v>22</v>
      </c>
      <c r="P737" s="2">
        <v>32</v>
      </c>
      <c r="Q737" s="2">
        <v>68</v>
      </c>
      <c r="R737" s="13">
        <f>IF(Q737&gt;0,(+Q737*2.54)/100,"")</f>
        <v>1.7272000000000001</v>
      </c>
      <c r="S737" s="2">
        <v>105</v>
      </c>
      <c r="T737" s="12">
        <f>IF(S737&gt;0,S737*0.453592,"")</f>
        <v>47.627159999999996</v>
      </c>
      <c r="U737" s="13">
        <f>IF((Q737&gt;0)*(S737&gt;0),T737/R737^2,"")</f>
        <v>15.965018521732542</v>
      </c>
      <c r="V737" s="18" t="str">
        <f t="shared" si="23"/>
        <v>N</v>
      </c>
      <c r="W737" s="2" t="s">
        <v>415</v>
      </c>
    </row>
    <row r="738" spans="1:23" x14ac:dyDescent="0.15">
      <c r="A738" s="11">
        <f t="shared" si="22"/>
        <v>2010</v>
      </c>
      <c r="B738" s="11">
        <f>YEAR(C738)</f>
        <v>2014</v>
      </c>
      <c r="C738" s="10">
        <v>40390</v>
      </c>
      <c r="D738" s="2" t="s">
        <v>819</v>
      </c>
      <c r="G738" s="2" t="s">
        <v>25</v>
      </c>
      <c r="H738" s="2" t="s">
        <v>35</v>
      </c>
      <c r="I738" s="3">
        <v>30634</v>
      </c>
      <c r="J738" s="12">
        <f>IF(H738&gt;0,B738-YEAR(I738),"")</f>
        <v>27</v>
      </c>
      <c r="K738" s="11" t="str">
        <f>N738 &amp; M738</f>
        <v>34C</v>
      </c>
      <c r="L738" s="11">
        <f>IF(ISBLANK(M738),"",VLOOKUP(M738,Tables!$A$3:$B$11,2))</f>
        <v>2</v>
      </c>
      <c r="M738" s="2" t="s">
        <v>32</v>
      </c>
      <c r="N738" s="2">
        <v>34</v>
      </c>
      <c r="O738" s="2">
        <v>25</v>
      </c>
      <c r="P738" s="2">
        <v>35</v>
      </c>
      <c r="Q738" s="2">
        <v>71</v>
      </c>
      <c r="R738" s="13">
        <f>IF(Q738&gt;0,(+Q738*2.54)/100,"")</f>
        <v>1.8034000000000001</v>
      </c>
      <c r="S738" s="2">
        <v>125</v>
      </c>
      <c r="T738" s="12">
        <f>IF(S738&gt;0,S738*0.453592,"")</f>
        <v>56.698999999999998</v>
      </c>
      <c r="U738" s="13">
        <f>IF((Q738&gt;0)*(S738&gt;0),T738/R738^2,"")</f>
        <v>17.433768253769394</v>
      </c>
      <c r="V738" s="18" t="str">
        <f t="shared" si="23"/>
        <v>Y</v>
      </c>
      <c r="W738" s="2" t="s">
        <v>820</v>
      </c>
    </row>
    <row r="739" spans="1:23" x14ac:dyDescent="0.15">
      <c r="A739" s="11">
        <f t="shared" si="22"/>
        <v>2010</v>
      </c>
      <c r="B739" s="11">
        <f>YEAR(C739)</f>
        <v>2014</v>
      </c>
      <c r="C739" s="10">
        <v>40421</v>
      </c>
      <c r="D739" s="2" t="s">
        <v>1096</v>
      </c>
      <c r="G739" s="2" t="s">
        <v>69</v>
      </c>
      <c r="H739" s="2" t="s">
        <v>26</v>
      </c>
      <c r="I739" s="3">
        <v>31519</v>
      </c>
      <c r="J739" s="12">
        <f>IF(H739&gt;0,B739-YEAR(I739),"")</f>
        <v>24</v>
      </c>
      <c r="K739" s="11" t="str">
        <f>N739 &amp; M739</f>
        <v>32D</v>
      </c>
      <c r="L739" s="11">
        <f>IF(ISBLANK(M739),"",VLOOKUP(M739,Tables!$A$3:$B$11,2))</f>
        <v>3</v>
      </c>
      <c r="M739" s="2" t="s">
        <v>27</v>
      </c>
      <c r="N739" s="2">
        <v>32</v>
      </c>
      <c r="O739" s="2">
        <v>25</v>
      </c>
      <c r="P739" s="2">
        <v>36</v>
      </c>
      <c r="Q739" s="2">
        <v>67</v>
      </c>
      <c r="R739" s="13">
        <f>IF(Q739&gt;0,(+Q739*2.54)/100,"")</f>
        <v>1.7018</v>
      </c>
      <c r="S739" s="2">
        <v>110</v>
      </c>
      <c r="T739" s="12">
        <f>IF(S739&gt;0,S739*0.453592,"")</f>
        <v>49.895119999999999</v>
      </c>
      <c r="U739" s="13">
        <f>IF((Q739&gt;0)*(S739&gt;0),T739/R739^2,"")</f>
        <v>17.228244748313955</v>
      </c>
      <c r="V739" s="18" t="str">
        <f t="shared" si="23"/>
        <v>N</v>
      </c>
      <c r="W739" s="2" t="s">
        <v>1097</v>
      </c>
    </row>
    <row r="740" spans="1:23" x14ac:dyDescent="0.15">
      <c r="A740" s="11">
        <f t="shared" si="22"/>
        <v>2010</v>
      </c>
      <c r="B740" s="11">
        <f>YEAR(C740)</f>
        <v>2014</v>
      </c>
      <c r="C740" s="10">
        <v>40451</v>
      </c>
      <c r="D740" s="2" t="s">
        <v>1010</v>
      </c>
      <c r="G740" s="2" t="s">
        <v>30</v>
      </c>
      <c r="H740" s="2" t="s">
        <v>35</v>
      </c>
      <c r="I740" s="3">
        <v>31934</v>
      </c>
      <c r="J740" s="12">
        <f>IF(H740&gt;0,B740-YEAR(I740),"")</f>
        <v>23</v>
      </c>
      <c r="K740" s="11" t="str">
        <f>N740 &amp; M740</f>
        <v>34B</v>
      </c>
      <c r="L740" s="11">
        <f>IF(ISBLANK(M740),"",VLOOKUP(M740,Tables!$A$3:$B$11,2))</f>
        <v>1</v>
      </c>
      <c r="M740" s="2" t="s">
        <v>49</v>
      </c>
      <c r="N740" s="2">
        <v>34</v>
      </c>
      <c r="O740" s="2">
        <v>25</v>
      </c>
      <c r="P740" s="2">
        <v>35</v>
      </c>
      <c r="Q740" s="2">
        <v>69</v>
      </c>
      <c r="R740" s="13">
        <f>IF(Q740&gt;0,(+Q740*2.54)/100,"")</f>
        <v>1.7525999999999999</v>
      </c>
      <c r="S740" s="2">
        <v>125</v>
      </c>
      <c r="T740" s="12">
        <f>IF(S740&gt;0,S740*0.453592,"")</f>
        <v>56.698999999999998</v>
      </c>
      <c r="U740" s="13">
        <f>IF((Q740&gt;0)*(S740&gt;0),T740/R740^2,"")</f>
        <v>18.459068634163312</v>
      </c>
      <c r="V740" s="18" t="str">
        <f t="shared" si="23"/>
        <v>N</v>
      </c>
      <c r="W740" s="2" t="s">
        <v>1011</v>
      </c>
    </row>
    <row r="741" spans="1:23" x14ac:dyDescent="0.15">
      <c r="A741" s="11">
        <f t="shared" si="22"/>
        <v>2010</v>
      </c>
      <c r="B741" s="11">
        <f>YEAR(C741)</f>
        <v>2014</v>
      </c>
      <c r="C741" s="10">
        <v>40482</v>
      </c>
      <c r="D741" s="2" t="s">
        <v>442</v>
      </c>
      <c r="G741" s="2" t="s">
        <v>60</v>
      </c>
      <c r="H741" s="2" t="s">
        <v>31</v>
      </c>
      <c r="I741" s="3">
        <v>29621</v>
      </c>
      <c r="J741" s="12">
        <f>IF(H741&gt;0,B741-YEAR(I741),"")</f>
        <v>29</v>
      </c>
      <c r="K741" s="11" t="str">
        <f>N741 &amp; M741</f>
        <v>34C</v>
      </c>
      <c r="L741" s="11">
        <f>IF(ISBLANK(M741),"",VLOOKUP(M741,Tables!$A$3:$B$11,2))</f>
        <v>2</v>
      </c>
      <c r="M741" s="2" t="s">
        <v>32</v>
      </c>
      <c r="N741" s="2">
        <v>34</v>
      </c>
      <c r="O741" s="2">
        <v>25</v>
      </c>
      <c r="P741" s="2">
        <v>34</v>
      </c>
      <c r="Q741" s="2">
        <v>68</v>
      </c>
      <c r="R741" s="13">
        <f>IF(Q741&gt;0,(+Q741*2.54)/100,"")</f>
        <v>1.7272000000000001</v>
      </c>
      <c r="S741" s="2">
        <v>115</v>
      </c>
      <c r="T741" s="12">
        <f>IF(S741&gt;0,S741*0.453592,"")</f>
        <v>52.163080000000001</v>
      </c>
      <c r="U741" s="13">
        <f>IF((Q741&gt;0)*(S741&gt;0),T741/R741^2,"")</f>
        <v>17.485496476183261</v>
      </c>
      <c r="V741" s="18" t="str">
        <f t="shared" si="23"/>
        <v>Y</v>
      </c>
      <c r="W741" s="2" t="s">
        <v>443</v>
      </c>
    </row>
    <row r="742" spans="1:23" x14ac:dyDescent="0.15">
      <c r="A742" s="11">
        <f t="shared" si="22"/>
        <v>2010</v>
      </c>
      <c r="B742" s="11">
        <f>YEAR(C742)</f>
        <v>2014</v>
      </c>
      <c r="C742" s="10">
        <v>40512</v>
      </c>
      <c r="D742" s="2" t="s">
        <v>402</v>
      </c>
      <c r="G742" s="2" t="s">
        <v>30</v>
      </c>
      <c r="H742" s="2" t="s">
        <v>31</v>
      </c>
      <c r="I742" s="3">
        <v>31022</v>
      </c>
      <c r="J742" s="12">
        <f>IF(H742&gt;0,B742-YEAR(I742),"")</f>
        <v>26</v>
      </c>
      <c r="K742" s="11" t="str">
        <f>N742 &amp; M742</f>
        <v>34D</v>
      </c>
      <c r="L742" s="11">
        <f>IF(ISBLANK(M742),"",VLOOKUP(M742,Tables!$A$3:$B$11,2))</f>
        <v>3</v>
      </c>
      <c r="M742" s="2" t="s">
        <v>27</v>
      </c>
      <c r="N742" s="2">
        <v>34</v>
      </c>
      <c r="O742" s="2">
        <v>24</v>
      </c>
      <c r="P742" s="2">
        <v>35</v>
      </c>
      <c r="Q742" s="2">
        <v>68</v>
      </c>
      <c r="R742" s="13">
        <f>IF(Q742&gt;0,(+Q742*2.54)/100,"")</f>
        <v>1.7272000000000001</v>
      </c>
      <c r="S742" s="2">
        <v>119</v>
      </c>
      <c r="T742" s="12">
        <f>IF(S742&gt;0,S742*0.453592,"")</f>
        <v>53.977448000000003</v>
      </c>
      <c r="U742" s="13">
        <f>IF((Q742&gt;0)*(S742&gt;0),T742/R742^2,"")</f>
        <v>18.093687657963549</v>
      </c>
      <c r="V742" s="18" t="str">
        <f t="shared" si="23"/>
        <v>Y</v>
      </c>
      <c r="W742" s="2" t="s">
        <v>403</v>
      </c>
    </row>
    <row r="743" spans="1:23" x14ac:dyDescent="0.15">
      <c r="A743" s="11">
        <f t="shared" si="22"/>
        <v>2010</v>
      </c>
      <c r="B743" s="11">
        <f>YEAR(C743)</f>
        <v>2015</v>
      </c>
      <c r="C743" s="10">
        <v>40543</v>
      </c>
      <c r="D743" s="2" t="s">
        <v>174</v>
      </c>
      <c r="G743" s="2" t="s">
        <v>25</v>
      </c>
      <c r="H743" s="2" t="s">
        <v>35</v>
      </c>
      <c r="I743" s="3">
        <v>31553</v>
      </c>
      <c r="J743" s="12">
        <f>IF(H743&gt;0,B743-YEAR(I743),"")</f>
        <v>25</v>
      </c>
      <c r="K743" s="11" t="str">
        <f>N743 &amp; M743</f>
        <v>32C</v>
      </c>
      <c r="L743" s="11">
        <f>IF(ISBLANK(M743),"",VLOOKUP(M743,Tables!$A$3:$B$11,2))</f>
        <v>2</v>
      </c>
      <c r="M743" s="2" t="s">
        <v>32</v>
      </c>
      <c r="N743" s="2">
        <v>32</v>
      </c>
      <c r="O743" s="2">
        <v>25</v>
      </c>
      <c r="P743" s="2">
        <v>35</v>
      </c>
      <c r="Q743" s="2">
        <v>70</v>
      </c>
      <c r="R743" s="13">
        <f>IF(Q743&gt;0,(+Q743*2.54)/100,"")</f>
        <v>1.778</v>
      </c>
      <c r="S743" s="2">
        <v>130</v>
      </c>
      <c r="T743" s="12">
        <f>IF(S743&gt;0,S743*0.453592,"")</f>
        <v>58.96696</v>
      </c>
      <c r="U743" s="13">
        <f>IF((Q743&gt;0)*(S743&gt;0),T743/R743^2,"")</f>
        <v>18.652851183253386</v>
      </c>
      <c r="V743" s="18" t="str">
        <f t="shared" si="23"/>
        <v>Y</v>
      </c>
      <c r="W743" s="2" t="s">
        <v>43</v>
      </c>
    </row>
    <row r="744" spans="1:23" x14ac:dyDescent="0.15">
      <c r="A744" s="11">
        <f t="shared" si="22"/>
        <v>2010</v>
      </c>
      <c r="B744" s="11">
        <f>YEAR(C744)</f>
        <v>2015</v>
      </c>
      <c r="C744" s="10">
        <v>40574</v>
      </c>
      <c r="D744" s="2" t="s">
        <v>673</v>
      </c>
      <c r="G744" s="2" t="s">
        <v>30</v>
      </c>
      <c r="H744" s="2" t="s">
        <v>26</v>
      </c>
      <c r="I744" s="3">
        <v>31863</v>
      </c>
      <c r="J744" s="12">
        <f>IF(H744&gt;0,B744-YEAR(I744),"")</f>
        <v>24</v>
      </c>
      <c r="K744" s="11" t="str">
        <f>N744 &amp; M744</f>
        <v>32C</v>
      </c>
      <c r="L744" s="11">
        <f>IF(ISBLANK(M744),"",VLOOKUP(M744,Tables!$A$3:$B$11,2))</f>
        <v>2</v>
      </c>
      <c r="M744" s="2" t="s">
        <v>32</v>
      </c>
      <c r="N744" s="2">
        <v>32</v>
      </c>
      <c r="O744" s="2">
        <v>25</v>
      </c>
      <c r="P744" s="2">
        <v>35</v>
      </c>
      <c r="Q744" s="2">
        <v>69</v>
      </c>
      <c r="R744" s="13">
        <f>IF(Q744&gt;0,(+Q744*2.54)/100,"")</f>
        <v>1.7525999999999999</v>
      </c>
      <c r="S744" s="2">
        <v>120</v>
      </c>
      <c r="T744" s="12">
        <f>IF(S744&gt;0,S744*0.453592,"")</f>
        <v>54.431039999999996</v>
      </c>
      <c r="U744" s="13">
        <f>IF((Q744&gt;0)*(S744&gt;0),T744/R744^2,"")</f>
        <v>17.720705888796779</v>
      </c>
      <c r="V744" s="18" t="str">
        <f t="shared" si="23"/>
        <v>Y</v>
      </c>
      <c r="W744" s="2" t="s">
        <v>563</v>
      </c>
    </row>
    <row r="745" spans="1:23" x14ac:dyDescent="0.15">
      <c r="A745" s="11">
        <f t="shared" si="22"/>
        <v>2010</v>
      </c>
      <c r="B745" s="11">
        <f>YEAR(C745)</f>
        <v>2015</v>
      </c>
      <c r="C745" s="10">
        <v>40602</v>
      </c>
      <c r="D745" s="2" t="s">
        <v>237</v>
      </c>
      <c r="G745" s="2" t="s">
        <v>25</v>
      </c>
      <c r="H745" s="2" t="s">
        <v>35</v>
      </c>
      <c r="I745" s="3">
        <v>32403</v>
      </c>
      <c r="J745" s="12">
        <f>IF(H745&gt;0,B745-YEAR(I745),"")</f>
        <v>23</v>
      </c>
      <c r="K745" s="11" t="str">
        <f>N745 &amp; M745</f>
        <v>34DD</v>
      </c>
      <c r="L745" s="11">
        <f>IF(ISBLANK(M745),"",VLOOKUP(M745,Tables!$A$3:$B$11,2))</f>
        <v>4</v>
      </c>
      <c r="M745" s="2" t="s">
        <v>38</v>
      </c>
      <c r="N745" s="2">
        <v>34</v>
      </c>
      <c r="O745" s="2">
        <v>26</v>
      </c>
      <c r="P745" s="2">
        <v>31</v>
      </c>
      <c r="Q745" s="2">
        <v>65</v>
      </c>
      <c r="R745" s="13">
        <f>IF(Q745&gt;0,(+Q745*2.54)/100,"")</f>
        <v>1.651</v>
      </c>
      <c r="S745" s="2">
        <v>117</v>
      </c>
      <c r="T745" s="12">
        <f>IF(S745&gt;0,S745*0.453592,"")</f>
        <v>53.070264000000002</v>
      </c>
      <c r="U745" s="13">
        <f>IF((Q745&gt;0)*(S745&gt;0),T745/R745^2,"")</f>
        <v>19.469603246898799</v>
      </c>
      <c r="V745" s="18" t="str">
        <f t="shared" si="23"/>
        <v>Y</v>
      </c>
      <c r="W745" s="2" t="s">
        <v>238</v>
      </c>
    </row>
    <row r="746" spans="1:23" x14ac:dyDescent="0.15">
      <c r="A746" s="11">
        <f t="shared" si="22"/>
        <v>2010</v>
      </c>
      <c r="B746" s="11">
        <f>YEAR(C746)</f>
        <v>2015</v>
      </c>
      <c r="C746" s="10">
        <v>40633</v>
      </c>
      <c r="D746" s="2" t="s">
        <v>42</v>
      </c>
      <c r="G746" s="2" t="s">
        <v>30</v>
      </c>
      <c r="H746" s="2" t="s">
        <v>35</v>
      </c>
      <c r="I746" s="3">
        <v>33001</v>
      </c>
      <c r="J746" s="12">
        <f>IF(H746&gt;0,B746-YEAR(I746),"")</f>
        <v>21</v>
      </c>
      <c r="K746" s="11" t="str">
        <f>N746 &amp; M746</f>
        <v>32C</v>
      </c>
      <c r="L746" s="11">
        <f>IF(ISBLANK(M746),"",VLOOKUP(M746,Tables!$A$3:$B$11,2))</f>
        <v>2</v>
      </c>
      <c r="M746" s="2" t="s">
        <v>32</v>
      </c>
      <c r="N746" s="2">
        <v>32</v>
      </c>
      <c r="O746" s="2">
        <v>24</v>
      </c>
      <c r="P746" s="2">
        <v>35</v>
      </c>
      <c r="Q746" s="2">
        <v>69</v>
      </c>
      <c r="R746" s="13">
        <f>IF(Q746&gt;0,(+Q746*2.54)/100,"")</f>
        <v>1.7525999999999999</v>
      </c>
      <c r="S746" s="2">
        <v>130</v>
      </c>
      <c r="T746" s="12">
        <f>IF(S746&gt;0,S746*0.453592,"")</f>
        <v>58.96696</v>
      </c>
      <c r="U746" s="13">
        <f>IF((Q746&gt;0)*(S746&gt;0),T746/R746^2,"")</f>
        <v>19.197431379529846</v>
      </c>
      <c r="V746" s="18" t="str">
        <f t="shared" si="23"/>
        <v>Y</v>
      </c>
      <c r="W746" s="2" t="s">
        <v>43</v>
      </c>
    </row>
    <row r="747" spans="1:23" x14ac:dyDescent="0.15">
      <c r="A747" s="11">
        <f t="shared" si="22"/>
        <v>2010</v>
      </c>
      <c r="B747" s="11">
        <f>YEAR(C747)</f>
        <v>2015</v>
      </c>
      <c r="C747" s="10">
        <v>40663</v>
      </c>
      <c r="D747" s="2" t="s">
        <v>172</v>
      </c>
      <c r="G747" s="2" t="s">
        <v>30</v>
      </c>
      <c r="H747" s="2" t="s">
        <v>35</v>
      </c>
      <c r="I747" s="3">
        <v>30966</v>
      </c>
      <c r="J747" s="12">
        <f>IF(H747&gt;0,B747-YEAR(I747),"")</f>
        <v>27</v>
      </c>
      <c r="K747" s="11" t="str">
        <f>N747 &amp; M747</f>
        <v>32B</v>
      </c>
      <c r="L747" s="11">
        <f>IF(ISBLANK(M747),"",VLOOKUP(M747,Tables!$A$3:$B$11,2))</f>
        <v>1</v>
      </c>
      <c r="M747" s="2" t="s">
        <v>49</v>
      </c>
      <c r="N747" s="2">
        <v>32</v>
      </c>
      <c r="O747" s="2">
        <v>24</v>
      </c>
      <c r="P747" s="2">
        <v>36</v>
      </c>
      <c r="Q747" s="2">
        <v>67</v>
      </c>
      <c r="R747" s="13">
        <f>IF(Q747&gt;0,(+Q747*2.54)/100,"")</f>
        <v>1.7018</v>
      </c>
      <c r="S747" s="2">
        <v>110</v>
      </c>
      <c r="T747" s="12">
        <f>IF(S747&gt;0,S747*0.453592,"")</f>
        <v>49.895119999999999</v>
      </c>
      <c r="U747" s="13">
        <f>IF((Q747&gt;0)*(S747&gt;0),T747/R747^2,"")</f>
        <v>17.228244748313955</v>
      </c>
      <c r="V747" s="18" t="str">
        <f t="shared" si="23"/>
        <v>Y</v>
      </c>
      <c r="W747" s="2" t="s">
        <v>173</v>
      </c>
    </row>
    <row r="748" spans="1:23" x14ac:dyDescent="0.15">
      <c r="A748" s="11">
        <f t="shared" si="22"/>
        <v>2010</v>
      </c>
      <c r="B748" s="11">
        <f>YEAR(C748)</f>
        <v>2015</v>
      </c>
      <c r="C748" s="10">
        <v>40694</v>
      </c>
      <c r="D748" s="2" t="s">
        <v>672</v>
      </c>
      <c r="G748" s="2" t="s">
        <v>25</v>
      </c>
      <c r="H748" s="2" t="s">
        <v>35</v>
      </c>
      <c r="I748" s="3">
        <v>31493</v>
      </c>
      <c r="J748" s="12">
        <f>IF(H748&gt;0,B748-YEAR(I748),"")</f>
        <v>25</v>
      </c>
      <c r="K748" s="11" t="str">
        <f>N748 &amp; M748</f>
        <v>32B</v>
      </c>
      <c r="L748" s="11">
        <f>IF(ISBLANK(M748),"",VLOOKUP(M748,Tables!$A$3:$B$11,2))</f>
        <v>1</v>
      </c>
      <c r="M748" s="2" t="s">
        <v>49</v>
      </c>
      <c r="N748" s="2">
        <v>32</v>
      </c>
      <c r="O748" s="2">
        <v>25</v>
      </c>
      <c r="P748" s="2">
        <v>34</v>
      </c>
      <c r="Q748" s="2">
        <v>66</v>
      </c>
      <c r="R748" s="13">
        <f>IF(Q748&gt;0,(+Q748*2.54)/100,"")</f>
        <v>1.6764000000000001</v>
      </c>
      <c r="S748" s="2">
        <v>117</v>
      </c>
      <c r="T748" s="12">
        <f>IF(S748&gt;0,S748*0.453592,"")</f>
        <v>53.070264000000002</v>
      </c>
      <c r="U748" s="13">
        <f>IF((Q748&gt;0)*(S748&gt;0),T748/R748^2,"")</f>
        <v>18.884084875607765</v>
      </c>
      <c r="V748" s="18" t="str">
        <f t="shared" si="23"/>
        <v>Y</v>
      </c>
      <c r="W748" s="2" t="s">
        <v>91</v>
      </c>
    </row>
    <row r="749" spans="1:23" x14ac:dyDescent="0.15">
      <c r="A749" s="11">
        <f t="shared" si="22"/>
        <v>2010</v>
      </c>
      <c r="B749" s="11">
        <f>YEAR(C749)</f>
        <v>2015</v>
      </c>
      <c r="C749" s="10">
        <v>40724</v>
      </c>
      <c r="D749" s="4" t="s">
        <v>1230</v>
      </c>
      <c r="F749" s="2" t="s">
        <v>1206</v>
      </c>
      <c r="G749" s="2" t="s">
        <v>60</v>
      </c>
      <c r="H749" s="2" t="s">
        <v>26</v>
      </c>
      <c r="I749" s="3">
        <v>31962</v>
      </c>
      <c r="J749" s="11">
        <f>IF(H749&gt;0,B749-YEAR(I749),"")</f>
        <v>24</v>
      </c>
      <c r="K749" s="11" t="str">
        <f>N749 &amp; M749</f>
        <v>32C</v>
      </c>
      <c r="L749" s="11">
        <f>IF(ISBLANK(M749),"",VLOOKUP(M749,Tables!$A$3:$B$11,2))</f>
        <v>2</v>
      </c>
      <c r="M749" s="2" t="s">
        <v>32</v>
      </c>
      <c r="N749" s="2">
        <v>32</v>
      </c>
      <c r="O749" s="2">
        <v>26</v>
      </c>
      <c r="P749" s="2">
        <v>36</v>
      </c>
      <c r="Q749" s="2">
        <v>67</v>
      </c>
      <c r="R749" s="13">
        <f>IF(Q749&gt;0,(+Q749*2.54)/100,"")</f>
        <v>1.7018</v>
      </c>
      <c r="S749" s="2">
        <v>125</v>
      </c>
      <c r="T749" s="12">
        <f>IF(S749&gt;0,S749*0.453592,"")</f>
        <v>56.698999999999998</v>
      </c>
      <c r="U749" s="13">
        <f>IF((Q749&gt;0)*(S749&gt;0),T749/R749^2,"")</f>
        <v>19.577550850356769</v>
      </c>
      <c r="V749" s="18" t="str">
        <f t="shared" si="23"/>
        <v>Y</v>
      </c>
      <c r="W749" s="2" t="s">
        <v>1231</v>
      </c>
    </row>
    <row r="750" spans="1:23" x14ac:dyDescent="0.15">
      <c r="A750" s="11"/>
      <c r="B750" s="11"/>
      <c r="C750" s="10"/>
      <c r="I750" s="3"/>
      <c r="J750" s="11"/>
      <c r="K750" s="11"/>
      <c r="L750" s="11"/>
      <c r="R750" s="13"/>
      <c r="T750" s="12"/>
      <c r="U750" s="13"/>
      <c r="V750" s="18"/>
    </row>
    <row r="751" spans="1:23" x14ac:dyDescent="0.15">
      <c r="I751" s="4"/>
      <c r="J751" s="4"/>
    </row>
  </sheetData>
  <autoFilter ref="B1:W749">
    <sortState ref="B2:U748">
      <sortCondition ref="C1:C74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A3" sqref="A3"/>
    </sheetView>
  </sheetViews>
  <sheetFormatPr defaultRowHeight="12.75" x14ac:dyDescent="0.2"/>
  <cols>
    <col min="1" max="1" width="18.875" customWidth="1"/>
    <col min="2" max="3" width="12.625" style="17" customWidth="1"/>
    <col min="4" max="4" width="13.875" style="20" customWidth="1"/>
    <col min="5" max="5" width="14.875" customWidth="1"/>
    <col min="6" max="6" width="13.75" customWidth="1"/>
    <col min="7" max="7" width="15.75" customWidth="1"/>
    <col min="8" max="8" width="16.125" customWidth="1"/>
    <col min="9" max="9" width="8.125" customWidth="1"/>
    <col min="10" max="10" width="13.875" bestFit="1" customWidth="1"/>
    <col min="11" max="13" width="3.375" customWidth="1"/>
    <col min="14" max="14" width="3.625" customWidth="1"/>
    <col min="15" max="16" width="3.375" customWidth="1"/>
    <col min="17" max="17" width="8.125" customWidth="1"/>
    <col min="18" max="18" width="14.875" bestFit="1" customWidth="1"/>
    <col min="19" max="21" width="3.375" customWidth="1"/>
    <col min="22" max="22" width="3.625" customWidth="1"/>
    <col min="23" max="24" width="3.375" customWidth="1"/>
    <col min="25" max="25" width="8.125" customWidth="1"/>
    <col min="26" max="26" width="13.75" bestFit="1" customWidth="1"/>
    <col min="27" max="29" width="3.375" customWidth="1"/>
    <col min="30" max="30" width="3.625" customWidth="1"/>
    <col min="31" max="32" width="3.375" customWidth="1"/>
    <col min="33" max="33" width="8.125" customWidth="1"/>
    <col min="34" max="34" width="15.75" bestFit="1" customWidth="1"/>
    <col min="35" max="40" width="5.125" customWidth="1"/>
    <col min="41" max="41" width="8.125" customWidth="1"/>
    <col min="42" max="42" width="16.125" bestFit="1" customWidth="1"/>
    <col min="43" max="45" width="3.375" customWidth="1"/>
    <col min="46" max="46" width="3.625" customWidth="1"/>
    <col min="47" max="48" width="3.375" customWidth="1"/>
    <col min="49" max="49" width="8.75" customWidth="1"/>
    <col min="50" max="50" width="18.75" bestFit="1" customWidth="1"/>
    <col min="51" max="51" width="19.875" bestFit="1" customWidth="1"/>
    <col min="52" max="52" width="20.875" bestFit="1" customWidth="1"/>
    <col min="53" max="53" width="19.75" bestFit="1" customWidth="1"/>
    <col min="54" max="54" width="21.875" bestFit="1" customWidth="1"/>
    <col min="55" max="55" width="22.25" bestFit="1" customWidth="1"/>
  </cols>
  <sheetData>
    <row r="1" spans="1:8" x14ac:dyDescent="0.2">
      <c r="B1"/>
      <c r="C1"/>
    </row>
    <row r="2" spans="1:8" x14ac:dyDescent="0.2">
      <c r="B2"/>
      <c r="C2"/>
    </row>
    <row r="3" spans="1:8" x14ac:dyDescent="0.2">
      <c r="A3" s="14" t="s">
        <v>1234</v>
      </c>
      <c r="B3" s="17" t="s">
        <v>1241</v>
      </c>
      <c r="C3" s="20" t="s">
        <v>1245</v>
      </c>
      <c r="D3" s="17" t="s">
        <v>1238</v>
      </c>
      <c r="E3" s="17" t="s">
        <v>1239</v>
      </c>
      <c r="F3" s="17" t="s">
        <v>1240</v>
      </c>
      <c r="G3" s="16" t="s">
        <v>1236</v>
      </c>
      <c r="H3" s="17" t="s">
        <v>1237</v>
      </c>
    </row>
    <row r="4" spans="1:8" x14ac:dyDescent="0.2">
      <c r="A4" s="15">
        <v>1950</v>
      </c>
      <c r="B4" s="17">
        <v>22.287671232876711</v>
      </c>
      <c r="C4" s="20">
        <v>2.3561643835616439</v>
      </c>
      <c r="D4" s="17">
        <v>36.263888888888886</v>
      </c>
      <c r="E4" s="17">
        <v>23.236111111111111</v>
      </c>
      <c r="F4" s="17">
        <v>35.277777777777779</v>
      </c>
      <c r="G4" s="16">
        <v>1.6578881355932205</v>
      </c>
      <c r="H4" s="17">
        <v>51.860685333333322</v>
      </c>
    </row>
    <row r="5" spans="1:8" x14ac:dyDescent="0.2">
      <c r="A5" s="15">
        <v>1960</v>
      </c>
      <c r="B5" s="17">
        <v>21.091666666666665</v>
      </c>
      <c r="C5" s="20">
        <v>2.3041666666666667</v>
      </c>
      <c r="D5" s="17">
        <v>36.024999999999999</v>
      </c>
      <c r="E5" s="17">
        <v>22.633333333333333</v>
      </c>
      <c r="F5" s="17">
        <v>35.174999999999997</v>
      </c>
      <c r="G5" s="16">
        <v>1.6386201680672274</v>
      </c>
      <c r="H5" s="17">
        <v>52.055447999999998</v>
      </c>
    </row>
    <row r="6" spans="1:8" x14ac:dyDescent="0.2">
      <c r="A6" s="15">
        <v>1970</v>
      </c>
      <c r="B6" s="17">
        <v>22.305785123966942</v>
      </c>
      <c r="C6" s="20">
        <v>2.3016528925619837</v>
      </c>
      <c r="D6" s="17">
        <v>35.355371900826448</v>
      </c>
      <c r="E6" s="17">
        <v>23.625</v>
      </c>
      <c r="F6" s="17">
        <v>35.125</v>
      </c>
      <c r="G6" s="16">
        <v>1.6764000000000008</v>
      </c>
      <c r="H6" s="17">
        <v>52.268918133333344</v>
      </c>
    </row>
    <row r="7" spans="1:8" x14ac:dyDescent="0.2">
      <c r="A7" s="15">
        <v>1980</v>
      </c>
      <c r="B7" s="17">
        <v>22.636363636363637</v>
      </c>
      <c r="C7" s="20">
        <v>2.4793388429752068</v>
      </c>
      <c r="D7" s="17">
        <v>35.396694214876035</v>
      </c>
      <c r="E7" s="17">
        <v>23.371900826446282</v>
      </c>
      <c r="F7" s="17">
        <v>34.421487603305785</v>
      </c>
      <c r="G7" s="16">
        <v>1.6877355371900833</v>
      </c>
      <c r="H7" s="17">
        <v>51.069122823529419</v>
      </c>
    </row>
    <row r="8" spans="1:8" x14ac:dyDescent="0.2">
      <c r="A8" s="15">
        <v>1990</v>
      </c>
      <c r="B8" s="17">
        <v>23.204918032786885</v>
      </c>
      <c r="C8" s="20">
        <v>2.3401639344262297</v>
      </c>
      <c r="D8" s="17">
        <v>34.83606557377049</v>
      </c>
      <c r="E8" s="17">
        <v>23.737704918032787</v>
      </c>
      <c r="F8" s="17">
        <v>34.549180327868854</v>
      </c>
      <c r="G8" s="16">
        <v>1.708462295081969</v>
      </c>
      <c r="H8" s="17">
        <v>52.873211737704906</v>
      </c>
    </row>
    <row r="9" spans="1:8" x14ac:dyDescent="0.2">
      <c r="A9" s="15">
        <v>2000</v>
      </c>
      <c r="B9" s="17">
        <v>23.201612903225808</v>
      </c>
      <c r="C9" s="20">
        <v>2.435483870967742</v>
      </c>
      <c r="D9" s="17">
        <v>34.096774193548384</v>
      </c>
      <c r="E9" s="17">
        <v>24.20967741935484</v>
      </c>
      <c r="F9" s="17">
        <v>34.354838709677416</v>
      </c>
      <c r="G9" s="16">
        <v>1.6929919354838718</v>
      </c>
      <c r="H9" s="17">
        <v>52.536196000000011</v>
      </c>
    </row>
    <row r="10" spans="1:8" x14ac:dyDescent="0.2">
      <c r="A10" s="15">
        <v>2010</v>
      </c>
      <c r="B10" s="17">
        <v>23.970149253731343</v>
      </c>
      <c r="C10" s="20">
        <v>2.3134328358208953</v>
      </c>
      <c r="D10" s="17">
        <v>33.417910447761194</v>
      </c>
      <c r="E10" s="17">
        <v>24.626865671641792</v>
      </c>
      <c r="F10" s="17">
        <v>34.731343283582092</v>
      </c>
      <c r="G10" s="16">
        <v>1.6983880597014931</v>
      </c>
      <c r="H10" s="17">
        <v>53.297060000000002</v>
      </c>
    </row>
    <row r="11" spans="1:8" x14ac:dyDescent="0.2">
      <c r="A11" s="15" t="s">
        <v>1235</v>
      </c>
      <c r="B11" s="17">
        <v>22.606951871657753</v>
      </c>
      <c r="C11" s="20">
        <v>2.3656417112299466</v>
      </c>
      <c r="D11" s="17">
        <v>35.089692101740297</v>
      </c>
      <c r="E11" s="17">
        <v>23.592493297587133</v>
      </c>
      <c r="F11" s="17">
        <v>34.776139410187668</v>
      </c>
      <c r="G11" s="16">
        <v>1.6808008185538972</v>
      </c>
      <c r="H11" s="17">
        <v>52.24777560165974</v>
      </c>
    </row>
    <row r="12" spans="1:8" x14ac:dyDescent="0.2">
      <c r="B12"/>
      <c r="C12"/>
    </row>
    <row r="13" spans="1:8" x14ac:dyDescent="0.2">
      <c r="B13"/>
      <c r="C13"/>
    </row>
    <row r="14" spans="1:8" x14ac:dyDescent="0.2">
      <c r="B14"/>
      <c r="C14"/>
    </row>
    <row r="15" spans="1:8" x14ac:dyDescent="0.2">
      <c r="B15"/>
      <c r="C15"/>
    </row>
    <row r="16" spans="1:8" x14ac:dyDescent="0.2">
      <c r="B16"/>
      <c r="C16"/>
    </row>
    <row r="17" spans="2:3" x14ac:dyDescent="0.2">
      <c r="B17"/>
      <c r="C17"/>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12" sqref="C12"/>
    </sheetView>
  </sheetViews>
  <sheetFormatPr defaultRowHeight="12.75" x14ac:dyDescent="0.2"/>
  <cols>
    <col min="4" max="4" width="77" customWidth="1"/>
  </cols>
  <sheetData>
    <row r="1" spans="1:4" ht="24.75" customHeight="1" x14ac:dyDescent="0.2">
      <c r="A1" s="7" t="s">
        <v>22</v>
      </c>
      <c r="D1" s="21" t="s">
        <v>1251</v>
      </c>
    </row>
    <row r="2" spans="1:4" x14ac:dyDescent="0.2">
      <c r="A2" s="7" t="s">
        <v>1247</v>
      </c>
      <c r="B2">
        <v>0</v>
      </c>
      <c r="D2" s="7"/>
    </row>
    <row r="3" spans="1:4" x14ac:dyDescent="0.2">
      <c r="A3" s="7" t="s">
        <v>80</v>
      </c>
      <c r="B3">
        <v>0.5</v>
      </c>
      <c r="D3" s="7"/>
    </row>
    <row r="4" spans="1:4" x14ac:dyDescent="0.2">
      <c r="A4" s="7" t="s">
        <v>49</v>
      </c>
      <c r="B4">
        <v>1</v>
      </c>
    </row>
    <row r="5" spans="1:4" x14ac:dyDescent="0.2">
      <c r="A5" s="7" t="s">
        <v>32</v>
      </c>
      <c r="B5">
        <v>2</v>
      </c>
    </row>
    <row r="6" spans="1:4" x14ac:dyDescent="0.2">
      <c r="A6" s="7" t="s">
        <v>27</v>
      </c>
      <c r="B6">
        <v>3</v>
      </c>
    </row>
    <row r="7" spans="1:4" x14ac:dyDescent="0.2">
      <c r="A7" s="7" t="s">
        <v>38</v>
      </c>
      <c r="B7">
        <v>4</v>
      </c>
    </row>
    <row r="8" spans="1:4" x14ac:dyDescent="0.2">
      <c r="A8" s="7" t="s">
        <v>1249</v>
      </c>
      <c r="B8">
        <v>5</v>
      </c>
    </row>
    <row r="9" spans="1:4" x14ac:dyDescent="0.2">
      <c r="A9" s="7" t="s">
        <v>55</v>
      </c>
      <c r="B9">
        <v>5</v>
      </c>
    </row>
    <row r="10" spans="1:4" x14ac:dyDescent="0.2">
      <c r="A10" s="7" t="s">
        <v>529</v>
      </c>
      <c r="B10">
        <v>6</v>
      </c>
    </row>
    <row r="11" spans="1:4" x14ac:dyDescent="0.2">
      <c r="A11" s="7" t="s">
        <v>1246</v>
      </c>
      <c r="B11">
        <v>7</v>
      </c>
    </row>
    <row r="12" spans="1:4" x14ac:dyDescent="0.2">
      <c r="A12" s="7" t="s">
        <v>1250</v>
      </c>
      <c r="B12">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B4" sqref="B4"/>
    </sheetView>
  </sheetViews>
  <sheetFormatPr defaultRowHeight="12.75" x14ac:dyDescent="0.2"/>
  <cols>
    <col min="1" max="1" width="20.875" bestFit="1" customWidth="1"/>
    <col min="2" max="2" width="28.125" bestFit="1" customWidth="1"/>
  </cols>
  <sheetData>
    <row r="2" spans="1:2" x14ac:dyDescent="0.2">
      <c r="A2" t="s">
        <v>1215</v>
      </c>
      <c r="B2" t="s">
        <v>1214</v>
      </c>
    </row>
    <row r="3" spans="1:2" x14ac:dyDescent="0.2">
      <c r="A3" s="7" t="s">
        <v>1222</v>
      </c>
      <c r="B3" t="s">
        <v>1221</v>
      </c>
    </row>
    <row r="4" spans="1:2" x14ac:dyDescent="0.2">
      <c r="A4" s="7" t="s">
        <v>1233</v>
      </c>
      <c r="B4" t="s">
        <v>1232</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Fogli di lavoro</vt:lpstr>
      </vt:variant>
      <vt:variant>
        <vt:i4>4</vt:i4>
      </vt:variant>
    </vt:vector>
  </HeadingPairs>
  <TitlesOfParts>
    <vt:vector size="4" baseType="lpstr">
      <vt:lpstr>Playmates</vt:lpstr>
      <vt:lpstr>Stats</vt:lpstr>
      <vt:lpstr>Tables</vt:lpstr>
      <vt:lpstr>References</vt:lpstr>
    </vt:vector>
  </TitlesOfParts>
  <Company>Conde Nast Magazines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Clare Baldwin</dc:creator>
  <cp:lastModifiedBy>Daniele</cp:lastModifiedBy>
  <dcterms:created xsi:type="dcterms:W3CDTF">2009-01-10T00:36:24Z</dcterms:created>
  <dcterms:modified xsi:type="dcterms:W3CDTF">2015-11-15T17:39:37Z</dcterms:modified>
</cp:coreProperties>
</file>