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ish\Skripsi\"/>
    </mc:Choice>
  </mc:AlternateContent>
  <xr:revisionPtr revIDLastSave="0" documentId="13_ncr:1_{507ACF44-2A24-4E24-96C9-B6FDA0695A62}" xr6:coauthVersionLast="45" xr6:coauthVersionMax="45" xr10:uidLastSave="{00000000-0000-0000-0000-000000000000}"/>
  <bookViews>
    <workbookView xWindow="-120" yWindow="-120" windowWidth="20730" windowHeight="11760" xr2:uid="{686FE326-5986-47B3-B26D-FD9D04CDE5D0}"/>
  </bookViews>
  <sheets>
    <sheet name="Input" sheetId="3" r:id="rId1"/>
    <sheet name=" Normali&amp;TrainiTest ASC&amp;AW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99" i="4" l="1"/>
  <c r="S215" i="4"/>
  <c r="S214" i="4"/>
  <c r="S222" i="4" l="1"/>
  <c r="S220" i="4"/>
  <c r="S223" i="4"/>
  <c r="S221" i="4"/>
  <c r="S216" i="4"/>
  <c r="S217" i="4"/>
  <c r="S218" i="4"/>
  <c r="S219" i="4"/>
  <c r="N214" i="4"/>
  <c r="C43" i="4"/>
  <c r="Q50" i="4" l="1"/>
  <c r="Q43" i="4"/>
  <c r="D199" i="4" l="1"/>
  <c r="C200" i="4"/>
  <c r="C199" i="4"/>
  <c r="M341" i="4" l="1"/>
  <c r="J341" i="4"/>
  <c r="N71" i="4" l="1"/>
  <c r="M71" i="4"/>
  <c r="L71" i="4"/>
  <c r="K71" i="4"/>
  <c r="J71" i="4"/>
  <c r="J50" i="4"/>
  <c r="J57" i="4"/>
  <c r="Q329" i="4"/>
  <c r="Q340" i="4" s="1"/>
  <c r="R339" i="4"/>
  <c r="S339" i="4"/>
  <c r="T339" i="4"/>
  <c r="U339" i="4"/>
  <c r="Q339" i="4"/>
  <c r="R338" i="4"/>
  <c r="S338" i="4"/>
  <c r="T338" i="4"/>
  <c r="U338" i="4"/>
  <c r="Q338" i="4"/>
  <c r="R337" i="4"/>
  <c r="S337" i="4"/>
  <c r="T337" i="4"/>
  <c r="U337" i="4"/>
  <c r="Q337" i="4"/>
  <c r="R336" i="4"/>
  <c r="S336" i="4"/>
  <c r="T336" i="4"/>
  <c r="U336" i="4"/>
  <c r="Q336" i="4"/>
  <c r="R335" i="4"/>
  <c r="S335" i="4"/>
  <c r="T335" i="4"/>
  <c r="U335" i="4"/>
  <c r="Q335" i="4"/>
  <c r="R334" i="4"/>
  <c r="S334" i="4"/>
  <c r="T334" i="4"/>
  <c r="U334" i="4"/>
  <c r="Q334" i="4"/>
  <c r="Q333" i="4"/>
  <c r="R333" i="4"/>
  <c r="S333" i="4"/>
  <c r="T333" i="4"/>
  <c r="U333" i="4"/>
  <c r="J206" i="4"/>
  <c r="K206" i="4"/>
  <c r="J201" i="4"/>
  <c r="J200" i="4"/>
  <c r="J199" i="4"/>
  <c r="E296" i="4"/>
  <c r="N31" i="4"/>
  <c r="N32" i="4"/>
  <c r="N33" i="4"/>
  <c r="K32" i="4"/>
  <c r="K31" i="4"/>
  <c r="J64" i="4"/>
  <c r="J31" i="4"/>
  <c r="J32" i="4" l="1"/>
  <c r="Q42" i="4"/>
  <c r="C42" i="4" l="1"/>
  <c r="Q322" i="4"/>
  <c r="K33" i="4"/>
  <c r="Q230" i="4"/>
  <c r="J253" i="4"/>
  <c r="J33" i="4" l="1"/>
  <c r="G43" i="4" l="1"/>
  <c r="G42" i="4"/>
  <c r="K64" i="4" l="1"/>
  <c r="J15" i="4"/>
  <c r="N16" i="4"/>
  <c r="N15" i="4"/>
  <c r="M16" i="4"/>
  <c r="M15" i="4"/>
  <c r="L16" i="4"/>
  <c r="L15" i="4"/>
  <c r="L17" i="4" s="1"/>
  <c r="K16" i="4"/>
  <c r="K15" i="4"/>
  <c r="J16" i="4"/>
  <c r="G347" i="4"/>
  <c r="M32" i="4"/>
  <c r="M31" i="4"/>
  <c r="L32" i="4"/>
  <c r="L31" i="4"/>
  <c r="U43" i="4"/>
  <c r="U42" i="4"/>
  <c r="T43" i="4"/>
  <c r="T42" i="4"/>
  <c r="S43" i="4"/>
  <c r="S42" i="4"/>
  <c r="R43" i="4"/>
  <c r="R42" i="4"/>
  <c r="M33" i="4" l="1"/>
  <c r="N17" i="4"/>
  <c r="L33" i="4"/>
  <c r="M17" i="4"/>
  <c r="J17" i="4"/>
  <c r="J51" i="4" s="1"/>
  <c r="T44" i="4" l="1"/>
  <c r="Q44" i="4" l="1"/>
  <c r="Q71" i="4" s="1"/>
  <c r="Q68" i="4"/>
  <c r="Q62" i="4"/>
  <c r="Q82" i="4"/>
  <c r="T58" i="4"/>
  <c r="T62" i="4"/>
  <c r="T66" i="4"/>
  <c r="T70" i="4"/>
  <c r="T74" i="4"/>
  <c r="T78" i="4"/>
  <c r="T82" i="4"/>
  <c r="T54" i="4"/>
  <c r="T59" i="4"/>
  <c r="T63" i="4"/>
  <c r="T67" i="4"/>
  <c r="T71" i="4"/>
  <c r="T75" i="4"/>
  <c r="T79" i="4"/>
  <c r="T83" i="4"/>
  <c r="T55" i="4"/>
  <c r="T51" i="4"/>
  <c r="T60" i="4"/>
  <c r="T64" i="4"/>
  <c r="T68" i="4"/>
  <c r="T72" i="4"/>
  <c r="T76" i="4"/>
  <c r="T80" i="4"/>
  <c r="T84" i="4"/>
  <c r="T56" i="4"/>
  <c r="T52" i="4"/>
  <c r="T57" i="4"/>
  <c r="T61" i="4"/>
  <c r="T65" i="4"/>
  <c r="T69" i="4"/>
  <c r="T73" i="4"/>
  <c r="T77" i="4"/>
  <c r="T81" i="4"/>
  <c r="T85" i="4"/>
  <c r="T53" i="4"/>
  <c r="T50" i="4"/>
  <c r="R44" i="4"/>
  <c r="U44" i="4"/>
  <c r="S44" i="4"/>
  <c r="K17" i="4"/>
  <c r="Q51" i="4" l="1"/>
  <c r="Q58" i="4"/>
  <c r="Q83" i="4"/>
  <c r="Q85" i="4"/>
  <c r="Q63" i="4"/>
  <c r="Q67" i="4"/>
  <c r="Q69" i="4"/>
  <c r="Q72" i="4"/>
  <c r="Q66" i="4"/>
  <c r="Q65" i="4"/>
  <c r="Q54" i="4"/>
  <c r="Q78" i="4"/>
  <c r="Q81" i="4"/>
  <c r="Q55" i="4"/>
  <c r="Q84" i="4"/>
  <c r="Q52" i="4"/>
  <c r="Q74" i="4"/>
  <c r="Q60" i="4"/>
  <c r="Q77" i="4"/>
  <c r="Q57" i="4"/>
  <c r="Q79" i="4"/>
  <c r="Q59" i="4"/>
  <c r="Q80" i="4"/>
  <c r="Q64" i="4"/>
  <c r="Q56" i="4"/>
  <c r="Q70" i="4"/>
  <c r="Q53" i="4"/>
  <c r="Q73" i="4"/>
  <c r="Q61" i="4"/>
  <c r="Q75" i="4"/>
  <c r="Q76" i="4"/>
  <c r="U58" i="4"/>
  <c r="U62" i="4"/>
  <c r="U66" i="4"/>
  <c r="U70" i="4"/>
  <c r="U74" i="4"/>
  <c r="U78" i="4"/>
  <c r="U82" i="4"/>
  <c r="U63" i="4"/>
  <c r="U67" i="4"/>
  <c r="U71" i="4"/>
  <c r="U75" i="4"/>
  <c r="U83" i="4"/>
  <c r="U56" i="4"/>
  <c r="U52" i="4"/>
  <c r="U64" i="4"/>
  <c r="U72" i="4"/>
  <c r="U80" i="4"/>
  <c r="U59" i="4"/>
  <c r="U79" i="4"/>
  <c r="U54" i="4"/>
  <c r="U50" i="4"/>
  <c r="U60" i="4"/>
  <c r="U68" i="4"/>
  <c r="U76" i="4"/>
  <c r="U84" i="4"/>
  <c r="U57" i="4"/>
  <c r="U61" i="4"/>
  <c r="U65" i="4"/>
  <c r="U69" i="4"/>
  <c r="U73" i="4"/>
  <c r="U77" i="4"/>
  <c r="U81" i="4"/>
  <c r="U85" i="4"/>
  <c r="U55" i="4"/>
  <c r="U53" i="4"/>
  <c r="U51" i="4"/>
  <c r="S60" i="4"/>
  <c r="S64" i="4"/>
  <c r="S68" i="4"/>
  <c r="S72" i="4"/>
  <c r="S76" i="4"/>
  <c r="S80" i="4"/>
  <c r="S84" i="4"/>
  <c r="S57" i="4"/>
  <c r="S61" i="4"/>
  <c r="S65" i="4"/>
  <c r="S69" i="4"/>
  <c r="S73" i="4"/>
  <c r="S77" i="4"/>
  <c r="S81" i="4"/>
  <c r="S85" i="4"/>
  <c r="S56" i="4"/>
  <c r="S55" i="4"/>
  <c r="S54" i="4"/>
  <c r="S53" i="4"/>
  <c r="S52" i="4"/>
  <c r="S51" i="4"/>
  <c r="S58" i="4"/>
  <c r="S62" i="4"/>
  <c r="S66" i="4"/>
  <c r="S70" i="4"/>
  <c r="S74" i="4"/>
  <c r="S78" i="4"/>
  <c r="S82" i="4"/>
  <c r="S59" i="4"/>
  <c r="S63" i="4"/>
  <c r="S67" i="4"/>
  <c r="S71" i="4"/>
  <c r="S75" i="4"/>
  <c r="S79" i="4"/>
  <c r="S83" i="4"/>
  <c r="S50" i="4"/>
  <c r="R60" i="4"/>
  <c r="R64" i="4"/>
  <c r="R68" i="4"/>
  <c r="R72" i="4"/>
  <c r="R76" i="4"/>
  <c r="R80" i="4"/>
  <c r="R84" i="4"/>
  <c r="R54" i="4"/>
  <c r="R62" i="4"/>
  <c r="R66" i="4"/>
  <c r="R74" i="4"/>
  <c r="R82" i="4"/>
  <c r="R52" i="4"/>
  <c r="R59" i="4"/>
  <c r="R67" i="4"/>
  <c r="R75" i="4"/>
  <c r="R83" i="4"/>
  <c r="R51" i="4"/>
  <c r="R57" i="4"/>
  <c r="R61" i="4"/>
  <c r="R65" i="4"/>
  <c r="R69" i="4"/>
  <c r="R73" i="4"/>
  <c r="R77" i="4"/>
  <c r="R81" i="4"/>
  <c r="R85" i="4"/>
  <c r="R53" i="4"/>
  <c r="R58" i="4"/>
  <c r="R70" i="4"/>
  <c r="R78" i="4"/>
  <c r="R56" i="4"/>
  <c r="R63" i="4"/>
  <c r="R71" i="4"/>
  <c r="R79" i="4"/>
  <c r="R55" i="4"/>
  <c r="R50" i="4"/>
  <c r="L51" i="4"/>
  <c r="J330" i="4" a="1"/>
  <c r="J330" i="4" s="1"/>
  <c r="J239" i="4" a="1"/>
  <c r="J239" i="4" s="1"/>
  <c r="J333" i="4" l="1"/>
  <c r="K332" i="4"/>
  <c r="L331" i="4"/>
  <c r="M330" i="4"/>
  <c r="M333" i="4"/>
  <c r="N332" i="4"/>
  <c r="J332" i="4"/>
  <c r="K331" i="4"/>
  <c r="L330" i="4"/>
  <c r="L333" i="4"/>
  <c r="M332" i="4"/>
  <c r="N331" i="4"/>
  <c r="J331" i="4"/>
  <c r="K330" i="4"/>
  <c r="N333" i="4"/>
  <c r="K333" i="4"/>
  <c r="L332" i="4"/>
  <c r="M331" i="4"/>
  <c r="N330" i="4"/>
  <c r="J242" i="4"/>
  <c r="K241" i="4"/>
  <c r="L240" i="4"/>
  <c r="M239" i="4"/>
  <c r="M242" i="4"/>
  <c r="N241" i="4"/>
  <c r="J241" i="4"/>
  <c r="K240" i="4"/>
  <c r="L239" i="4"/>
  <c r="L242" i="4"/>
  <c r="M241" i="4"/>
  <c r="N240" i="4"/>
  <c r="J240" i="4"/>
  <c r="K239" i="4"/>
  <c r="N242" i="4"/>
  <c r="K242" i="4"/>
  <c r="L241" i="4"/>
  <c r="M240" i="4"/>
  <c r="N239" i="4"/>
  <c r="D343" i="4"/>
  <c r="D64" i="4" l="1"/>
  <c r="E64" i="4"/>
  <c r="F64" i="4"/>
  <c r="G64" i="4"/>
  <c r="K65" i="4"/>
  <c r="K66" i="4"/>
  <c r="K67" i="4"/>
  <c r="K68" i="4"/>
  <c r="K69" i="4"/>
  <c r="K70" i="4"/>
  <c r="R323" i="4" l="1"/>
  <c r="R328" i="4"/>
  <c r="S324" i="4"/>
  <c r="S328" i="4"/>
  <c r="S325" i="4"/>
  <c r="S329" i="4"/>
  <c r="S340" i="4" s="1"/>
  <c r="S323" i="4"/>
  <c r="S327" i="4"/>
  <c r="S326" i="4"/>
  <c r="S322" i="4"/>
  <c r="R326" i="4"/>
  <c r="R327" i="4"/>
  <c r="R322" i="4"/>
  <c r="T324" i="4"/>
  <c r="T328" i="4"/>
  <c r="T323" i="4"/>
  <c r="T329" i="4"/>
  <c r="T340" i="4" s="1"/>
  <c r="T325" i="4"/>
  <c r="T327" i="4"/>
  <c r="T326" i="4"/>
  <c r="T322" i="4"/>
  <c r="R325" i="4"/>
  <c r="R324" i="4"/>
  <c r="U323" i="4"/>
  <c r="U327" i="4"/>
  <c r="U324" i="4"/>
  <c r="U328" i="4"/>
  <c r="U326" i="4"/>
  <c r="U322" i="4"/>
  <c r="U325" i="4"/>
  <c r="U329" i="4"/>
  <c r="U340" i="4" s="1"/>
  <c r="Q324" i="4"/>
  <c r="Q327" i="4"/>
  <c r="Q323" i="4"/>
  <c r="Q328" i="4"/>
  <c r="Q326" i="4"/>
  <c r="Q325" i="4"/>
  <c r="R329" i="4"/>
  <c r="R340" i="4" s="1"/>
  <c r="D222" i="4"/>
  <c r="J348" i="4" l="1"/>
  <c r="M348" i="4" s="1"/>
  <c r="U231" i="4"/>
  <c r="N254" i="4" s="1"/>
  <c r="U235" i="4"/>
  <c r="N258" i="4" s="1"/>
  <c r="U239" i="4"/>
  <c r="N262" i="4" s="1"/>
  <c r="U243" i="4"/>
  <c r="N266" i="4" s="1"/>
  <c r="U247" i="4"/>
  <c r="N270" i="4" s="1"/>
  <c r="U251" i="4"/>
  <c r="N274" i="4" s="1"/>
  <c r="U255" i="4"/>
  <c r="N278" i="4" s="1"/>
  <c r="U259" i="4"/>
  <c r="N282" i="4" s="1"/>
  <c r="U263" i="4"/>
  <c r="N286" i="4" s="1"/>
  <c r="U232" i="4"/>
  <c r="N255" i="4" s="1"/>
  <c r="U236" i="4"/>
  <c r="N259" i="4" s="1"/>
  <c r="U240" i="4"/>
  <c r="N263" i="4" s="1"/>
  <c r="U244" i="4"/>
  <c r="N267" i="4" s="1"/>
  <c r="U248" i="4"/>
  <c r="N271" i="4" s="1"/>
  <c r="U252" i="4"/>
  <c r="N275" i="4" s="1"/>
  <c r="U256" i="4"/>
  <c r="N279" i="4" s="1"/>
  <c r="U260" i="4"/>
  <c r="N283" i="4" s="1"/>
  <c r="U264" i="4"/>
  <c r="N287" i="4" s="1"/>
  <c r="U233" i="4"/>
  <c r="N256" i="4" s="1"/>
  <c r="U237" i="4"/>
  <c r="N260" i="4" s="1"/>
  <c r="U241" i="4"/>
  <c r="N264" i="4" s="1"/>
  <c r="U245" i="4"/>
  <c r="N268" i="4" s="1"/>
  <c r="U249" i="4"/>
  <c r="N272" i="4" s="1"/>
  <c r="U253" i="4"/>
  <c r="N276" i="4" s="1"/>
  <c r="U257" i="4"/>
  <c r="N280" i="4" s="1"/>
  <c r="U261" i="4"/>
  <c r="N284" i="4" s="1"/>
  <c r="U234" i="4"/>
  <c r="N257" i="4" s="1"/>
  <c r="U238" i="4"/>
  <c r="N261" i="4" s="1"/>
  <c r="U242" i="4"/>
  <c r="N265" i="4" s="1"/>
  <c r="U246" i="4"/>
  <c r="N269" i="4" s="1"/>
  <c r="U250" i="4"/>
  <c r="N273" i="4" s="1"/>
  <c r="U254" i="4"/>
  <c r="N277" i="4" s="1"/>
  <c r="U258" i="4"/>
  <c r="N281" i="4" s="1"/>
  <c r="U262" i="4"/>
  <c r="N285" i="4" s="1"/>
  <c r="U230" i="4"/>
  <c r="N253" i="4" s="1"/>
  <c r="T231" i="4"/>
  <c r="M254" i="4" s="1"/>
  <c r="T235" i="4"/>
  <c r="M258" i="4" s="1"/>
  <c r="T239" i="4"/>
  <c r="M262" i="4" s="1"/>
  <c r="T243" i="4"/>
  <c r="M266" i="4" s="1"/>
  <c r="T247" i="4"/>
  <c r="M270" i="4" s="1"/>
  <c r="T251" i="4"/>
  <c r="M274" i="4" s="1"/>
  <c r="T255" i="4"/>
  <c r="M278" i="4" s="1"/>
  <c r="T259" i="4"/>
  <c r="M282" i="4" s="1"/>
  <c r="T263" i="4"/>
  <c r="M286" i="4" s="1"/>
  <c r="T233" i="4"/>
  <c r="M256" i="4" s="1"/>
  <c r="T237" i="4"/>
  <c r="M260" i="4" s="1"/>
  <c r="T241" i="4"/>
  <c r="M264" i="4" s="1"/>
  <c r="T245" i="4"/>
  <c r="M268" i="4" s="1"/>
  <c r="T249" i="4"/>
  <c r="M272" i="4" s="1"/>
  <c r="T253" i="4"/>
  <c r="M276" i="4" s="1"/>
  <c r="T257" i="4"/>
  <c r="M280" i="4" s="1"/>
  <c r="T261" i="4"/>
  <c r="M284" i="4" s="1"/>
  <c r="T234" i="4"/>
  <c r="M257" i="4" s="1"/>
  <c r="T238" i="4"/>
  <c r="M261" i="4" s="1"/>
  <c r="T242" i="4"/>
  <c r="M265" i="4" s="1"/>
  <c r="T246" i="4"/>
  <c r="M269" i="4" s="1"/>
  <c r="T250" i="4"/>
  <c r="M273" i="4" s="1"/>
  <c r="T254" i="4"/>
  <c r="M277" i="4" s="1"/>
  <c r="T258" i="4"/>
  <c r="M281" i="4" s="1"/>
  <c r="T262" i="4"/>
  <c r="M285" i="4" s="1"/>
  <c r="T230" i="4"/>
  <c r="M253" i="4" s="1"/>
  <c r="T232" i="4"/>
  <c r="M255" i="4" s="1"/>
  <c r="T236" i="4"/>
  <c r="M259" i="4" s="1"/>
  <c r="T240" i="4"/>
  <c r="M263" i="4" s="1"/>
  <c r="T244" i="4"/>
  <c r="M267" i="4" s="1"/>
  <c r="T248" i="4"/>
  <c r="M271" i="4" s="1"/>
  <c r="T252" i="4"/>
  <c r="M275" i="4" s="1"/>
  <c r="T256" i="4"/>
  <c r="M279" i="4" s="1"/>
  <c r="T260" i="4"/>
  <c r="M283" i="4" s="1"/>
  <c r="T264" i="4"/>
  <c r="M287" i="4" s="1"/>
  <c r="Q252" i="4"/>
  <c r="J275" i="4" s="1"/>
  <c r="R231" i="4"/>
  <c r="K254" i="4" s="1"/>
  <c r="R235" i="4"/>
  <c r="K258" i="4" s="1"/>
  <c r="R239" i="4"/>
  <c r="K262" i="4" s="1"/>
  <c r="R243" i="4"/>
  <c r="K266" i="4" s="1"/>
  <c r="R247" i="4"/>
  <c r="K270" i="4" s="1"/>
  <c r="R251" i="4"/>
  <c r="K274" i="4" s="1"/>
  <c r="R255" i="4"/>
  <c r="K278" i="4" s="1"/>
  <c r="R259" i="4"/>
  <c r="K282" i="4" s="1"/>
  <c r="R263" i="4"/>
  <c r="K286" i="4" s="1"/>
  <c r="R232" i="4"/>
  <c r="K255" i="4" s="1"/>
  <c r="R236" i="4"/>
  <c r="K259" i="4" s="1"/>
  <c r="R240" i="4"/>
  <c r="K263" i="4" s="1"/>
  <c r="R244" i="4"/>
  <c r="K267" i="4" s="1"/>
  <c r="R248" i="4"/>
  <c r="K271" i="4" s="1"/>
  <c r="R252" i="4"/>
  <c r="K275" i="4" s="1"/>
  <c r="R256" i="4"/>
  <c r="K279" i="4" s="1"/>
  <c r="R260" i="4"/>
  <c r="K283" i="4" s="1"/>
  <c r="R264" i="4"/>
  <c r="K287" i="4" s="1"/>
  <c r="R233" i="4"/>
  <c r="K256" i="4" s="1"/>
  <c r="R237" i="4"/>
  <c r="K260" i="4" s="1"/>
  <c r="R241" i="4"/>
  <c r="K264" i="4" s="1"/>
  <c r="R245" i="4"/>
  <c r="K268" i="4" s="1"/>
  <c r="R249" i="4"/>
  <c r="K272" i="4" s="1"/>
  <c r="R253" i="4"/>
  <c r="K276" i="4" s="1"/>
  <c r="R257" i="4"/>
  <c r="K280" i="4" s="1"/>
  <c r="R261" i="4"/>
  <c r="K284" i="4" s="1"/>
  <c r="R234" i="4"/>
  <c r="K257" i="4" s="1"/>
  <c r="R238" i="4"/>
  <c r="K261" i="4" s="1"/>
  <c r="R242" i="4"/>
  <c r="K265" i="4" s="1"/>
  <c r="R246" i="4"/>
  <c r="K269" i="4" s="1"/>
  <c r="R250" i="4"/>
  <c r="K273" i="4" s="1"/>
  <c r="R254" i="4"/>
  <c r="K277" i="4" s="1"/>
  <c r="R258" i="4"/>
  <c r="K281" i="4" s="1"/>
  <c r="R262" i="4"/>
  <c r="K285" i="4" s="1"/>
  <c r="R230" i="4"/>
  <c r="K253" i="4" s="1"/>
  <c r="S231" i="4"/>
  <c r="L254" i="4" s="1"/>
  <c r="S235" i="4"/>
  <c r="L258" i="4" s="1"/>
  <c r="S239" i="4"/>
  <c r="L262" i="4" s="1"/>
  <c r="S243" i="4"/>
  <c r="L266" i="4" s="1"/>
  <c r="S247" i="4"/>
  <c r="L270" i="4" s="1"/>
  <c r="S251" i="4"/>
  <c r="L274" i="4" s="1"/>
  <c r="S255" i="4"/>
  <c r="L278" i="4" s="1"/>
  <c r="S259" i="4"/>
  <c r="L282" i="4" s="1"/>
  <c r="S263" i="4"/>
  <c r="L286" i="4" s="1"/>
  <c r="S232" i="4"/>
  <c r="L255" i="4" s="1"/>
  <c r="S236" i="4"/>
  <c r="L259" i="4" s="1"/>
  <c r="S240" i="4"/>
  <c r="L263" i="4" s="1"/>
  <c r="S244" i="4"/>
  <c r="L267" i="4" s="1"/>
  <c r="S248" i="4"/>
  <c r="L271" i="4" s="1"/>
  <c r="S252" i="4"/>
  <c r="L275" i="4" s="1"/>
  <c r="S256" i="4"/>
  <c r="L279" i="4" s="1"/>
  <c r="S260" i="4"/>
  <c r="L283" i="4" s="1"/>
  <c r="S264" i="4"/>
  <c r="L287" i="4" s="1"/>
  <c r="S233" i="4"/>
  <c r="L256" i="4" s="1"/>
  <c r="S237" i="4"/>
  <c r="L260" i="4" s="1"/>
  <c r="S241" i="4"/>
  <c r="L264" i="4" s="1"/>
  <c r="S245" i="4"/>
  <c r="L268" i="4" s="1"/>
  <c r="S249" i="4"/>
  <c r="L272" i="4" s="1"/>
  <c r="S253" i="4"/>
  <c r="L276" i="4" s="1"/>
  <c r="S257" i="4"/>
  <c r="L280" i="4" s="1"/>
  <c r="S261" i="4"/>
  <c r="L284" i="4" s="1"/>
  <c r="S234" i="4"/>
  <c r="L257" i="4" s="1"/>
  <c r="S238" i="4"/>
  <c r="L261" i="4" s="1"/>
  <c r="S242" i="4"/>
  <c r="L265" i="4" s="1"/>
  <c r="S246" i="4"/>
  <c r="L269" i="4" s="1"/>
  <c r="S250" i="4"/>
  <c r="L273" i="4" s="1"/>
  <c r="S254" i="4"/>
  <c r="L277" i="4" s="1"/>
  <c r="S258" i="4"/>
  <c r="L281" i="4" s="1"/>
  <c r="S262" i="4"/>
  <c r="L285" i="4" s="1"/>
  <c r="S230" i="4"/>
  <c r="L253" i="4" s="1"/>
  <c r="Q233" i="4"/>
  <c r="J256" i="4" s="1"/>
  <c r="Q249" i="4"/>
  <c r="J272" i="4" s="1"/>
  <c r="Q242" i="4"/>
  <c r="J265" i="4" s="1"/>
  <c r="Q236" i="4"/>
  <c r="J259" i="4" s="1"/>
  <c r="Q239" i="4"/>
  <c r="J262" i="4" s="1"/>
  <c r="Q255" i="4"/>
  <c r="J278" i="4" s="1"/>
  <c r="Q258" i="4"/>
  <c r="J281" i="4" s="1"/>
  <c r="Q237" i="4"/>
  <c r="J260" i="4" s="1"/>
  <c r="Q253" i="4"/>
  <c r="J276" i="4" s="1"/>
  <c r="Q246" i="4"/>
  <c r="J269" i="4" s="1"/>
  <c r="Q262" i="4"/>
  <c r="J285" i="4" s="1"/>
  <c r="Q243" i="4"/>
  <c r="J266" i="4" s="1"/>
  <c r="Q259" i="4"/>
  <c r="J282" i="4" s="1"/>
  <c r="Q240" i="4"/>
  <c r="J263" i="4" s="1"/>
  <c r="Q256" i="4"/>
  <c r="J279" i="4" s="1"/>
  <c r="Q241" i="4"/>
  <c r="J264" i="4" s="1"/>
  <c r="Q257" i="4"/>
  <c r="J280" i="4" s="1"/>
  <c r="Q234" i="4"/>
  <c r="J257" i="4" s="1"/>
  <c r="Q250" i="4"/>
  <c r="J273" i="4" s="1"/>
  <c r="Q232" i="4"/>
  <c r="J255" i="4" s="1"/>
  <c r="Q247" i="4"/>
  <c r="J270" i="4" s="1"/>
  <c r="Q263" i="4"/>
  <c r="J286" i="4" s="1"/>
  <c r="Q244" i="4"/>
  <c r="J267" i="4" s="1"/>
  <c r="Q264" i="4"/>
  <c r="J287" i="4" s="1"/>
  <c r="Q260" i="4"/>
  <c r="J283" i="4" s="1"/>
  <c r="Q245" i="4"/>
  <c r="J268" i="4" s="1"/>
  <c r="Q261" i="4"/>
  <c r="J284" i="4" s="1"/>
  <c r="Q238" i="4"/>
  <c r="J261" i="4" s="1"/>
  <c r="Q254" i="4"/>
  <c r="J277" i="4" s="1"/>
  <c r="Q235" i="4"/>
  <c r="J258" i="4" s="1"/>
  <c r="Q251" i="4"/>
  <c r="J274" i="4" s="1"/>
  <c r="Q231" i="4"/>
  <c r="J254" i="4" s="1"/>
  <c r="Q248" i="4"/>
  <c r="J271" i="4" s="1"/>
  <c r="D85" i="4"/>
  <c r="E85" i="4"/>
  <c r="F85" i="4"/>
  <c r="G85" i="4"/>
  <c r="L57" i="4"/>
  <c r="M57" i="4"/>
  <c r="N57" i="4"/>
  <c r="Q269" i="4" l="1" a="1"/>
  <c r="T269" i="4" s="1"/>
  <c r="Q284" i="4" a="1"/>
  <c r="Q281" i="4" a="1"/>
  <c r="Q278" i="4" a="1"/>
  <c r="Q272" i="4" a="1"/>
  <c r="Q275" i="4" a="1"/>
  <c r="Q271" i="4" a="1"/>
  <c r="Q283" i="4" a="1"/>
  <c r="Q277" i="4" a="1"/>
  <c r="Q270" i="4" a="1"/>
  <c r="Q282" i="4" a="1"/>
  <c r="Q276" i="4" a="1"/>
  <c r="L70" i="4"/>
  <c r="M70" i="4"/>
  <c r="N70" i="4"/>
  <c r="L69" i="4"/>
  <c r="M69" i="4"/>
  <c r="N69" i="4"/>
  <c r="L68" i="4"/>
  <c r="M68" i="4"/>
  <c r="N68" i="4"/>
  <c r="L67" i="4"/>
  <c r="M67" i="4"/>
  <c r="N67" i="4"/>
  <c r="L66" i="4"/>
  <c r="M66" i="4"/>
  <c r="N66" i="4"/>
  <c r="L65" i="4"/>
  <c r="M65" i="4"/>
  <c r="N65" i="4"/>
  <c r="L64" i="4"/>
  <c r="M64" i="4"/>
  <c r="N64" i="4"/>
  <c r="L56" i="4"/>
  <c r="M56" i="4"/>
  <c r="N56" i="4"/>
  <c r="L55" i="4"/>
  <c r="M55" i="4"/>
  <c r="N55" i="4"/>
  <c r="L54" i="4"/>
  <c r="M54" i="4"/>
  <c r="N54" i="4"/>
  <c r="L53" i="4"/>
  <c r="M53" i="4"/>
  <c r="N53" i="4"/>
  <c r="L52" i="4"/>
  <c r="M52" i="4"/>
  <c r="N52" i="4"/>
  <c r="M51" i="4"/>
  <c r="N51" i="4"/>
  <c r="L50" i="4"/>
  <c r="M50" i="4"/>
  <c r="N50" i="4"/>
  <c r="D84" i="4"/>
  <c r="E84" i="4"/>
  <c r="F84" i="4"/>
  <c r="G84" i="4"/>
  <c r="D83" i="4"/>
  <c r="E83" i="4"/>
  <c r="F83" i="4"/>
  <c r="G83" i="4"/>
  <c r="D82" i="4"/>
  <c r="E82" i="4"/>
  <c r="F82" i="4"/>
  <c r="G82" i="4"/>
  <c r="D81" i="4"/>
  <c r="E81" i="4"/>
  <c r="F81" i="4"/>
  <c r="G81" i="4"/>
  <c r="D80" i="4"/>
  <c r="E80" i="4"/>
  <c r="F80" i="4"/>
  <c r="G80" i="4"/>
  <c r="D79" i="4"/>
  <c r="E79" i="4"/>
  <c r="F79" i="4"/>
  <c r="G79" i="4"/>
  <c r="D78" i="4"/>
  <c r="E78" i="4"/>
  <c r="F78" i="4"/>
  <c r="G78" i="4"/>
  <c r="D77" i="4"/>
  <c r="E77" i="4"/>
  <c r="F77" i="4"/>
  <c r="G77" i="4"/>
  <c r="D76" i="4"/>
  <c r="E76" i="4"/>
  <c r="F76" i="4"/>
  <c r="G76" i="4"/>
  <c r="D75" i="4"/>
  <c r="E75" i="4"/>
  <c r="F75" i="4"/>
  <c r="G75" i="4"/>
  <c r="D74" i="4"/>
  <c r="E74" i="4"/>
  <c r="F74" i="4"/>
  <c r="G74" i="4"/>
  <c r="D73" i="4"/>
  <c r="E73" i="4"/>
  <c r="F73" i="4"/>
  <c r="G73" i="4"/>
  <c r="D72" i="4"/>
  <c r="E72" i="4"/>
  <c r="F72" i="4"/>
  <c r="G72" i="4"/>
  <c r="D71" i="4"/>
  <c r="E71" i="4"/>
  <c r="F71" i="4"/>
  <c r="G71" i="4"/>
  <c r="D70" i="4"/>
  <c r="E70" i="4"/>
  <c r="F70" i="4"/>
  <c r="G70" i="4"/>
  <c r="D69" i="4"/>
  <c r="E69" i="4"/>
  <c r="F69" i="4"/>
  <c r="G69" i="4"/>
  <c r="D68" i="4"/>
  <c r="E68" i="4"/>
  <c r="F68" i="4"/>
  <c r="G68" i="4"/>
  <c r="D67" i="4"/>
  <c r="E67" i="4"/>
  <c r="F67" i="4"/>
  <c r="G67" i="4"/>
  <c r="D66" i="4"/>
  <c r="E66" i="4"/>
  <c r="F66" i="4"/>
  <c r="G66" i="4"/>
  <c r="G65" i="4"/>
  <c r="D65" i="4"/>
  <c r="E65" i="4"/>
  <c r="F65" i="4"/>
  <c r="D63" i="4"/>
  <c r="E63" i="4"/>
  <c r="F63" i="4"/>
  <c r="G63" i="4"/>
  <c r="D62" i="4"/>
  <c r="E62" i="4"/>
  <c r="F62" i="4"/>
  <c r="G62" i="4"/>
  <c r="D61" i="4"/>
  <c r="E61" i="4"/>
  <c r="F61" i="4"/>
  <c r="G61" i="4"/>
  <c r="D60" i="4"/>
  <c r="E60" i="4"/>
  <c r="F60" i="4"/>
  <c r="G60" i="4"/>
  <c r="D59" i="4"/>
  <c r="E59" i="4"/>
  <c r="F59" i="4"/>
  <c r="G59" i="4"/>
  <c r="D58" i="4"/>
  <c r="E58" i="4"/>
  <c r="F58" i="4"/>
  <c r="G58" i="4"/>
  <c r="D57" i="4"/>
  <c r="E57" i="4"/>
  <c r="F57" i="4"/>
  <c r="G57" i="4"/>
  <c r="D56" i="4"/>
  <c r="E56" i="4"/>
  <c r="F56" i="4"/>
  <c r="G56" i="4"/>
  <c r="D55" i="4"/>
  <c r="E55" i="4"/>
  <c r="F55" i="4"/>
  <c r="G55" i="4"/>
  <c r="D54" i="4"/>
  <c r="E54" i="4"/>
  <c r="F54" i="4"/>
  <c r="G54" i="4"/>
  <c r="D53" i="4"/>
  <c r="E53" i="4"/>
  <c r="F53" i="4"/>
  <c r="G53" i="4"/>
  <c r="D52" i="4"/>
  <c r="E52" i="4"/>
  <c r="F52" i="4"/>
  <c r="G52" i="4"/>
  <c r="D51" i="4"/>
  <c r="E51" i="4"/>
  <c r="F51" i="4"/>
  <c r="G51" i="4"/>
  <c r="D50" i="4"/>
  <c r="E50" i="4"/>
  <c r="F50" i="4"/>
  <c r="G50" i="4"/>
  <c r="W269" i="4" l="1"/>
  <c r="Y269" i="4"/>
  <c r="Z269" i="4"/>
  <c r="S269" i="4"/>
  <c r="U269" i="4"/>
  <c r="V269" i="4"/>
  <c r="X269" i="4"/>
  <c r="Q269" i="4"/>
  <c r="R269" i="4"/>
  <c r="R282" i="4"/>
  <c r="V282" i="4"/>
  <c r="Z282" i="4"/>
  <c r="S282" i="4"/>
  <c r="X282" i="4"/>
  <c r="W282" i="4"/>
  <c r="Q282" i="4"/>
  <c r="Y282" i="4"/>
  <c r="T282" i="4"/>
  <c r="U282" i="4"/>
  <c r="T270" i="4"/>
  <c r="X270" i="4"/>
  <c r="R270" i="4"/>
  <c r="W270" i="4"/>
  <c r="V270" i="4"/>
  <c r="S270" i="4"/>
  <c r="U270" i="4"/>
  <c r="Q270" i="4"/>
  <c r="Y270" i="4"/>
  <c r="Z270" i="4"/>
  <c r="S275" i="4"/>
  <c r="W275" i="4"/>
  <c r="U275" i="4"/>
  <c r="Z275" i="4"/>
  <c r="V275" i="4"/>
  <c r="R275" i="4"/>
  <c r="Q275" i="4"/>
  <c r="X275" i="4"/>
  <c r="Y275" i="4"/>
  <c r="T275" i="4"/>
  <c r="R277" i="4"/>
  <c r="Q277" i="4"/>
  <c r="Y277" i="4"/>
  <c r="X277" i="4"/>
  <c r="U277" i="4"/>
  <c r="T277" i="4"/>
  <c r="W277" i="4"/>
  <c r="S277" i="4"/>
  <c r="Z277" i="4"/>
  <c r="V277" i="4"/>
  <c r="T272" i="4"/>
  <c r="X272" i="4"/>
  <c r="R273" i="4"/>
  <c r="V273" i="4"/>
  <c r="Z273" i="4"/>
  <c r="Q272" i="4"/>
  <c r="V272" i="4"/>
  <c r="Q273" i="4"/>
  <c r="W273" i="4"/>
  <c r="S272" i="4"/>
  <c r="Z272" i="4"/>
  <c r="X273" i="4"/>
  <c r="Y272" i="4"/>
  <c r="U273" i="4"/>
  <c r="U272" i="4"/>
  <c r="S273" i="4"/>
  <c r="Y273" i="4"/>
  <c r="W272" i="4"/>
  <c r="T273" i="4"/>
  <c r="R272" i="4"/>
  <c r="R281" i="4"/>
  <c r="V281" i="4"/>
  <c r="Z281" i="4"/>
  <c r="U281" i="4"/>
  <c r="S281" i="4"/>
  <c r="Y281" i="4"/>
  <c r="T281" i="4"/>
  <c r="W281" i="4"/>
  <c r="Q281" i="4"/>
  <c r="X281" i="4"/>
  <c r="S271" i="4"/>
  <c r="W271" i="4"/>
  <c r="U271" i="4"/>
  <c r="Z271" i="4"/>
  <c r="V271" i="4"/>
  <c r="Q271" i="4"/>
  <c r="X271" i="4"/>
  <c r="R271" i="4"/>
  <c r="Y271" i="4"/>
  <c r="T271" i="4"/>
  <c r="S276" i="4"/>
  <c r="W276" i="4"/>
  <c r="R276" i="4"/>
  <c r="X276" i="4"/>
  <c r="T276" i="4"/>
  <c r="Z276" i="4"/>
  <c r="Q276" i="4"/>
  <c r="U276" i="4"/>
  <c r="V276" i="4"/>
  <c r="Y276" i="4"/>
  <c r="Q283" i="4"/>
  <c r="T283" i="4"/>
  <c r="X283" i="4"/>
  <c r="V283" i="4"/>
  <c r="W283" i="4"/>
  <c r="R283" i="4"/>
  <c r="S283" i="4"/>
  <c r="Y283" i="4"/>
  <c r="Z283" i="4"/>
  <c r="U283" i="4"/>
  <c r="Q278" i="4"/>
  <c r="X278" i="4"/>
  <c r="T278" i="4"/>
  <c r="R279" i="4"/>
  <c r="Z279" i="4"/>
  <c r="V279" i="4"/>
  <c r="Y279" i="4"/>
  <c r="S278" i="4"/>
  <c r="V278" i="4"/>
  <c r="Y278" i="4"/>
  <c r="U279" i="4"/>
  <c r="X279" i="4"/>
  <c r="R278" i="4"/>
  <c r="U278" i="4"/>
  <c r="Q279" i="4"/>
  <c r="T279" i="4"/>
  <c r="W279" i="4"/>
  <c r="W278" i="4"/>
  <c r="Z278" i="4"/>
  <c r="S279" i="4"/>
  <c r="S284" i="4"/>
  <c r="W284" i="4"/>
  <c r="Q285" i="4"/>
  <c r="U285" i="4"/>
  <c r="Y285" i="4"/>
  <c r="U284" i="4"/>
  <c r="Z284" i="4"/>
  <c r="V285" i="4"/>
  <c r="Q284" i="4"/>
  <c r="V284" i="4"/>
  <c r="R285" i="4"/>
  <c r="W285" i="4"/>
  <c r="R284" i="4"/>
  <c r="S285" i="4"/>
  <c r="Y284" i="4"/>
  <c r="Z285" i="4"/>
  <c r="T284" i="4"/>
  <c r="T285" i="4"/>
  <c r="X284" i="4"/>
  <c r="X285" i="4"/>
  <c r="K55" i="4" l="1"/>
  <c r="K51" i="4"/>
  <c r="K50" i="4"/>
  <c r="C44" i="4"/>
  <c r="K57" i="4"/>
  <c r="K53" i="4"/>
  <c r="J54" i="4"/>
  <c r="K52" i="4"/>
  <c r="K54" i="4"/>
  <c r="K56" i="4"/>
  <c r="C76" i="4" l="1"/>
  <c r="N119" i="4" s="1"/>
  <c r="G140" i="4" s="1"/>
  <c r="C50" i="4"/>
  <c r="M93" i="4" s="1"/>
  <c r="F114" i="4" s="1"/>
  <c r="C51" i="4"/>
  <c r="M94" i="4" s="1"/>
  <c r="J68" i="4"/>
  <c r="J66" i="4"/>
  <c r="J67" i="4"/>
  <c r="J65" i="4"/>
  <c r="J70" i="4"/>
  <c r="J69" i="4"/>
  <c r="C64" i="4"/>
  <c r="M107" i="4" s="1"/>
  <c r="F128" i="4" s="1"/>
  <c r="C55" i="4"/>
  <c r="N98" i="4" s="1"/>
  <c r="G119" i="4" s="1"/>
  <c r="D203" i="4"/>
  <c r="K203" i="4" s="1"/>
  <c r="G203" i="4"/>
  <c r="N203" i="4" s="1"/>
  <c r="F203" i="4"/>
  <c r="M203" i="4" s="1"/>
  <c r="E203" i="4"/>
  <c r="L203" i="4" s="1"/>
  <c r="C203" i="4"/>
  <c r="J203" i="4" s="1"/>
  <c r="C69" i="4"/>
  <c r="N112" i="4" s="1"/>
  <c r="G133" i="4" s="1"/>
  <c r="C52" i="4"/>
  <c r="M95" i="4" s="1"/>
  <c r="C73" i="4"/>
  <c r="P116" i="4" s="1"/>
  <c r="I137" i="4" s="1"/>
  <c r="C74" i="4"/>
  <c r="P117" i="4" s="1"/>
  <c r="I138" i="4" s="1"/>
  <c r="C58" i="4"/>
  <c r="M101" i="4" s="1"/>
  <c r="F122" i="4" s="1"/>
  <c r="C67" i="4"/>
  <c r="O110" i="4" s="1"/>
  <c r="H131" i="4" s="1"/>
  <c r="C68" i="4"/>
  <c r="N111" i="4" s="1"/>
  <c r="G132" i="4" s="1"/>
  <c r="C57" i="4"/>
  <c r="N100" i="4" s="1"/>
  <c r="G121" i="4" s="1"/>
  <c r="C70" i="4"/>
  <c r="O113" i="4" s="1"/>
  <c r="H134" i="4" s="1"/>
  <c r="C71" i="4"/>
  <c r="Q114" i="4" s="1"/>
  <c r="J135" i="4" s="1"/>
  <c r="C84" i="4"/>
  <c r="P127" i="4" s="1"/>
  <c r="I148" i="4" s="1"/>
  <c r="Q119" i="4"/>
  <c r="J140" i="4" s="1"/>
  <c r="P119" i="4"/>
  <c r="I140" i="4" s="1"/>
  <c r="O119" i="4"/>
  <c r="H140" i="4" s="1"/>
  <c r="M119" i="4"/>
  <c r="F140" i="4" s="1"/>
  <c r="C53" i="4"/>
  <c r="C54" i="4"/>
  <c r="C83" i="4"/>
  <c r="C80" i="4"/>
  <c r="C61" i="4"/>
  <c r="C77" i="4"/>
  <c r="C62" i="4"/>
  <c r="C78" i="4"/>
  <c r="C59" i="4"/>
  <c r="C75" i="4"/>
  <c r="C56" i="4"/>
  <c r="M99" i="4" s="1"/>
  <c r="C72" i="4"/>
  <c r="C85" i="4"/>
  <c r="C65" i="4"/>
  <c r="C81" i="4"/>
  <c r="C66" i="4"/>
  <c r="C82" i="4"/>
  <c r="C63" i="4"/>
  <c r="C79" i="4"/>
  <c r="C60" i="4"/>
  <c r="J53" i="4"/>
  <c r="J55" i="4"/>
  <c r="J52" i="4"/>
  <c r="J56" i="4"/>
  <c r="K199" i="4" l="1"/>
  <c r="E200" i="4"/>
  <c r="L200" i="4" s="1"/>
  <c r="T265" i="4"/>
  <c r="M288" i="4" s="1"/>
  <c r="U265" i="4"/>
  <c r="N288" i="4" s="1"/>
  <c r="F116" i="4"/>
  <c r="Q265" i="4"/>
  <c r="J288" i="4" s="1"/>
  <c r="Q287" i="4" s="1" a="1"/>
  <c r="S265" i="4"/>
  <c r="L288" i="4" s="1"/>
  <c r="Q289" i="4" s="1" a="1"/>
  <c r="R265" i="4"/>
  <c r="K288" i="4" s="1"/>
  <c r="Q288" i="4" s="1" a="1"/>
  <c r="O98" i="4"/>
  <c r="H119" i="4" s="1"/>
  <c r="Q98" i="4"/>
  <c r="J119" i="4" s="1"/>
  <c r="O95" i="4"/>
  <c r="H116" i="4" s="1"/>
  <c r="N107" i="4"/>
  <c r="G128" i="4" s="1"/>
  <c r="M98" i="4"/>
  <c r="F119" i="4" s="1"/>
  <c r="O111" i="4"/>
  <c r="H132" i="4" s="1"/>
  <c r="O112" i="4"/>
  <c r="H133" i="4" s="1"/>
  <c r="Q107" i="4"/>
  <c r="J128" i="4" s="1"/>
  <c r="P98" i="4"/>
  <c r="I119" i="4" s="1"/>
  <c r="O117" i="4"/>
  <c r="H138" i="4" s="1"/>
  <c r="Q112" i="4"/>
  <c r="J133" i="4" s="1"/>
  <c r="N117" i="4"/>
  <c r="G138" i="4" s="1"/>
  <c r="O107" i="4"/>
  <c r="H128" i="4" s="1"/>
  <c r="P112" i="4"/>
  <c r="I133" i="4" s="1"/>
  <c r="Q117" i="4"/>
  <c r="J138" i="4" s="1"/>
  <c r="F115" i="4"/>
  <c r="P107" i="4"/>
  <c r="I128" i="4" s="1"/>
  <c r="M112" i="4"/>
  <c r="F133" i="4" s="1"/>
  <c r="M117" i="4"/>
  <c r="F138" i="4" s="1"/>
  <c r="N101" i="4"/>
  <c r="G122" i="4" s="1"/>
  <c r="Q110" i="4"/>
  <c r="J131" i="4" s="1"/>
  <c r="N95" i="4"/>
  <c r="G116" i="4" s="1"/>
  <c r="Q113" i="4"/>
  <c r="J134" i="4" s="1"/>
  <c r="O101" i="4"/>
  <c r="H122" i="4" s="1"/>
  <c r="Q116" i="4"/>
  <c r="J137" i="4" s="1"/>
  <c r="Q95" i="4"/>
  <c r="J116" i="4" s="1"/>
  <c r="P113" i="4"/>
  <c r="I134" i="4" s="1"/>
  <c r="F199" i="4"/>
  <c r="M199" i="4" s="1"/>
  <c r="G199" i="4"/>
  <c r="N199" i="4" s="1"/>
  <c r="E199" i="4"/>
  <c r="L199" i="4" s="1"/>
  <c r="G201" i="4"/>
  <c r="N201" i="4" s="1"/>
  <c r="F201" i="4"/>
  <c r="M201" i="4" s="1"/>
  <c r="E201" i="4"/>
  <c r="L201" i="4" s="1"/>
  <c r="C201" i="4"/>
  <c r="D201" i="4"/>
  <c r="K201" i="4" s="1"/>
  <c r="G206" i="4"/>
  <c r="N206" i="4" s="1"/>
  <c r="F206" i="4"/>
  <c r="M206" i="4" s="1"/>
  <c r="E206" i="4"/>
  <c r="L206" i="4" s="1"/>
  <c r="D206" i="4"/>
  <c r="C206" i="4"/>
  <c r="N116" i="4"/>
  <c r="G137" i="4" s="1"/>
  <c r="M116" i="4"/>
  <c r="F137" i="4" s="1"/>
  <c r="G204" i="4"/>
  <c r="N204" i="4" s="1"/>
  <c r="F204" i="4"/>
  <c r="M204" i="4" s="1"/>
  <c r="E204" i="4"/>
  <c r="L204" i="4" s="1"/>
  <c r="D204" i="4"/>
  <c r="K204" i="4" s="1"/>
  <c r="C204" i="4"/>
  <c r="J204" i="4" s="1"/>
  <c r="O116" i="4"/>
  <c r="H137" i="4" s="1"/>
  <c r="P95" i="4"/>
  <c r="I116" i="4" s="1"/>
  <c r="Q127" i="4"/>
  <c r="J148" i="4" s="1"/>
  <c r="M113" i="4"/>
  <c r="F134" i="4" s="1"/>
  <c r="P101" i="4"/>
  <c r="I122" i="4" s="1"/>
  <c r="G200" i="4"/>
  <c r="N200" i="4" s="1"/>
  <c r="F200" i="4"/>
  <c r="M200" i="4" s="1"/>
  <c r="D200" i="4"/>
  <c r="K200" i="4" s="1"/>
  <c r="G205" i="4"/>
  <c r="N205" i="4" s="1"/>
  <c r="F205" i="4"/>
  <c r="M205" i="4" s="1"/>
  <c r="E205" i="4"/>
  <c r="L205" i="4" s="1"/>
  <c r="D205" i="4"/>
  <c r="K205" i="4" s="1"/>
  <c r="C205" i="4"/>
  <c r="J205" i="4" s="1"/>
  <c r="D202" i="4"/>
  <c r="K202" i="4" s="1"/>
  <c r="G202" i="4"/>
  <c r="N202" i="4" s="1"/>
  <c r="F202" i="4"/>
  <c r="M202" i="4" s="1"/>
  <c r="E202" i="4"/>
  <c r="L202" i="4" s="1"/>
  <c r="C202" i="4"/>
  <c r="J202" i="4" s="1"/>
  <c r="N93" i="4"/>
  <c r="G114" i="4" s="1"/>
  <c r="M110" i="4"/>
  <c r="F131" i="4" s="1"/>
  <c r="N113" i="4"/>
  <c r="G134" i="4" s="1"/>
  <c r="O114" i="4"/>
  <c r="H135" i="4" s="1"/>
  <c r="O100" i="4"/>
  <c r="H121" i="4" s="1"/>
  <c r="M100" i="4"/>
  <c r="F121" i="4" s="1"/>
  <c r="Q100" i="4"/>
  <c r="J121" i="4" s="1"/>
  <c r="P100" i="4"/>
  <c r="I121" i="4" s="1"/>
  <c r="N114" i="4"/>
  <c r="G135" i="4" s="1"/>
  <c r="P110" i="4"/>
  <c r="I131" i="4" s="1"/>
  <c r="M127" i="4"/>
  <c r="F148" i="4" s="1"/>
  <c r="N127" i="4"/>
  <c r="G148" i="4" s="1"/>
  <c r="P111" i="4"/>
  <c r="I132" i="4" s="1"/>
  <c r="P114" i="4"/>
  <c r="I135" i="4" s="1"/>
  <c r="N110" i="4"/>
  <c r="G131" i="4" s="1"/>
  <c r="O127" i="4"/>
  <c r="H148" i="4" s="1"/>
  <c r="M111" i="4"/>
  <c r="F132" i="4" s="1"/>
  <c r="Q111" i="4"/>
  <c r="J132" i="4" s="1"/>
  <c r="M114" i="4"/>
  <c r="F135" i="4" s="1"/>
  <c r="Q101" i="4"/>
  <c r="J122" i="4" s="1"/>
  <c r="Q103" i="4"/>
  <c r="J124" i="4" s="1"/>
  <c r="P103" i="4"/>
  <c r="I124" i="4" s="1"/>
  <c r="O103" i="4"/>
  <c r="H124" i="4" s="1"/>
  <c r="N103" i="4"/>
  <c r="G124" i="4" s="1"/>
  <c r="M103" i="4"/>
  <c r="F124" i="4" s="1"/>
  <c r="M109" i="4"/>
  <c r="F130" i="4" s="1"/>
  <c r="Q109" i="4"/>
  <c r="J130" i="4" s="1"/>
  <c r="O109" i="4"/>
  <c r="H130" i="4" s="1"/>
  <c r="N109" i="4"/>
  <c r="G130" i="4" s="1"/>
  <c r="P109" i="4"/>
  <c r="I130" i="4" s="1"/>
  <c r="M128" i="4"/>
  <c r="F149" i="4" s="1"/>
  <c r="Q128" i="4"/>
  <c r="J149" i="4" s="1"/>
  <c r="P128" i="4"/>
  <c r="I149" i="4" s="1"/>
  <c r="O128" i="4"/>
  <c r="H149" i="4" s="1"/>
  <c r="N128" i="4"/>
  <c r="G149" i="4" s="1"/>
  <c r="Q118" i="4"/>
  <c r="J139" i="4" s="1"/>
  <c r="P118" i="4"/>
  <c r="I139" i="4" s="1"/>
  <c r="O118" i="4"/>
  <c r="H139" i="4" s="1"/>
  <c r="N118" i="4"/>
  <c r="G139" i="4" s="1"/>
  <c r="M118" i="4"/>
  <c r="F139" i="4" s="1"/>
  <c r="Q120" i="4"/>
  <c r="J141" i="4" s="1"/>
  <c r="P120" i="4"/>
  <c r="I141" i="4" s="1"/>
  <c r="O120" i="4"/>
  <c r="H141" i="4" s="1"/>
  <c r="N120" i="4"/>
  <c r="G141" i="4" s="1"/>
  <c r="M120" i="4"/>
  <c r="F141" i="4" s="1"/>
  <c r="Q94" i="4"/>
  <c r="J115" i="4" s="1"/>
  <c r="P94" i="4"/>
  <c r="I115" i="4" s="1"/>
  <c r="N94" i="4"/>
  <c r="G115" i="4" s="1"/>
  <c r="O94" i="4"/>
  <c r="H115" i="4" s="1"/>
  <c r="Q122" i="4"/>
  <c r="J143" i="4" s="1"/>
  <c r="P122" i="4"/>
  <c r="I143" i="4" s="1"/>
  <c r="O122" i="4"/>
  <c r="H143" i="4" s="1"/>
  <c r="N122" i="4"/>
  <c r="G143" i="4" s="1"/>
  <c r="M122" i="4"/>
  <c r="F143" i="4" s="1"/>
  <c r="P124" i="4"/>
  <c r="I145" i="4" s="1"/>
  <c r="O124" i="4"/>
  <c r="H145" i="4" s="1"/>
  <c r="N124" i="4"/>
  <c r="G145" i="4" s="1"/>
  <c r="Q124" i="4"/>
  <c r="J145" i="4" s="1"/>
  <c r="M124" i="4"/>
  <c r="F145" i="4" s="1"/>
  <c r="Q102" i="4"/>
  <c r="J123" i="4" s="1"/>
  <c r="P102" i="4"/>
  <c r="I123" i="4" s="1"/>
  <c r="O102" i="4"/>
  <c r="H123" i="4" s="1"/>
  <c r="N102" i="4"/>
  <c r="G123" i="4" s="1"/>
  <c r="M102" i="4"/>
  <c r="F123" i="4" s="1"/>
  <c r="Q104" i="4"/>
  <c r="J125" i="4" s="1"/>
  <c r="P104" i="4"/>
  <c r="I125" i="4" s="1"/>
  <c r="O104" i="4"/>
  <c r="H125" i="4" s="1"/>
  <c r="N104" i="4"/>
  <c r="G125" i="4" s="1"/>
  <c r="M104" i="4"/>
  <c r="F125" i="4" s="1"/>
  <c r="M97" i="4"/>
  <c r="F118" i="4" s="1"/>
  <c r="Q97" i="4"/>
  <c r="J118" i="4" s="1"/>
  <c r="N97" i="4"/>
  <c r="G118" i="4" s="1"/>
  <c r="P97" i="4"/>
  <c r="I118" i="4" s="1"/>
  <c r="O97" i="4"/>
  <c r="H118" i="4" s="1"/>
  <c r="Q106" i="4"/>
  <c r="J127" i="4" s="1"/>
  <c r="P106" i="4"/>
  <c r="I127" i="4" s="1"/>
  <c r="O106" i="4"/>
  <c r="H127" i="4" s="1"/>
  <c r="N106" i="4"/>
  <c r="G127" i="4" s="1"/>
  <c r="M106" i="4"/>
  <c r="F127" i="4" s="1"/>
  <c r="O108" i="4"/>
  <c r="H129" i="4" s="1"/>
  <c r="M108" i="4"/>
  <c r="F129" i="4" s="1"/>
  <c r="Q108" i="4"/>
  <c r="J129" i="4" s="1"/>
  <c r="P108" i="4"/>
  <c r="I129" i="4" s="1"/>
  <c r="N108" i="4"/>
  <c r="G129" i="4" s="1"/>
  <c r="N115" i="4"/>
  <c r="G136" i="4" s="1"/>
  <c r="M115" i="4"/>
  <c r="F136" i="4" s="1"/>
  <c r="Q115" i="4"/>
  <c r="J136" i="4" s="1"/>
  <c r="P115" i="4"/>
  <c r="I136" i="4" s="1"/>
  <c r="O115" i="4"/>
  <c r="H136" i="4" s="1"/>
  <c r="M121" i="4"/>
  <c r="F142" i="4" s="1"/>
  <c r="Q121" i="4"/>
  <c r="J142" i="4" s="1"/>
  <c r="P121" i="4"/>
  <c r="I142" i="4" s="1"/>
  <c r="O121" i="4"/>
  <c r="H142" i="4" s="1"/>
  <c r="N121" i="4"/>
  <c r="G142" i="4" s="1"/>
  <c r="N123" i="4"/>
  <c r="G144" i="4" s="1"/>
  <c r="M123" i="4"/>
  <c r="F144" i="4" s="1"/>
  <c r="Q123" i="4"/>
  <c r="J144" i="4" s="1"/>
  <c r="P123" i="4"/>
  <c r="I144" i="4" s="1"/>
  <c r="O123" i="4"/>
  <c r="H144" i="4" s="1"/>
  <c r="Q96" i="4"/>
  <c r="J117" i="4" s="1"/>
  <c r="P96" i="4"/>
  <c r="I117" i="4" s="1"/>
  <c r="O96" i="4"/>
  <c r="H117" i="4" s="1"/>
  <c r="N96" i="4"/>
  <c r="G117" i="4" s="1"/>
  <c r="M96" i="4"/>
  <c r="F117" i="4" s="1"/>
  <c r="M125" i="4"/>
  <c r="F146" i="4" s="1"/>
  <c r="O125" i="4"/>
  <c r="H146" i="4" s="1"/>
  <c r="N125" i="4"/>
  <c r="G146" i="4" s="1"/>
  <c r="Q125" i="4"/>
  <c r="J146" i="4" s="1"/>
  <c r="P125" i="4"/>
  <c r="I146" i="4" s="1"/>
  <c r="Q93" i="4"/>
  <c r="J114" i="4" s="1"/>
  <c r="P93" i="4"/>
  <c r="I114" i="4" s="1"/>
  <c r="O93" i="4"/>
  <c r="H114" i="4" s="1"/>
  <c r="N99" i="4"/>
  <c r="G120" i="4" s="1"/>
  <c r="F120" i="4"/>
  <c r="Q99" i="4"/>
  <c r="J120" i="4" s="1"/>
  <c r="P99" i="4"/>
  <c r="I120" i="4" s="1"/>
  <c r="O99" i="4"/>
  <c r="H120" i="4" s="1"/>
  <c r="M105" i="4"/>
  <c r="F126" i="4" s="1"/>
  <c r="Q105" i="4"/>
  <c r="J126" i="4" s="1"/>
  <c r="P105" i="4"/>
  <c r="I126" i="4" s="1"/>
  <c r="O105" i="4"/>
  <c r="H126" i="4" s="1"/>
  <c r="N105" i="4"/>
  <c r="G126" i="4" s="1"/>
  <c r="Q126" i="4"/>
  <c r="J147" i="4" s="1"/>
  <c r="P126" i="4"/>
  <c r="I147" i="4" s="1"/>
  <c r="O126" i="4"/>
  <c r="H147" i="4" s="1"/>
  <c r="N126" i="4"/>
  <c r="G147" i="4" s="1"/>
  <c r="M126" i="4"/>
  <c r="F147" i="4" s="1"/>
  <c r="M133" i="4" l="1" a="1"/>
  <c r="P133" i="4" s="1"/>
  <c r="Q290" i="4" a="1"/>
  <c r="Q289" i="4"/>
  <c r="S289" i="4"/>
  <c r="T289" i="4"/>
  <c r="U289" i="4"/>
  <c r="V289" i="4"/>
  <c r="R289" i="4"/>
  <c r="Q287" i="4"/>
  <c r="U287" i="4"/>
  <c r="R287" i="4"/>
  <c r="S287" i="4"/>
  <c r="V287" i="4"/>
  <c r="T287" i="4"/>
  <c r="Q288" i="4"/>
  <c r="T288" i="4"/>
  <c r="S288" i="4"/>
  <c r="V288" i="4"/>
  <c r="R288" i="4"/>
  <c r="U288" i="4"/>
  <c r="M149" i="4" a="1"/>
  <c r="N149" i="4" s="1"/>
  <c r="M137" i="4" a="1"/>
  <c r="O137" i="4" s="1"/>
  <c r="M147" i="4" a="1"/>
  <c r="T147" i="4" s="1"/>
  <c r="M141" i="4" a="1"/>
  <c r="N141" i="4" s="1"/>
  <c r="M151" i="4" a="1"/>
  <c r="P151" i="4" s="1"/>
  <c r="M150" i="4" a="1"/>
  <c r="T150" i="4" s="1"/>
  <c r="M148" i="4" a="1"/>
  <c r="R148" i="4" s="1"/>
  <c r="M156" i="4" a="1"/>
  <c r="M157" i="4" a="1"/>
  <c r="M142" i="4" a="1"/>
  <c r="M134" i="4" a="1"/>
  <c r="M158" i="4" a="1"/>
  <c r="M143" i="4" a="1"/>
  <c r="M155" i="4" a="1"/>
  <c r="M135" i="4" a="1"/>
  <c r="M136" i="4" a="1"/>
  <c r="M154" i="4" a="1"/>
  <c r="M140" i="4" a="1"/>
  <c r="M144" i="4" a="1"/>
  <c r="M133" i="4" l="1"/>
  <c r="T133" i="4"/>
  <c r="V133" i="4"/>
  <c r="U133" i="4"/>
  <c r="S133" i="4"/>
  <c r="Q133" i="4"/>
  <c r="N133" i="4"/>
  <c r="R133" i="4"/>
  <c r="O133" i="4"/>
  <c r="R291" i="4"/>
  <c r="Q291" i="4"/>
  <c r="T291" i="4"/>
  <c r="T290" i="4"/>
  <c r="R290" i="4"/>
  <c r="U290" i="4"/>
  <c r="Q290" i="4"/>
  <c r="U291" i="4"/>
  <c r="S290" i="4"/>
  <c r="V291" i="4"/>
  <c r="V290" i="4"/>
  <c r="S291" i="4"/>
  <c r="F272" i="4"/>
  <c r="G272" i="4"/>
  <c r="D272" i="4"/>
  <c r="E272" i="4"/>
  <c r="C272" i="4"/>
  <c r="E273" i="4"/>
  <c r="C273" i="4"/>
  <c r="F273" i="4"/>
  <c r="G273" i="4"/>
  <c r="D273" i="4"/>
  <c r="F271" i="4"/>
  <c r="D271" i="4"/>
  <c r="G271" i="4"/>
  <c r="C271" i="4"/>
  <c r="E271" i="4"/>
  <c r="P141" i="4"/>
  <c r="S141" i="4"/>
  <c r="Q141" i="4"/>
  <c r="O150" i="4"/>
  <c r="Q150" i="4"/>
  <c r="N137" i="4"/>
  <c r="T137" i="4"/>
  <c r="Q137" i="4"/>
  <c r="P137" i="4"/>
  <c r="M150" i="4"/>
  <c r="V137" i="4"/>
  <c r="R150" i="4"/>
  <c r="P147" i="4"/>
  <c r="U147" i="4"/>
  <c r="R137" i="4"/>
  <c r="U137" i="4"/>
  <c r="S137" i="4"/>
  <c r="V150" i="4"/>
  <c r="P150" i="4"/>
  <c r="O147" i="4"/>
  <c r="M137" i="4"/>
  <c r="U150" i="4"/>
  <c r="S147" i="4"/>
  <c r="N148" i="4"/>
  <c r="P149" i="4"/>
  <c r="V149" i="4"/>
  <c r="S151" i="4"/>
  <c r="S149" i="4"/>
  <c r="U149" i="4"/>
  <c r="R151" i="4"/>
  <c r="Q149" i="4"/>
  <c r="V141" i="4"/>
  <c r="Q147" i="4"/>
  <c r="M147" i="4"/>
  <c r="O149" i="4"/>
  <c r="R149" i="4"/>
  <c r="M149" i="4"/>
  <c r="U141" i="4"/>
  <c r="N147" i="4"/>
  <c r="V147" i="4"/>
  <c r="S148" i="4"/>
  <c r="T149" i="4"/>
  <c r="V151" i="4"/>
  <c r="N151" i="4"/>
  <c r="Q151" i="4"/>
  <c r="O151" i="4"/>
  <c r="O141" i="4"/>
  <c r="R141" i="4"/>
  <c r="M141" i="4"/>
  <c r="U151" i="4"/>
  <c r="T151" i="4"/>
  <c r="T141" i="4"/>
  <c r="R147" i="4"/>
  <c r="M148" i="4"/>
  <c r="M151" i="4"/>
  <c r="Q148" i="4"/>
  <c r="T148" i="4"/>
  <c r="O148" i="4"/>
  <c r="V148" i="4"/>
  <c r="S150" i="4"/>
  <c r="N150" i="4"/>
  <c r="U148" i="4"/>
  <c r="P148" i="4"/>
  <c r="M135" i="4"/>
  <c r="Q135" i="4"/>
  <c r="U135" i="4"/>
  <c r="N135" i="4"/>
  <c r="R135" i="4"/>
  <c r="V135" i="4"/>
  <c r="O135" i="4"/>
  <c r="P135" i="4"/>
  <c r="S135" i="4"/>
  <c r="T135" i="4"/>
  <c r="P142" i="4"/>
  <c r="T142" i="4"/>
  <c r="M142" i="4"/>
  <c r="Q142" i="4"/>
  <c r="U142" i="4"/>
  <c r="N142" i="4"/>
  <c r="V142" i="4"/>
  <c r="O142" i="4"/>
  <c r="R142" i="4"/>
  <c r="S142" i="4"/>
  <c r="N154" i="4"/>
  <c r="R154" i="4"/>
  <c r="O154" i="4"/>
  <c r="P154" i="4"/>
  <c r="Q154" i="4"/>
  <c r="M154" i="4"/>
  <c r="O143" i="4"/>
  <c r="S143" i="4"/>
  <c r="P143" i="4"/>
  <c r="T143" i="4"/>
  <c r="Q143" i="4"/>
  <c r="R143" i="4"/>
  <c r="M143" i="4"/>
  <c r="U143" i="4"/>
  <c r="N143" i="4"/>
  <c r="V143" i="4"/>
  <c r="O157" i="4"/>
  <c r="P157" i="4"/>
  <c r="M157" i="4"/>
  <c r="N157" i="4"/>
  <c r="Q157" i="4"/>
  <c r="R157" i="4"/>
  <c r="N144" i="4"/>
  <c r="R144" i="4"/>
  <c r="V144" i="4"/>
  <c r="O144" i="4"/>
  <c r="S144" i="4"/>
  <c r="T144" i="4"/>
  <c r="M144" i="4"/>
  <c r="U144" i="4"/>
  <c r="P144" i="4"/>
  <c r="Q144" i="4"/>
  <c r="N134" i="4"/>
  <c r="R134" i="4"/>
  <c r="V134" i="4"/>
  <c r="Q134" i="4"/>
  <c r="M134" i="4"/>
  <c r="S134" i="4"/>
  <c r="O134" i="4"/>
  <c r="T134" i="4"/>
  <c r="P134" i="4"/>
  <c r="U134" i="4"/>
  <c r="N140" i="4"/>
  <c r="R140" i="4"/>
  <c r="V140" i="4"/>
  <c r="O140" i="4"/>
  <c r="S140" i="4"/>
  <c r="P140" i="4"/>
  <c r="Q140" i="4"/>
  <c r="T140" i="4"/>
  <c r="M140" i="4"/>
  <c r="U140" i="4"/>
  <c r="P156" i="4"/>
  <c r="M156" i="4"/>
  <c r="Q156" i="4"/>
  <c r="N156" i="4"/>
  <c r="O156" i="4"/>
  <c r="R156" i="4"/>
  <c r="P136" i="4"/>
  <c r="T136" i="4"/>
  <c r="M136" i="4"/>
  <c r="Q136" i="4"/>
  <c r="U136" i="4"/>
  <c r="R136" i="4"/>
  <c r="S136" i="4"/>
  <c r="N136" i="4"/>
  <c r="V136" i="4"/>
  <c r="O136" i="4"/>
  <c r="M155" i="4"/>
  <c r="Q155" i="4"/>
  <c r="N155" i="4"/>
  <c r="R155" i="4"/>
  <c r="O155" i="4"/>
  <c r="P155" i="4"/>
  <c r="R158" i="4"/>
  <c r="Q158" i="4"/>
  <c r="N158" i="4"/>
  <c r="O158" i="4"/>
  <c r="M158" i="4"/>
  <c r="P158" i="4"/>
  <c r="F157" i="4" l="1"/>
  <c r="G157" i="4"/>
  <c r="F158" i="4"/>
  <c r="G275" i="4"/>
  <c r="C275" i="4"/>
  <c r="D275" i="4"/>
  <c r="E275" i="4"/>
  <c r="F275" i="4"/>
  <c r="F274" i="4"/>
  <c r="C274" i="4"/>
  <c r="G274" i="4"/>
  <c r="E274" i="4"/>
  <c r="D274" i="4"/>
  <c r="F161" i="4"/>
  <c r="F160" i="4"/>
  <c r="G158" i="4"/>
  <c r="G159" i="4"/>
  <c r="F159" i="4"/>
  <c r="H157" i="4"/>
  <c r="J161" i="4"/>
  <c r="H161" i="4"/>
  <c r="I157" i="4"/>
  <c r="G160" i="4"/>
  <c r="H160" i="4"/>
  <c r="I160" i="4"/>
  <c r="J160" i="4"/>
  <c r="J158" i="4"/>
  <c r="I158" i="4"/>
  <c r="H158" i="4"/>
  <c r="H159" i="4"/>
  <c r="I159" i="4"/>
  <c r="J159" i="4"/>
  <c r="G161" i="4"/>
  <c r="J157" i="4"/>
  <c r="I161" i="4"/>
  <c r="C279" i="4" l="1" a="1"/>
  <c r="G280" i="4" s="1"/>
  <c r="F165" i="4" a="1"/>
  <c r="G167" i="4" s="1"/>
  <c r="E281" i="4" l="1"/>
  <c r="C279" i="4"/>
  <c r="G282" i="4"/>
  <c r="E282" i="4"/>
  <c r="E280" i="4"/>
  <c r="E279" i="4"/>
  <c r="C282" i="4"/>
  <c r="G281" i="4"/>
  <c r="F281" i="4"/>
  <c r="D282" i="4"/>
  <c r="E283" i="4"/>
  <c r="C281" i="4"/>
  <c r="F280" i="4"/>
  <c r="C280" i="4"/>
  <c r="F283" i="4"/>
  <c r="D281" i="4"/>
  <c r="G279" i="4"/>
  <c r="D283" i="4"/>
  <c r="D279" i="4"/>
  <c r="D280" i="4"/>
  <c r="F282" i="4"/>
  <c r="C283" i="4"/>
  <c r="G283" i="4"/>
  <c r="F279" i="4"/>
  <c r="J169" i="4"/>
  <c r="H167" i="4"/>
  <c r="F167" i="4"/>
  <c r="H166" i="4"/>
  <c r="I167" i="4"/>
  <c r="I165" i="4"/>
  <c r="G166" i="4"/>
  <c r="J165" i="4"/>
  <c r="I168" i="4"/>
  <c r="J166" i="4"/>
  <c r="I169" i="4"/>
  <c r="H168" i="4"/>
  <c r="F169" i="4"/>
  <c r="J168" i="4"/>
  <c r="H169" i="4"/>
  <c r="H165" i="4"/>
  <c r="G165" i="4"/>
  <c r="I166" i="4"/>
  <c r="F168" i="4"/>
  <c r="J167" i="4"/>
  <c r="G169" i="4"/>
  <c r="F166" i="4"/>
  <c r="G168" i="4"/>
  <c r="F165" i="4"/>
  <c r="M165" i="4" s="1"/>
  <c r="M167" i="4" l="1"/>
  <c r="M166" i="4"/>
  <c r="Q165" i="4"/>
  <c r="Q307" i="4"/>
  <c r="R308" i="4"/>
  <c r="M304" i="4"/>
  <c r="M310" i="4"/>
  <c r="O303" i="4"/>
  <c r="M299" i="4"/>
  <c r="N315" i="4"/>
  <c r="P299" i="4"/>
  <c r="O317" i="4"/>
  <c r="R301" i="4"/>
  <c r="Q296" i="4"/>
  <c r="Q308" i="4"/>
  <c r="M311" i="4"/>
  <c r="J296" i="4"/>
  <c r="L303" i="4"/>
  <c r="L297" i="4"/>
  <c r="O315" i="4"/>
  <c r="P303" i="4"/>
  <c r="L308" i="4"/>
  <c r="Q298" i="4"/>
  <c r="O313" i="4"/>
  <c r="Q295" i="4"/>
  <c r="P311" i="4"/>
  <c r="M316" i="4"/>
  <c r="R309" i="4"/>
  <c r="S309" i="4"/>
  <c r="L296" i="4"/>
  <c r="K314" i="4"/>
  <c r="Q310" i="4"/>
  <c r="R299" i="4"/>
  <c r="O307" i="4"/>
  <c r="M301" i="4"/>
  <c r="K313" i="4"/>
  <c r="S303" i="4"/>
  <c r="R303" i="4"/>
  <c r="Q302" i="4"/>
  <c r="K316" i="4"/>
  <c r="N307" i="4"/>
  <c r="O301" i="4"/>
  <c r="L309" i="4"/>
  <c r="Q297" i="4"/>
  <c r="N297" i="4"/>
  <c r="O309" i="4"/>
  <c r="M314" i="4"/>
  <c r="J314" i="4"/>
  <c r="K302" i="4"/>
  <c r="P310" i="4"/>
  <c r="R304" i="4"/>
  <c r="K295" i="4"/>
  <c r="J295" i="4"/>
  <c r="L307" i="4"/>
  <c r="S301" i="4"/>
  <c r="S297" i="4"/>
  <c r="M297" i="4"/>
  <c r="J315" i="4"/>
  <c r="N309" i="4"/>
  <c r="Q303" i="4"/>
  <c r="J303" i="4"/>
  <c r="P309" i="4"/>
  <c r="R297" i="4"/>
  <c r="L315" i="4"/>
  <c r="O308" i="4"/>
  <c r="O314" i="4"/>
  <c r="R302" i="4"/>
  <c r="L302" i="4"/>
  <c r="O296" i="4"/>
  <c r="M308" i="4"/>
  <c r="K298" i="4"/>
  <c r="J316" i="4"/>
  <c r="P304" i="4"/>
  <c r="S304" i="4"/>
  <c r="Q304" i="4"/>
  <c r="O299" i="4"/>
  <c r="R305" i="4"/>
  <c r="L295" i="4"/>
  <c r="O295" i="4"/>
  <c r="P295" i="4"/>
  <c r="P307" i="4"/>
  <c r="N295" i="4"/>
  <c r="M295" i="4"/>
  <c r="M307" i="4"/>
  <c r="N317" i="4"/>
  <c r="K297" i="4"/>
  <c r="M315" i="4"/>
  <c r="M309" i="4"/>
  <c r="M303" i="4"/>
  <c r="J309" i="4"/>
  <c r="R296" i="4"/>
  <c r="J302" i="4"/>
  <c r="L314" i="4"/>
  <c r="N314" i="4"/>
  <c r="L304" i="4"/>
  <c r="R307" i="4"/>
  <c r="P301" i="4"/>
  <c r="M313" i="4"/>
  <c r="J297" i="4"/>
  <c r="O297" i="4"/>
  <c r="P297" i="4"/>
  <c r="K303" i="4"/>
  <c r="Q309" i="4"/>
  <c r="K309" i="4"/>
  <c r="N303" i="4"/>
  <c r="K315" i="4"/>
  <c r="K296" i="4"/>
  <c r="S296" i="4"/>
  <c r="P296" i="4"/>
  <c r="S302" i="4"/>
  <c r="P302" i="4"/>
  <c r="S308" i="4"/>
  <c r="N308" i="4"/>
  <c r="P298" i="4"/>
  <c r="N310" i="4"/>
  <c r="R310" i="4"/>
  <c r="O316" i="4"/>
  <c r="K311" i="4"/>
  <c r="L301" i="4"/>
  <c r="K307" i="4"/>
  <c r="J301" i="4"/>
  <c r="N313" i="4"/>
  <c r="S295" i="4"/>
  <c r="S310" i="4"/>
  <c r="L299" i="4"/>
  <c r="N299" i="4"/>
  <c r="L305" i="4"/>
  <c r="S299" i="4"/>
  <c r="S311" i="4"/>
  <c r="N311" i="4"/>
  <c r="Q299" i="4"/>
  <c r="S305" i="4"/>
  <c r="J317" i="4"/>
  <c r="C287" i="4" a="1"/>
  <c r="L298" i="4"/>
  <c r="J304" i="4"/>
  <c r="K304" i="4"/>
  <c r="M298" i="4"/>
  <c r="J310" i="4"/>
  <c r="L316" i="4"/>
  <c r="L310" i="4"/>
  <c r="O298" i="4"/>
  <c r="K310" i="4"/>
  <c r="J299" i="4"/>
  <c r="K305" i="4"/>
  <c r="P305" i="4"/>
  <c r="M305" i="4"/>
  <c r="M317" i="4"/>
  <c r="O311" i="4"/>
  <c r="J305" i="4"/>
  <c r="J311" i="4"/>
  <c r="K317" i="4"/>
  <c r="M296" i="4"/>
  <c r="M302" i="4"/>
  <c r="N296" i="4"/>
  <c r="N302" i="4"/>
  <c r="P308" i="4"/>
  <c r="J308" i="4"/>
  <c r="K308" i="4"/>
  <c r="O302" i="4"/>
  <c r="J298" i="4"/>
  <c r="N298" i="4"/>
  <c r="O304" i="4"/>
  <c r="R298" i="4"/>
  <c r="O310" i="4"/>
  <c r="N304" i="4"/>
  <c r="N316" i="4"/>
  <c r="S298" i="4"/>
  <c r="K299" i="4"/>
  <c r="Q311" i="4"/>
  <c r="L317" i="4"/>
  <c r="Q305" i="4"/>
  <c r="O305" i="4"/>
  <c r="R311" i="4"/>
  <c r="N305" i="4"/>
  <c r="L311" i="4"/>
  <c r="R295" i="4"/>
  <c r="L313" i="4"/>
  <c r="S307" i="4"/>
  <c r="N301" i="4"/>
  <c r="J313" i="4"/>
  <c r="J307" i="4"/>
  <c r="Q301" i="4"/>
  <c r="K301" i="4"/>
  <c r="N165" i="4"/>
  <c r="H183" i="4" s="1"/>
  <c r="N166" i="4"/>
  <c r="M168" i="4"/>
  <c r="N167" i="4"/>
  <c r="M169" i="4"/>
  <c r="P188" i="4"/>
  <c r="M182" i="4"/>
  <c r="N175" i="4"/>
  <c r="O176" i="4"/>
  <c r="O190" i="4"/>
  <c r="N189" i="4"/>
  <c r="T175" i="4"/>
  <c r="O181" i="4"/>
  <c r="Q167" i="4"/>
  <c r="U182" i="4"/>
  <c r="U168" i="4"/>
  <c r="V168" i="4"/>
  <c r="M189" i="4"/>
  <c r="P181" i="4"/>
  <c r="V174" i="4"/>
  <c r="Q181" i="4"/>
  <c r="S168" i="4"/>
  <c r="Q168" i="4"/>
  <c r="P175" i="4"/>
  <c r="T167" i="4"/>
  <c r="V181" i="4"/>
  <c r="N182" i="4"/>
  <c r="T183" i="4"/>
  <c r="R189" i="4"/>
  <c r="O182" i="4"/>
  <c r="R175" i="4"/>
  <c r="O174" i="4"/>
  <c r="S167" i="4"/>
  <c r="M183" i="4"/>
  <c r="Q169" i="4"/>
  <c r="O168" i="4"/>
  <c r="T182" i="4"/>
  <c r="S175" i="4"/>
  <c r="V182" i="4"/>
  <c r="T168" i="4"/>
  <c r="M175" i="4"/>
  <c r="P169" i="4"/>
  <c r="N169" i="4"/>
  <c r="P183" i="4"/>
  <c r="T181" i="4"/>
  <c r="R188" i="4"/>
  <c r="R181" i="4"/>
  <c r="V167" i="4"/>
  <c r="R182" i="4"/>
  <c r="V175" i="4"/>
  <c r="U175" i="4"/>
  <c r="P182" i="4"/>
  <c r="S182" i="4"/>
  <c r="Q189" i="4"/>
  <c r="P168" i="4"/>
  <c r="O183" i="4"/>
  <c r="U183" i="4"/>
  <c r="P167" i="4"/>
  <c r="M188" i="4"/>
  <c r="U181" i="4"/>
  <c r="Q187" i="4"/>
  <c r="O180" i="4"/>
  <c r="S180" i="4"/>
  <c r="M173" i="4"/>
  <c r="N173" i="4"/>
  <c r="R173" i="4"/>
  <c r="P166" i="4"/>
  <c r="T166" i="4"/>
  <c r="P173" i="4"/>
  <c r="R166" i="4"/>
  <c r="M180" i="4"/>
  <c r="N187" i="4"/>
  <c r="R187" i="4"/>
  <c r="P180" i="4"/>
  <c r="T180" i="4"/>
  <c r="O173" i="4"/>
  <c r="S173" i="4"/>
  <c r="V166" i="4"/>
  <c r="Q166" i="4"/>
  <c r="U166" i="4"/>
  <c r="O187" i="4"/>
  <c r="M187" i="4"/>
  <c r="Q180" i="4"/>
  <c r="U180" i="4"/>
  <c r="T173" i="4"/>
  <c r="P187" i="4"/>
  <c r="Q173" i="4"/>
  <c r="N180" i="4"/>
  <c r="U173" i="4"/>
  <c r="O166" i="4"/>
  <c r="R180" i="4"/>
  <c r="S166" i="4"/>
  <c r="V180" i="4"/>
  <c r="V173" i="4"/>
  <c r="S169" i="4"/>
  <c r="P190" i="4"/>
  <c r="Q183" i="4"/>
  <c r="R190" i="4"/>
  <c r="Q176" i="4"/>
  <c r="M174" i="4"/>
  <c r="R174" i="4"/>
  <c r="S174" i="4"/>
  <c r="U174" i="4"/>
  <c r="M181" i="4"/>
  <c r="T176" i="4"/>
  <c r="M176" i="4"/>
  <c r="V176" i="4"/>
  <c r="Q190" i="4"/>
  <c r="U176" i="4"/>
  <c r="M179" i="4"/>
  <c r="P186" i="4"/>
  <c r="N179" i="4"/>
  <c r="R179" i="4"/>
  <c r="V179" i="4"/>
  <c r="N172" i="4"/>
  <c r="S172" i="4"/>
  <c r="R186" i="4"/>
  <c r="T179" i="4"/>
  <c r="P172" i="4"/>
  <c r="U172" i="4"/>
  <c r="S165" i="4"/>
  <c r="Q186" i="4"/>
  <c r="O179" i="4"/>
  <c r="S179" i="4"/>
  <c r="M172" i="4"/>
  <c r="O172" i="4"/>
  <c r="T172" i="4"/>
  <c r="V165" i="4"/>
  <c r="R165" i="4"/>
  <c r="N186" i="4"/>
  <c r="P179" i="4"/>
  <c r="O165" i="4"/>
  <c r="M186" i="4"/>
  <c r="R172" i="4"/>
  <c r="Q179" i="4"/>
  <c r="V172" i="4"/>
  <c r="T165" i="4"/>
  <c r="U179" i="4"/>
  <c r="P165" i="4"/>
  <c r="O186" i="4"/>
  <c r="Q172" i="4"/>
  <c r="U165" i="4"/>
  <c r="P176" i="4"/>
  <c r="R183" i="4"/>
  <c r="V169" i="4"/>
  <c r="R176" i="4"/>
  <c r="V183" i="4"/>
  <c r="O169" i="4"/>
  <c r="N190" i="4"/>
  <c r="T174" i="4"/>
  <c r="O188" i="4"/>
  <c r="N188" i="4"/>
  <c r="N181" i="4"/>
  <c r="Q175" i="4"/>
  <c r="Q182" i="4"/>
  <c r="R168" i="4"/>
  <c r="P189" i="4"/>
  <c r="O175" i="4"/>
  <c r="O189" i="4"/>
  <c r="N168" i="4"/>
  <c r="T169" i="4"/>
  <c r="S183" i="4"/>
  <c r="S176" i="4"/>
  <c r="N183" i="4"/>
  <c r="R169" i="4"/>
  <c r="N176" i="4"/>
  <c r="M190" i="4"/>
  <c r="U169" i="4"/>
  <c r="F173" i="4" a="1"/>
  <c r="P174" i="4"/>
  <c r="O167" i="4"/>
  <c r="S181" i="4"/>
  <c r="R167" i="4"/>
  <c r="N174" i="4"/>
  <c r="Q188" i="4"/>
  <c r="U167" i="4"/>
  <c r="Q174" i="4"/>
  <c r="H184" i="4" l="1"/>
  <c r="Q199" i="4" s="1"/>
  <c r="H185" i="4"/>
  <c r="E297" i="4"/>
  <c r="E298" i="4"/>
  <c r="E299" i="4"/>
  <c r="E288" i="4"/>
  <c r="F291" i="4"/>
  <c r="F290" i="4"/>
  <c r="G289" i="4"/>
  <c r="D287" i="4"/>
  <c r="C287" i="4"/>
  <c r="D289" i="4"/>
  <c r="E287" i="4"/>
  <c r="G291" i="4"/>
  <c r="C291" i="4"/>
  <c r="E291" i="4"/>
  <c r="C289" i="4"/>
  <c r="C290" i="4"/>
  <c r="F288" i="4"/>
  <c r="G287" i="4"/>
  <c r="C288" i="4"/>
  <c r="D288" i="4"/>
  <c r="D291" i="4"/>
  <c r="F287" i="4"/>
  <c r="G290" i="4"/>
  <c r="F289" i="4"/>
  <c r="G288" i="4"/>
  <c r="D290" i="4"/>
  <c r="E290" i="4"/>
  <c r="E289" i="4"/>
  <c r="E300" i="4"/>
  <c r="H186" i="4"/>
  <c r="H187" i="4"/>
  <c r="I174" i="4"/>
  <c r="J177" i="4"/>
  <c r="I175" i="4"/>
  <c r="G174" i="4"/>
  <c r="H177" i="4"/>
  <c r="F176" i="4"/>
  <c r="H175" i="4"/>
  <c r="G173" i="4"/>
  <c r="H176" i="4"/>
  <c r="F175" i="4"/>
  <c r="I173" i="4"/>
  <c r="J176" i="4"/>
  <c r="F173" i="4"/>
  <c r="G176" i="4"/>
  <c r="F174" i="4"/>
  <c r="G177" i="4"/>
  <c r="H174" i="4"/>
  <c r="I177" i="4"/>
  <c r="J173" i="4"/>
  <c r="J174" i="4"/>
  <c r="I176" i="4"/>
  <c r="J175" i="4"/>
  <c r="F177" i="4"/>
  <c r="H173" i="4"/>
  <c r="G175" i="4"/>
  <c r="L214" i="4" l="1"/>
  <c r="Q200" i="4"/>
  <c r="T200" i="4" s="1"/>
  <c r="N215" i="4" s="1"/>
  <c r="Q201" i="4"/>
  <c r="T201" i="4" s="1"/>
  <c r="J343" i="4"/>
  <c r="J344" i="4"/>
  <c r="M344" i="4" s="1"/>
  <c r="J346" i="4"/>
  <c r="M346" i="4" s="1"/>
  <c r="J345" i="4"/>
  <c r="M345" i="4" s="1"/>
  <c r="Q203" i="4"/>
  <c r="T203" i="4" s="1"/>
  <c r="N218" i="4" s="1"/>
  <c r="Q204" i="4"/>
  <c r="T204" i="4" s="1"/>
  <c r="N219" i="4" s="1"/>
  <c r="Q202" i="4"/>
  <c r="J342" i="4"/>
  <c r="M342" i="4" s="1"/>
  <c r="J347" i="4"/>
  <c r="M347" i="4" s="1"/>
  <c r="Q206" i="4"/>
  <c r="Q205" i="4"/>
  <c r="T205" i="4" s="1"/>
  <c r="N220" i="4" s="1"/>
  <c r="T202" i="4" l="1"/>
  <c r="N217" i="4" s="1"/>
  <c r="M343" i="4"/>
  <c r="G349" i="4" s="1"/>
  <c r="T206" i="4"/>
  <c r="N221" i="4" s="1"/>
  <c r="N216" i="4"/>
  <c r="L216" i="4"/>
  <c r="L220" i="4"/>
  <c r="L215" i="4"/>
  <c r="L217" i="4"/>
  <c r="L218" i="4"/>
  <c r="L219" i="4"/>
  <c r="G354" i="4"/>
  <c r="D354" i="4"/>
  <c r="G350" i="4"/>
  <c r="D350" i="4"/>
  <c r="G348" i="4"/>
  <c r="D348" i="4"/>
  <c r="G351" i="4"/>
  <c r="D351" i="4"/>
  <c r="D353" i="4"/>
  <c r="G353" i="4"/>
  <c r="G352" i="4"/>
  <c r="D352" i="4"/>
  <c r="D349" i="4" l="1"/>
  <c r="L221" i="4"/>
  <c r="G355" i="4"/>
  <c r="O222" i="4"/>
  <c r="D347" i="4"/>
  <c r="M222" i="4"/>
  <c r="M223" i="4" s="1"/>
  <c r="D355" i="4" l="1"/>
  <c r="D356" i="4" s="1"/>
</calcChain>
</file>

<file path=xl/sharedStrings.xml><?xml version="1.0" encoding="utf-8"?>
<sst xmlns="http://schemas.openxmlformats.org/spreadsheetml/2006/main" count="284" uniqueCount="103">
  <si>
    <t>No</t>
  </si>
  <si>
    <t>Bulan</t>
  </si>
  <si>
    <t>Agustus 2020</t>
  </si>
  <si>
    <t>Oktober 2020</t>
  </si>
  <si>
    <t>November 2020</t>
  </si>
  <si>
    <t>Penjualan</t>
  </si>
  <si>
    <t>Desember 2020</t>
  </si>
  <si>
    <t>Januari 2021</t>
  </si>
  <si>
    <t>Februari 2021</t>
  </si>
  <si>
    <t>Maret 2021</t>
  </si>
  <si>
    <t>April 2021</t>
  </si>
  <si>
    <t>Mei 2021</t>
  </si>
  <si>
    <t>Juni 2021</t>
  </si>
  <si>
    <t>Juli 2021</t>
  </si>
  <si>
    <t>Agustus 2021</t>
  </si>
  <si>
    <t>September 2020</t>
  </si>
  <si>
    <t>September 2021</t>
  </si>
  <si>
    <t>Oktober 2021</t>
  </si>
  <si>
    <t>November 2021</t>
  </si>
  <si>
    <t>Desember 2021</t>
  </si>
  <si>
    <t>Januari 2022</t>
  </si>
  <si>
    <t>Februari 2022</t>
  </si>
  <si>
    <t>Maret 2022</t>
  </si>
  <si>
    <t>April 2022</t>
  </si>
  <si>
    <t>Mei 2022</t>
  </si>
  <si>
    <t>Juni 2022</t>
  </si>
  <si>
    <t>Juli 2022</t>
  </si>
  <si>
    <t>Agustus 2022</t>
  </si>
  <si>
    <t>September 2022</t>
  </si>
  <si>
    <t>Arabica  Speality Coffe</t>
  </si>
  <si>
    <t>Arabica Wine</t>
  </si>
  <si>
    <t>Periode</t>
  </si>
  <si>
    <t>Juli 2020</t>
  </si>
  <si>
    <t>Juni 2020</t>
  </si>
  <si>
    <t>Mei 2020</t>
  </si>
  <si>
    <t>April 2020</t>
  </si>
  <si>
    <t>Maret 2020</t>
  </si>
  <si>
    <t>Februari 2020</t>
  </si>
  <si>
    <t>Januari 2020</t>
  </si>
  <si>
    <t>Desember 2019</t>
  </si>
  <si>
    <t>November 2019</t>
  </si>
  <si>
    <t>Oktober 2019</t>
  </si>
  <si>
    <t>Januari 2019</t>
  </si>
  <si>
    <t>Februari 2019</t>
  </si>
  <si>
    <t>Maret 2019</t>
  </si>
  <si>
    <t>April 2019</t>
  </si>
  <si>
    <t>Mei 2019</t>
  </si>
  <si>
    <t>Juni 2019</t>
  </si>
  <si>
    <t>Juli 2019</t>
  </si>
  <si>
    <t>Agustus 2019</t>
  </si>
  <si>
    <t>Oktober 2022</t>
  </si>
  <si>
    <t>Novem 2022</t>
  </si>
  <si>
    <t>Desember 2022</t>
  </si>
  <si>
    <t>Max</t>
  </si>
  <si>
    <t>Min</t>
  </si>
  <si>
    <t>Max-Min</t>
  </si>
  <si>
    <t>X1</t>
  </si>
  <si>
    <t>X2</t>
  </si>
  <si>
    <t>X3</t>
  </si>
  <si>
    <t>X4</t>
  </si>
  <si>
    <t>Target /Y</t>
  </si>
  <si>
    <t>Data Training 80%</t>
  </si>
  <si>
    <t>Data Testing 20%</t>
  </si>
  <si>
    <t>Normalisasi Data</t>
  </si>
  <si>
    <t>W</t>
  </si>
  <si>
    <t>Range -1 Sampai 1</t>
  </si>
  <si>
    <t>Matriks Bias</t>
  </si>
  <si>
    <t>Data Training Arabica Spealty Coffe</t>
  </si>
  <si>
    <t>Matriks Hinit</t>
  </si>
  <si>
    <t>Input Bobot</t>
  </si>
  <si>
    <t>Bias</t>
  </si>
  <si>
    <t>W transpose</t>
  </si>
  <si>
    <t>Nilai Hidden Layer</t>
  </si>
  <si>
    <t>H</t>
  </si>
  <si>
    <t>𝐻 𝑇</t>
  </si>
  <si>
    <t>Hasil Perkalian Transpose Matriks Hidden Layer</t>
  </si>
  <si>
    <t>Hasil Transpose Hidden Layer</t>
  </si>
  <si>
    <t>AxA INV = IDENTITAS</t>
  </si>
  <si>
    <t>Hasil Inverse Matriks</t>
  </si>
  <si>
    <t>Hasil Perhitungan H dagger</t>
  </si>
  <si>
    <t>H+</t>
  </si>
  <si>
    <t>Hasil Perhitungan Output Weight</t>
  </si>
  <si>
    <t>Data Testing Arabica Spealty Coffe</t>
  </si>
  <si>
    <t>Hasil Perhitungan Hinit</t>
  </si>
  <si>
    <t>Hasil Perhitungan Hidden Layer</t>
  </si>
  <si>
    <t>Hasil Perhitungan Output Layer</t>
  </si>
  <si>
    <t>D</t>
  </si>
  <si>
    <t>Actual</t>
  </si>
  <si>
    <t>Denormalisasi Data</t>
  </si>
  <si>
    <t>MAPE</t>
  </si>
  <si>
    <t>Jumlah Keseluruhan</t>
  </si>
  <si>
    <t>Absolute Values of Errors Divided by Actual Values</t>
  </si>
  <si>
    <t>Matriks H (x)</t>
  </si>
  <si>
    <t>Hasil Aktivasi Fungsi Keluaran Hidden Layer</t>
  </si>
  <si>
    <t>Hasil Perkalian Matriks H(x) Transpose dengan Matriks H(x)</t>
  </si>
  <si>
    <t>Matriks H(x)T H(x)</t>
  </si>
  <si>
    <t>H(x)T</t>
  </si>
  <si>
    <t>Hasil Inverse Perkalian Matriks H(x) Transpose dengan Matriks H(x)</t>
  </si>
  <si>
    <t>Matriks (H(x)T H(x))-1</t>
  </si>
  <si>
    <t>Absolute Value of Error</t>
  </si>
  <si>
    <t>sum</t>
  </si>
  <si>
    <t>MAD</t>
  </si>
  <si>
    <t>Prediksi sale Using Extreme Learning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</si>
</sst>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00"/>
    <numFmt numFmtId="165" formatCode="0.0000"/>
    <numFmt numFmtId="166" formatCode="0.00000000"/>
    <numFmt numFmtId="167" formatCode="0.000000000"/>
    <numFmt numFmtId="168" formatCode="0.0000000000"/>
    <numFmt numFmtId="169" formatCode="0.00000000000"/>
    <numFmt numFmtId="170" formatCode="0.000000000000"/>
    <numFmt numFmtId="171" formatCode="0.000"/>
    <numFmt numFmtId="172" formatCode="0.000000"/>
    <numFmt numFmtId="173" formatCode="0.00000"/>
    <numFmt numFmtId="174" formatCode="#,##0.000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1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71" fontId="0" fillId="0" borderId="1" xfId="0" applyNumberFormat="1" applyBorder="1"/>
    <xf numFmtId="0" fontId="0" fillId="2" borderId="1" xfId="0" applyFill="1" applyBorder="1" applyAlignment="1">
      <alignment horizontal="center"/>
    </xf>
    <xf numFmtId="167" fontId="0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172" fontId="0" fillId="0" borderId="1" xfId="0" applyNumberFormat="1" applyBorder="1" applyAlignment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 applyBorder="1" applyAlignment="1"/>
    <xf numFmtId="0" fontId="0" fillId="6" borderId="1" xfId="0" applyFill="1" applyBorder="1"/>
    <xf numFmtId="166" fontId="0" fillId="2" borderId="1" xfId="0" applyNumberFormat="1" applyFill="1" applyBorder="1"/>
    <xf numFmtId="171" fontId="0" fillId="2" borderId="1" xfId="0" applyNumberFormat="1" applyFill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/>
    <xf numFmtId="17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31CE-FA24-43DF-960D-991FBBD0E7C3}">
  <dimension ref="D3:V56"/>
  <sheetViews>
    <sheetView tabSelected="1" zoomScale="84" zoomScaleNormal="84" workbookViewId="0">
      <selection activeCell="M61" sqref="M61"/>
    </sheetView>
  </sheetViews>
  <sheetFormatPr defaultRowHeight="15" x14ac:dyDescent="0.25"/>
  <cols>
    <col min="4" max="4" width="14.85546875" customWidth="1"/>
    <col min="5" max="5" width="16.85546875" customWidth="1"/>
    <col min="6" max="6" width="22" customWidth="1"/>
    <col min="7" max="7" width="16.42578125" customWidth="1"/>
    <col min="8" max="8" width="14.140625" customWidth="1"/>
    <col min="10" max="10" width="9.140625" customWidth="1"/>
    <col min="11" max="11" width="14.140625" customWidth="1"/>
    <col min="12" max="12" width="14.5703125" customWidth="1"/>
    <col min="13" max="13" width="13.7109375" customWidth="1"/>
    <col min="14" max="14" width="14.85546875" customWidth="1"/>
    <col min="15" max="15" width="14.5703125" customWidth="1"/>
  </cols>
  <sheetData>
    <row r="3" spans="4:22" ht="28.5" x14ac:dyDescent="0.45">
      <c r="J3" s="121" t="s">
        <v>102</v>
      </c>
      <c r="K3" s="121"/>
      <c r="L3" s="121"/>
      <c r="M3" s="121"/>
      <c r="N3" s="121"/>
      <c r="O3" s="121"/>
    </row>
    <row r="6" spans="4:22" x14ac:dyDescent="0.25">
      <c r="J6" s="10"/>
      <c r="K6" s="10"/>
      <c r="L6" s="9"/>
      <c r="M6" s="9"/>
      <c r="N6" s="9"/>
      <c r="O6" s="9"/>
    </row>
    <row r="7" spans="4:22" x14ac:dyDescent="0.25">
      <c r="D7" s="102" t="s">
        <v>0</v>
      </c>
      <c r="E7" s="5" t="s">
        <v>1</v>
      </c>
      <c r="F7" s="104" t="s">
        <v>5</v>
      </c>
      <c r="G7" s="104"/>
      <c r="J7" s="13"/>
      <c r="K7" s="14"/>
      <c r="L7" s="14" t="s">
        <v>29</v>
      </c>
      <c r="M7" s="14"/>
      <c r="N7" s="14"/>
      <c r="O7" s="15"/>
      <c r="Q7" s="13"/>
      <c r="R7" s="18"/>
      <c r="S7" s="19" t="s">
        <v>30</v>
      </c>
      <c r="T7" s="18"/>
      <c r="U7" s="16"/>
      <c r="V7" s="17"/>
    </row>
    <row r="8" spans="4:22" x14ac:dyDescent="0.25">
      <c r="D8" s="103"/>
      <c r="E8" s="5" t="s">
        <v>31</v>
      </c>
      <c r="F8" s="1" t="s">
        <v>29</v>
      </c>
      <c r="G8" s="5" t="s">
        <v>30</v>
      </c>
      <c r="J8" s="8" t="s">
        <v>0</v>
      </c>
      <c r="K8" s="8" t="s">
        <v>56</v>
      </c>
      <c r="L8" s="8" t="s">
        <v>57</v>
      </c>
      <c r="M8" s="8" t="s">
        <v>58</v>
      </c>
      <c r="N8" s="8" t="s">
        <v>59</v>
      </c>
      <c r="O8" s="8" t="s">
        <v>60</v>
      </c>
      <c r="Q8" s="8" t="s">
        <v>0</v>
      </c>
      <c r="R8" s="8" t="s">
        <v>56</v>
      </c>
      <c r="S8" s="7" t="s">
        <v>57</v>
      </c>
      <c r="T8" s="7" t="s">
        <v>58</v>
      </c>
      <c r="U8" s="7" t="s">
        <v>59</v>
      </c>
      <c r="V8" s="7" t="s">
        <v>60</v>
      </c>
    </row>
    <row r="9" spans="4:22" x14ac:dyDescent="0.25">
      <c r="D9" s="5">
        <v>1</v>
      </c>
      <c r="E9" s="1" t="s">
        <v>42</v>
      </c>
      <c r="F9" s="1">
        <v>290</v>
      </c>
      <c r="G9" s="1">
        <v>12</v>
      </c>
      <c r="J9" s="6">
        <v>1</v>
      </c>
      <c r="K9" s="6">
        <v>290</v>
      </c>
      <c r="L9" s="6">
        <v>281</v>
      </c>
      <c r="M9" s="6">
        <v>279</v>
      </c>
      <c r="N9" s="6">
        <v>284</v>
      </c>
      <c r="O9" s="6">
        <v>278</v>
      </c>
      <c r="Q9" s="7">
        <v>1</v>
      </c>
      <c r="R9" s="70">
        <v>12</v>
      </c>
      <c r="S9" s="70">
        <v>14</v>
      </c>
      <c r="T9" s="70">
        <v>16</v>
      </c>
      <c r="U9" s="70">
        <v>15</v>
      </c>
      <c r="V9" s="70">
        <v>11</v>
      </c>
    </row>
    <row r="10" spans="4:22" x14ac:dyDescent="0.25">
      <c r="D10" s="5">
        <v>2</v>
      </c>
      <c r="E10" s="1" t="s">
        <v>43</v>
      </c>
      <c r="F10" s="1">
        <v>281</v>
      </c>
      <c r="G10" s="1">
        <v>14</v>
      </c>
      <c r="J10" s="6">
        <v>2</v>
      </c>
      <c r="K10" s="6">
        <v>281</v>
      </c>
      <c r="L10" s="6">
        <v>279</v>
      </c>
      <c r="M10" s="6">
        <v>284</v>
      </c>
      <c r="N10" s="6">
        <v>278</v>
      </c>
      <c r="O10" s="6">
        <v>283</v>
      </c>
      <c r="Q10" s="7">
        <v>2</v>
      </c>
      <c r="R10" s="70">
        <v>14</v>
      </c>
      <c r="S10" s="70">
        <v>16</v>
      </c>
      <c r="T10" s="70">
        <v>15</v>
      </c>
      <c r="U10" s="70">
        <v>11</v>
      </c>
      <c r="V10" s="7">
        <v>12</v>
      </c>
    </row>
    <row r="11" spans="4:22" x14ac:dyDescent="0.25">
      <c r="D11" s="5">
        <v>3</v>
      </c>
      <c r="E11" s="1" t="s">
        <v>44</v>
      </c>
      <c r="F11" s="1">
        <v>279</v>
      </c>
      <c r="G11" s="1">
        <v>16</v>
      </c>
      <c r="J11" s="6">
        <v>3</v>
      </c>
      <c r="K11" s="6">
        <v>279</v>
      </c>
      <c r="L11" s="6">
        <v>284</v>
      </c>
      <c r="M11" s="6">
        <v>272</v>
      </c>
      <c r="N11" s="6">
        <v>283</v>
      </c>
      <c r="O11" s="6">
        <v>279</v>
      </c>
      <c r="Q11" s="7">
        <v>3</v>
      </c>
      <c r="R11" s="70">
        <v>16</v>
      </c>
      <c r="S11" s="70">
        <v>15</v>
      </c>
      <c r="T11" s="70">
        <v>11</v>
      </c>
      <c r="U11" s="70">
        <v>12</v>
      </c>
      <c r="V11" s="7">
        <v>18</v>
      </c>
    </row>
    <row r="12" spans="4:22" x14ac:dyDescent="0.25">
      <c r="D12" s="5">
        <v>4</v>
      </c>
      <c r="E12" s="3" t="s">
        <v>45</v>
      </c>
      <c r="F12" s="1">
        <v>284</v>
      </c>
      <c r="G12" s="1">
        <v>15</v>
      </c>
      <c r="J12" s="6">
        <v>4</v>
      </c>
      <c r="K12" s="6">
        <v>284</v>
      </c>
      <c r="L12" s="6">
        <v>272</v>
      </c>
      <c r="M12" s="6">
        <v>283</v>
      </c>
      <c r="N12" s="6">
        <v>279</v>
      </c>
      <c r="O12" s="6">
        <v>286</v>
      </c>
      <c r="Q12" s="7">
        <v>4</v>
      </c>
      <c r="R12" s="7">
        <v>15</v>
      </c>
      <c r="S12" s="7">
        <v>11</v>
      </c>
      <c r="T12" s="7">
        <v>12</v>
      </c>
      <c r="U12" s="7">
        <v>18</v>
      </c>
      <c r="V12" s="7">
        <v>16</v>
      </c>
    </row>
    <row r="13" spans="4:22" x14ac:dyDescent="0.25">
      <c r="D13" s="5">
        <v>5</v>
      </c>
      <c r="E13" s="1" t="s">
        <v>46</v>
      </c>
      <c r="F13" s="1">
        <v>278</v>
      </c>
      <c r="G13" s="1">
        <v>11</v>
      </c>
      <c r="J13" s="6">
        <v>5</v>
      </c>
      <c r="K13" s="6">
        <v>272</v>
      </c>
      <c r="L13" s="6">
        <v>283</v>
      </c>
      <c r="M13" s="6">
        <v>279</v>
      </c>
      <c r="N13" s="6">
        <v>286</v>
      </c>
      <c r="O13" s="6">
        <v>280</v>
      </c>
      <c r="Q13" s="7">
        <v>5</v>
      </c>
      <c r="R13" s="7">
        <v>11</v>
      </c>
      <c r="S13" s="7">
        <v>12</v>
      </c>
      <c r="T13" s="7">
        <v>18</v>
      </c>
      <c r="U13" s="7">
        <v>16</v>
      </c>
      <c r="V13" s="7">
        <v>19</v>
      </c>
    </row>
    <row r="14" spans="4:22" x14ac:dyDescent="0.25">
      <c r="D14" s="5">
        <v>6</v>
      </c>
      <c r="E14" s="1" t="s">
        <v>47</v>
      </c>
      <c r="F14" s="1">
        <v>283</v>
      </c>
      <c r="G14" s="1">
        <v>12</v>
      </c>
      <c r="J14" s="6">
        <v>6</v>
      </c>
      <c r="K14" s="6">
        <v>283</v>
      </c>
      <c r="L14" s="6">
        <v>279</v>
      </c>
      <c r="M14" s="6">
        <v>286</v>
      </c>
      <c r="N14" s="6">
        <v>280</v>
      </c>
      <c r="O14" s="6">
        <v>275</v>
      </c>
      <c r="Q14" s="7">
        <v>6</v>
      </c>
      <c r="R14" s="7">
        <v>12</v>
      </c>
      <c r="S14" s="7">
        <v>18</v>
      </c>
      <c r="T14" s="7">
        <v>16</v>
      </c>
      <c r="U14" s="7">
        <v>19</v>
      </c>
      <c r="V14" s="7">
        <v>12</v>
      </c>
    </row>
    <row r="15" spans="4:22" x14ac:dyDescent="0.25">
      <c r="D15" s="5">
        <v>7</v>
      </c>
      <c r="E15" s="1" t="s">
        <v>48</v>
      </c>
      <c r="F15" s="1">
        <v>279</v>
      </c>
      <c r="G15" s="1">
        <v>18</v>
      </c>
      <c r="J15" s="6">
        <v>7</v>
      </c>
      <c r="K15" s="6">
        <v>279</v>
      </c>
      <c r="L15" s="6">
        <v>286</v>
      </c>
      <c r="M15" s="6">
        <v>280</v>
      </c>
      <c r="N15" s="6">
        <v>275</v>
      </c>
      <c r="O15" s="6">
        <v>283</v>
      </c>
      <c r="Q15" s="7">
        <v>7</v>
      </c>
      <c r="R15" s="7">
        <v>18</v>
      </c>
      <c r="S15" s="7">
        <v>16</v>
      </c>
      <c r="T15" s="7">
        <v>19</v>
      </c>
      <c r="U15" s="7">
        <v>12</v>
      </c>
      <c r="V15" s="7">
        <v>14</v>
      </c>
    </row>
    <row r="16" spans="4:22" x14ac:dyDescent="0.25">
      <c r="D16" s="5">
        <v>8</v>
      </c>
      <c r="E16" s="2" t="s">
        <v>49</v>
      </c>
      <c r="F16" s="1">
        <v>286</v>
      </c>
      <c r="G16" s="1">
        <v>16</v>
      </c>
      <c r="J16" s="6">
        <v>8</v>
      </c>
      <c r="K16" s="6">
        <v>286</v>
      </c>
      <c r="L16" s="6">
        <v>280</v>
      </c>
      <c r="M16" s="6">
        <v>275</v>
      </c>
      <c r="N16" s="6">
        <v>283</v>
      </c>
      <c r="O16" s="6">
        <v>295</v>
      </c>
      <c r="Q16" s="7">
        <v>8</v>
      </c>
      <c r="R16" s="7">
        <v>16</v>
      </c>
      <c r="S16" s="7">
        <v>19</v>
      </c>
      <c r="T16" s="7">
        <v>12</v>
      </c>
      <c r="U16" s="7">
        <v>14</v>
      </c>
      <c r="V16" s="7">
        <v>13</v>
      </c>
    </row>
    <row r="17" spans="4:22" x14ac:dyDescent="0.25">
      <c r="D17" s="5">
        <v>9</v>
      </c>
      <c r="E17" s="4">
        <v>43709</v>
      </c>
      <c r="F17" s="1">
        <v>280</v>
      </c>
      <c r="G17" s="1">
        <v>19</v>
      </c>
      <c r="J17" s="6">
        <v>9</v>
      </c>
      <c r="K17" s="6">
        <v>280</v>
      </c>
      <c r="L17" s="6">
        <v>275</v>
      </c>
      <c r="M17" s="6">
        <v>283</v>
      </c>
      <c r="N17" s="6">
        <v>295</v>
      </c>
      <c r="O17" s="6">
        <v>300</v>
      </c>
      <c r="Q17" s="7">
        <v>9</v>
      </c>
      <c r="R17" s="7">
        <v>19</v>
      </c>
      <c r="S17" s="7">
        <v>12</v>
      </c>
      <c r="T17" s="7">
        <v>14</v>
      </c>
      <c r="U17" s="7">
        <v>13</v>
      </c>
      <c r="V17" s="7">
        <v>18</v>
      </c>
    </row>
    <row r="18" spans="4:22" x14ac:dyDescent="0.25">
      <c r="D18" s="5">
        <v>10</v>
      </c>
      <c r="E18" s="1" t="s">
        <v>41</v>
      </c>
      <c r="F18" s="1">
        <v>283</v>
      </c>
      <c r="G18" s="1">
        <v>12</v>
      </c>
      <c r="J18" s="6">
        <v>10</v>
      </c>
      <c r="K18" s="6">
        <v>275</v>
      </c>
      <c r="L18" s="6">
        <v>283</v>
      </c>
      <c r="M18" s="6">
        <v>295</v>
      </c>
      <c r="N18" s="6">
        <v>300</v>
      </c>
      <c r="O18" s="6">
        <v>287</v>
      </c>
      <c r="Q18" s="7">
        <v>10</v>
      </c>
      <c r="R18" s="7">
        <v>12</v>
      </c>
      <c r="S18" s="7">
        <v>14</v>
      </c>
      <c r="T18" s="7">
        <v>13</v>
      </c>
      <c r="U18" s="7">
        <v>18</v>
      </c>
      <c r="V18" s="7">
        <v>16</v>
      </c>
    </row>
    <row r="19" spans="4:22" x14ac:dyDescent="0.25">
      <c r="D19" s="5">
        <v>11</v>
      </c>
      <c r="E19" s="3" t="s">
        <v>40</v>
      </c>
      <c r="F19" s="1">
        <v>283</v>
      </c>
      <c r="G19" s="1">
        <v>14</v>
      </c>
      <c r="J19" s="6">
        <v>11</v>
      </c>
      <c r="K19" s="6">
        <v>283</v>
      </c>
      <c r="L19" s="6">
        <v>295</v>
      </c>
      <c r="M19" s="6">
        <v>300</v>
      </c>
      <c r="N19" s="6">
        <v>287</v>
      </c>
      <c r="O19" s="6">
        <v>291</v>
      </c>
      <c r="Q19" s="7">
        <v>11</v>
      </c>
      <c r="R19" s="7">
        <v>14</v>
      </c>
      <c r="S19" s="7">
        <v>13</v>
      </c>
      <c r="T19" s="7">
        <v>18</v>
      </c>
      <c r="U19" s="7">
        <v>16</v>
      </c>
      <c r="V19" s="7">
        <v>19</v>
      </c>
    </row>
    <row r="20" spans="4:22" x14ac:dyDescent="0.25">
      <c r="D20" s="5">
        <v>12</v>
      </c>
      <c r="E20" s="1" t="s">
        <v>39</v>
      </c>
      <c r="F20" s="1">
        <v>295</v>
      </c>
      <c r="G20" s="1">
        <v>13</v>
      </c>
      <c r="J20" s="6">
        <v>12</v>
      </c>
      <c r="K20" s="6">
        <v>295</v>
      </c>
      <c r="L20" s="6">
        <v>300</v>
      </c>
      <c r="M20" s="6">
        <v>287</v>
      </c>
      <c r="N20" s="6">
        <v>291</v>
      </c>
      <c r="O20" s="6">
        <v>289</v>
      </c>
      <c r="Q20" s="7">
        <v>12</v>
      </c>
      <c r="R20" s="7">
        <v>13</v>
      </c>
      <c r="S20" s="7">
        <v>18</v>
      </c>
      <c r="T20" s="7">
        <v>16</v>
      </c>
      <c r="U20" s="7">
        <v>19</v>
      </c>
      <c r="V20" s="7">
        <v>21</v>
      </c>
    </row>
    <row r="21" spans="4:22" x14ac:dyDescent="0.25">
      <c r="D21" s="5">
        <v>13</v>
      </c>
      <c r="E21" s="1" t="s">
        <v>38</v>
      </c>
      <c r="F21" s="1">
        <v>300</v>
      </c>
      <c r="G21" s="1">
        <v>18</v>
      </c>
      <c r="J21" s="6">
        <v>13</v>
      </c>
      <c r="K21" s="6">
        <v>300</v>
      </c>
      <c r="L21" s="6">
        <v>287</v>
      </c>
      <c r="M21" s="6">
        <v>291</v>
      </c>
      <c r="N21" s="6">
        <v>289</v>
      </c>
      <c r="O21" s="6">
        <v>287</v>
      </c>
      <c r="Q21" s="7">
        <v>13</v>
      </c>
      <c r="R21" s="7">
        <v>18</v>
      </c>
      <c r="S21" s="7">
        <v>16</v>
      </c>
      <c r="T21" s="7">
        <v>19</v>
      </c>
      <c r="U21" s="7">
        <v>21</v>
      </c>
      <c r="V21" s="7">
        <v>27</v>
      </c>
    </row>
    <row r="22" spans="4:22" x14ac:dyDescent="0.25">
      <c r="D22" s="5">
        <v>14</v>
      </c>
      <c r="E22" s="1" t="s">
        <v>37</v>
      </c>
      <c r="F22" s="1">
        <v>287</v>
      </c>
      <c r="G22" s="1">
        <v>16</v>
      </c>
      <c r="J22" s="6">
        <v>14</v>
      </c>
      <c r="K22" s="6">
        <v>287</v>
      </c>
      <c r="L22" s="6">
        <v>291</v>
      </c>
      <c r="M22" s="6">
        <v>289</v>
      </c>
      <c r="N22" s="6">
        <v>287</v>
      </c>
      <c r="O22" s="6">
        <v>285</v>
      </c>
      <c r="Q22" s="7">
        <v>14</v>
      </c>
      <c r="R22" s="7">
        <v>16</v>
      </c>
      <c r="S22" s="7">
        <v>19</v>
      </c>
      <c r="T22" s="7">
        <v>21</v>
      </c>
      <c r="U22" s="7">
        <v>27</v>
      </c>
      <c r="V22" s="7">
        <v>25</v>
      </c>
    </row>
    <row r="23" spans="4:22" x14ac:dyDescent="0.25">
      <c r="D23" s="5">
        <v>15</v>
      </c>
      <c r="E23" s="1" t="s">
        <v>36</v>
      </c>
      <c r="F23" s="1">
        <v>291</v>
      </c>
      <c r="G23" s="1">
        <v>19</v>
      </c>
      <c r="J23" s="6">
        <v>15</v>
      </c>
      <c r="K23" s="6">
        <v>291</v>
      </c>
      <c r="L23" s="6">
        <v>289</v>
      </c>
      <c r="M23" s="6">
        <v>287</v>
      </c>
      <c r="N23" s="6">
        <v>285</v>
      </c>
      <c r="O23" s="6">
        <v>295</v>
      </c>
      <c r="Q23" s="7">
        <v>15</v>
      </c>
      <c r="R23" s="7">
        <v>19</v>
      </c>
      <c r="S23" s="7">
        <v>21</v>
      </c>
      <c r="T23" s="7">
        <v>27</v>
      </c>
      <c r="U23" s="7">
        <v>25</v>
      </c>
      <c r="V23" s="7">
        <v>29</v>
      </c>
    </row>
    <row r="24" spans="4:22" x14ac:dyDescent="0.25">
      <c r="D24" s="5">
        <v>16</v>
      </c>
      <c r="E24" s="3" t="s">
        <v>35</v>
      </c>
      <c r="F24" s="1">
        <v>289</v>
      </c>
      <c r="G24" s="1">
        <v>21</v>
      </c>
      <c r="J24" s="6">
        <v>16</v>
      </c>
      <c r="K24" s="6">
        <v>289</v>
      </c>
      <c r="L24" s="6">
        <v>287</v>
      </c>
      <c r="M24" s="6">
        <v>285</v>
      </c>
      <c r="N24" s="6">
        <v>295</v>
      </c>
      <c r="O24" s="6">
        <v>293</v>
      </c>
      <c r="Q24" s="7">
        <v>16</v>
      </c>
      <c r="R24" s="7">
        <v>21</v>
      </c>
      <c r="S24" s="7">
        <v>27</v>
      </c>
      <c r="T24" s="7">
        <v>25</v>
      </c>
      <c r="U24" s="7">
        <v>29</v>
      </c>
      <c r="V24" s="7">
        <v>25</v>
      </c>
    </row>
    <row r="25" spans="4:22" x14ac:dyDescent="0.25">
      <c r="D25" s="5">
        <v>17</v>
      </c>
      <c r="E25" s="1" t="s">
        <v>34</v>
      </c>
      <c r="F25" s="1">
        <v>287</v>
      </c>
      <c r="G25" s="1">
        <v>27</v>
      </c>
      <c r="J25" s="6">
        <v>17</v>
      </c>
      <c r="K25" s="6">
        <v>287</v>
      </c>
      <c r="L25" s="6">
        <v>285</v>
      </c>
      <c r="M25" s="6">
        <v>295</v>
      </c>
      <c r="N25" s="6">
        <v>293</v>
      </c>
      <c r="O25" s="6">
        <v>284</v>
      </c>
      <c r="Q25" s="7">
        <v>17</v>
      </c>
      <c r="R25" s="7">
        <v>27</v>
      </c>
      <c r="S25" s="7">
        <v>25</v>
      </c>
      <c r="T25" s="7">
        <v>29</v>
      </c>
      <c r="U25" s="7">
        <v>25</v>
      </c>
      <c r="V25" s="7">
        <v>17</v>
      </c>
    </row>
    <row r="26" spans="4:22" x14ac:dyDescent="0.25">
      <c r="D26" s="5">
        <v>18</v>
      </c>
      <c r="E26" s="1" t="s">
        <v>33</v>
      </c>
      <c r="F26" s="1">
        <v>285</v>
      </c>
      <c r="G26" s="1">
        <v>25</v>
      </c>
      <c r="J26" s="6">
        <v>18</v>
      </c>
      <c r="K26" s="6">
        <v>285</v>
      </c>
      <c r="L26" s="6">
        <v>295</v>
      </c>
      <c r="M26" s="6">
        <v>293</v>
      </c>
      <c r="N26" s="6">
        <v>284</v>
      </c>
      <c r="O26" s="6">
        <v>294</v>
      </c>
      <c r="Q26" s="7">
        <v>18</v>
      </c>
      <c r="R26" s="7">
        <v>25</v>
      </c>
      <c r="S26" s="7">
        <v>29</v>
      </c>
      <c r="T26" s="7">
        <v>25</v>
      </c>
      <c r="U26" s="7">
        <v>17</v>
      </c>
      <c r="V26" s="7">
        <v>26</v>
      </c>
    </row>
    <row r="27" spans="4:22" x14ac:dyDescent="0.25">
      <c r="D27" s="5">
        <v>19</v>
      </c>
      <c r="E27" s="1" t="s">
        <v>32</v>
      </c>
      <c r="F27" s="1">
        <v>295</v>
      </c>
      <c r="G27" s="1">
        <v>29</v>
      </c>
      <c r="J27" s="6">
        <v>19</v>
      </c>
      <c r="K27" s="6">
        <v>295</v>
      </c>
      <c r="L27" s="6">
        <v>293</v>
      </c>
      <c r="M27" s="6">
        <v>284</v>
      </c>
      <c r="N27" s="6">
        <v>294</v>
      </c>
      <c r="O27" s="6">
        <v>290</v>
      </c>
      <c r="Q27" s="7">
        <v>19</v>
      </c>
      <c r="R27" s="7">
        <v>29</v>
      </c>
      <c r="S27" s="7">
        <v>25</v>
      </c>
      <c r="T27" s="7">
        <v>17</v>
      </c>
      <c r="U27" s="7">
        <v>26</v>
      </c>
      <c r="V27" s="7">
        <v>24</v>
      </c>
    </row>
    <row r="28" spans="4:22" x14ac:dyDescent="0.25">
      <c r="D28" s="5">
        <v>20</v>
      </c>
      <c r="E28" s="2" t="s">
        <v>2</v>
      </c>
      <c r="F28" s="1">
        <v>293</v>
      </c>
      <c r="G28" s="1">
        <v>25</v>
      </c>
      <c r="J28" s="6">
        <v>20</v>
      </c>
      <c r="K28" s="6">
        <v>293</v>
      </c>
      <c r="L28" s="6">
        <v>284</v>
      </c>
      <c r="M28" s="6">
        <v>294</v>
      </c>
      <c r="N28" s="6">
        <v>290</v>
      </c>
      <c r="O28" s="6">
        <v>300</v>
      </c>
      <c r="Q28" s="7">
        <v>20</v>
      </c>
      <c r="R28" s="7">
        <v>25</v>
      </c>
      <c r="S28" s="7">
        <v>17</v>
      </c>
      <c r="T28" s="7">
        <v>26</v>
      </c>
      <c r="U28" s="7">
        <v>24</v>
      </c>
      <c r="V28" s="7">
        <v>30</v>
      </c>
    </row>
    <row r="29" spans="4:22" x14ac:dyDescent="0.25">
      <c r="D29" s="5">
        <v>21</v>
      </c>
      <c r="E29" s="2" t="s">
        <v>15</v>
      </c>
      <c r="F29" s="1">
        <v>284</v>
      </c>
      <c r="G29" s="1">
        <v>17</v>
      </c>
      <c r="J29" s="6">
        <v>21</v>
      </c>
      <c r="K29" s="6">
        <v>284</v>
      </c>
      <c r="L29" s="6">
        <v>294</v>
      </c>
      <c r="M29" s="6">
        <v>290</v>
      </c>
      <c r="N29" s="6">
        <v>300</v>
      </c>
      <c r="O29" s="6">
        <v>287</v>
      </c>
      <c r="Q29" s="7">
        <v>21</v>
      </c>
      <c r="R29" s="7">
        <v>17</v>
      </c>
      <c r="S29" s="7">
        <v>26</v>
      </c>
      <c r="T29" s="7">
        <v>24</v>
      </c>
      <c r="U29" s="7">
        <v>30</v>
      </c>
      <c r="V29" s="7">
        <v>19</v>
      </c>
    </row>
    <row r="30" spans="4:22" x14ac:dyDescent="0.25">
      <c r="D30" s="5">
        <v>22</v>
      </c>
      <c r="E30" s="3" t="s">
        <v>3</v>
      </c>
      <c r="F30" s="1">
        <v>294</v>
      </c>
      <c r="G30" s="1">
        <v>26</v>
      </c>
      <c r="J30" s="6">
        <v>22</v>
      </c>
      <c r="K30" s="6">
        <v>294</v>
      </c>
      <c r="L30" s="6">
        <v>290</v>
      </c>
      <c r="M30" s="6">
        <v>300</v>
      </c>
      <c r="N30" s="6">
        <v>287</v>
      </c>
      <c r="O30" s="6">
        <v>295</v>
      </c>
      <c r="Q30" s="7">
        <v>22</v>
      </c>
      <c r="R30" s="7">
        <v>26</v>
      </c>
      <c r="S30" s="7">
        <v>24</v>
      </c>
      <c r="T30" s="7">
        <v>30</v>
      </c>
      <c r="U30" s="7">
        <v>19</v>
      </c>
      <c r="V30" s="7">
        <v>27</v>
      </c>
    </row>
    <row r="31" spans="4:22" x14ac:dyDescent="0.25">
      <c r="D31" s="5">
        <v>23</v>
      </c>
      <c r="E31" s="2" t="s">
        <v>4</v>
      </c>
      <c r="F31" s="1">
        <v>290</v>
      </c>
      <c r="G31" s="1">
        <v>24</v>
      </c>
      <c r="J31" s="6">
        <v>23</v>
      </c>
      <c r="K31" s="6">
        <v>290</v>
      </c>
      <c r="L31" s="6">
        <v>300</v>
      </c>
      <c r="M31" s="6">
        <v>287</v>
      </c>
      <c r="N31" s="6">
        <v>295</v>
      </c>
      <c r="O31" s="6">
        <v>298</v>
      </c>
      <c r="Q31" s="7">
        <v>23</v>
      </c>
      <c r="R31" s="7">
        <v>24</v>
      </c>
      <c r="S31" s="7">
        <v>30</v>
      </c>
      <c r="T31" s="7">
        <v>19</v>
      </c>
      <c r="U31" s="7">
        <v>27</v>
      </c>
      <c r="V31" s="7">
        <v>29</v>
      </c>
    </row>
    <row r="32" spans="4:22" x14ac:dyDescent="0.25">
      <c r="D32" s="5">
        <v>24</v>
      </c>
      <c r="E32" s="3" t="s">
        <v>6</v>
      </c>
      <c r="F32" s="1">
        <v>300</v>
      </c>
      <c r="G32" s="1">
        <v>30</v>
      </c>
      <c r="J32" s="6">
        <v>24</v>
      </c>
      <c r="K32" s="6">
        <v>300</v>
      </c>
      <c r="L32" s="6">
        <v>287</v>
      </c>
      <c r="M32" s="6">
        <v>295</v>
      </c>
      <c r="N32" s="6">
        <v>298</v>
      </c>
      <c r="O32" s="6">
        <v>297</v>
      </c>
      <c r="Q32" s="7">
        <v>24</v>
      </c>
      <c r="R32" s="7">
        <v>30</v>
      </c>
      <c r="S32" s="7">
        <v>19</v>
      </c>
      <c r="T32" s="7">
        <v>27</v>
      </c>
      <c r="U32" s="7">
        <v>29</v>
      </c>
      <c r="V32" s="7">
        <v>28</v>
      </c>
    </row>
    <row r="33" spans="4:22" x14ac:dyDescent="0.25">
      <c r="D33" s="5">
        <v>25</v>
      </c>
      <c r="E33" s="3" t="s">
        <v>7</v>
      </c>
      <c r="F33" s="1">
        <v>287</v>
      </c>
      <c r="G33" s="1">
        <v>19</v>
      </c>
      <c r="J33" s="6">
        <v>25</v>
      </c>
      <c r="K33" s="6">
        <v>287</v>
      </c>
      <c r="L33" s="6">
        <v>295</v>
      </c>
      <c r="M33" s="6">
        <v>298</v>
      </c>
      <c r="N33" s="6">
        <v>297</v>
      </c>
      <c r="O33" s="6">
        <v>292</v>
      </c>
      <c r="Q33" s="7">
        <v>25</v>
      </c>
      <c r="R33" s="7">
        <v>19</v>
      </c>
      <c r="S33" s="7">
        <v>27</v>
      </c>
      <c r="T33" s="7">
        <v>29</v>
      </c>
      <c r="U33" s="7">
        <v>28</v>
      </c>
      <c r="V33" s="7">
        <v>23</v>
      </c>
    </row>
    <row r="34" spans="4:22" x14ac:dyDescent="0.25">
      <c r="D34" s="5">
        <v>26</v>
      </c>
      <c r="E34" s="3" t="s">
        <v>8</v>
      </c>
      <c r="F34" s="1">
        <v>295</v>
      </c>
      <c r="G34" s="1">
        <v>27</v>
      </c>
      <c r="J34" s="6">
        <v>26</v>
      </c>
      <c r="K34" s="6">
        <v>295</v>
      </c>
      <c r="L34" s="6">
        <v>298</v>
      </c>
      <c r="M34" s="6">
        <v>297</v>
      </c>
      <c r="N34" s="6">
        <v>292</v>
      </c>
      <c r="O34" s="6">
        <v>300</v>
      </c>
      <c r="Q34" s="7">
        <v>26</v>
      </c>
      <c r="R34" s="7">
        <v>27</v>
      </c>
      <c r="S34" s="7">
        <v>29</v>
      </c>
      <c r="T34" s="7">
        <v>28</v>
      </c>
      <c r="U34" s="7">
        <v>23</v>
      </c>
      <c r="V34" s="7">
        <v>30</v>
      </c>
    </row>
    <row r="35" spans="4:22" x14ac:dyDescent="0.25">
      <c r="D35" s="5">
        <v>27</v>
      </c>
      <c r="E35" s="3" t="s">
        <v>9</v>
      </c>
      <c r="F35" s="1">
        <v>298</v>
      </c>
      <c r="G35" s="1">
        <v>29</v>
      </c>
      <c r="J35" s="6">
        <v>27</v>
      </c>
      <c r="K35" s="6">
        <v>298</v>
      </c>
      <c r="L35" s="6">
        <v>297</v>
      </c>
      <c r="M35" s="6">
        <v>292</v>
      </c>
      <c r="N35" s="6">
        <v>300</v>
      </c>
      <c r="O35" s="6">
        <v>285</v>
      </c>
      <c r="Q35" s="7">
        <v>27</v>
      </c>
      <c r="R35" s="7">
        <v>29</v>
      </c>
      <c r="S35" s="7">
        <v>28</v>
      </c>
      <c r="T35" s="7">
        <v>23</v>
      </c>
      <c r="U35" s="7">
        <v>30</v>
      </c>
      <c r="V35" s="7">
        <v>15</v>
      </c>
    </row>
    <row r="36" spans="4:22" x14ac:dyDescent="0.25">
      <c r="D36" s="5">
        <v>28</v>
      </c>
      <c r="E36" s="3" t="s">
        <v>10</v>
      </c>
      <c r="F36" s="1">
        <v>297</v>
      </c>
      <c r="G36" s="1">
        <v>28</v>
      </c>
      <c r="J36" s="6">
        <v>28</v>
      </c>
      <c r="K36" s="6">
        <v>297</v>
      </c>
      <c r="L36" s="6">
        <v>292</v>
      </c>
      <c r="M36" s="6">
        <v>300</v>
      </c>
      <c r="N36" s="6">
        <v>285</v>
      </c>
      <c r="O36" s="6">
        <v>290</v>
      </c>
      <c r="Q36" s="7">
        <v>28</v>
      </c>
      <c r="R36" s="7">
        <v>28</v>
      </c>
      <c r="S36" s="7">
        <v>23</v>
      </c>
      <c r="T36" s="7">
        <v>30</v>
      </c>
      <c r="U36" s="7">
        <v>15</v>
      </c>
      <c r="V36" s="7">
        <v>18</v>
      </c>
    </row>
    <row r="37" spans="4:22" x14ac:dyDescent="0.25">
      <c r="D37" s="5">
        <v>29</v>
      </c>
      <c r="E37" s="3" t="s">
        <v>11</v>
      </c>
      <c r="F37" s="1">
        <v>292</v>
      </c>
      <c r="G37" s="1">
        <v>23</v>
      </c>
      <c r="J37" s="6">
        <v>29</v>
      </c>
      <c r="K37" s="6">
        <v>292</v>
      </c>
      <c r="L37" s="6">
        <v>300</v>
      </c>
      <c r="M37" s="6">
        <v>285</v>
      </c>
      <c r="N37" s="6">
        <v>290</v>
      </c>
      <c r="O37" s="6">
        <v>283</v>
      </c>
      <c r="Q37" s="7">
        <v>29</v>
      </c>
      <c r="R37" s="7">
        <v>23</v>
      </c>
      <c r="S37" s="7">
        <v>30</v>
      </c>
      <c r="T37" s="7">
        <v>15</v>
      </c>
      <c r="U37" s="7">
        <v>18</v>
      </c>
      <c r="V37" s="7">
        <v>16</v>
      </c>
    </row>
    <row r="38" spans="4:22" x14ac:dyDescent="0.25">
      <c r="D38" s="5">
        <v>30</v>
      </c>
      <c r="E38" s="3" t="s">
        <v>12</v>
      </c>
      <c r="F38" s="1">
        <v>300</v>
      </c>
      <c r="G38" s="1">
        <v>30</v>
      </c>
      <c r="J38" s="6">
        <v>30</v>
      </c>
      <c r="K38" s="6">
        <v>300</v>
      </c>
      <c r="L38" s="6">
        <v>285</v>
      </c>
      <c r="M38" s="6">
        <v>290</v>
      </c>
      <c r="N38" s="6">
        <v>283</v>
      </c>
      <c r="O38" s="6">
        <v>294</v>
      </c>
      <c r="Q38" s="7">
        <v>30</v>
      </c>
      <c r="R38" s="7">
        <v>30</v>
      </c>
      <c r="S38" s="7">
        <v>15</v>
      </c>
      <c r="T38" s="7">
        <v>18</v>
      </c>
      <c r="U38" s="7">
        <v>16</v>
      </c>
      <c r="V38" s="7">
        <v>24</v>
      </c>
    </row>
    <row r="39" spans="4:22" x14ac:dyDescent="0.25">
      <c r="D39" s="5">
        <v>31</v>
      </c>
      <c r="E39" s="3" t="s">
        <v>13</v>
      </c>
      <c r="F39" s="1">
        <v>285</v>
      </c>
      <c r="G39" s="1">
        <v>15</v>
      </c>
      <c r="J39" s="6">
        <v>31</v>
      </c>
      <c r="K39" s="6">
        <v>285</v>
      </c>
      <c r="L39" s="6">
        <v>290</v>
      </c>
      <c r="M39" s="6">
        <v>283</v>
      </c>
      <c r="N39" s="6">
        <v>294</v>
      </c>
      <c r="O39" s="6">
        <v>290</v>
      </c>
      <c r="Q39" s="7">
        <v>31</v>
      </c>
      <c r="R39" s="7">
        <v>15</v>
      </c>
      <c r="S39" s="7">
        <v>18</v>
      </c>
      <c r="T39" s="7">
        <v>16</v>
      </c>
      <c r="U39" s="7">
        <v>24</v>
      </c>
      <c r="V39" s="7">
        <v>21</v>
      </c>
    </row>
    <row r="40" spans="4:22" x14ac:dyDescent="0.25">
      <c r="D40" s="5">
        <v>32</v>
      </c>
      <c r="E40" s="3" t="s">
        <v>14</v>
      </c>
      <c r="F40" s="1">
        <v>290</v>
      </c>
      <c r="G40" s="1">
        <v>18</v>
      </c>
      <c r="J40" s="6">
        <v>32</v>
      </c>
      <c r="K40" s="6">
        <v>290</v>
      </c>
      <c r="L40" s="6">
        <v>283</v>
      </c>
      <c r="M40" s="6">
        <v>294</v>
      </c>
      <c r="N40" s="6">
        <v>290</v>
      </c>
      <c r="O40" s="6">
        <v>300</v>
      </c>
      <c r="Q40" s="7">
        <v>32</v>
      </c>
      <c r="R40" s="7">
        <v>18</v>
      </c>
      <c r="S40" s="7">
        <v>16</v>
      </c>
      <c r="T40" s="7">
        <v>24</v>
      </c>
      <c r="U40" s="7">
        <v>21</v>
      </c>
      <c r="V40" s="7">
        <v>30</v>
      </c>
    </row>
    <row r="41" spans="4:22" x14ac:dyDescent="0.25">
      <c r="D41" s="5">
        <v>33</v>
      </c>
      <c r="E41" s="3" t="s">
        <v>16</v>
      </c>
      <c r="F41" s="1">
        <v>283</v>
      </c>
      <c r="G41" s="1">
        <v>16</v>
      </c>
      <c r="J41" s="6">
        <v>33</v>
      </c>
      <c r="K41" s="6">
        <v>283</v>
      </c>
      <c r="L41" s="6">
        <v>294</v>
      </c>
      <c r="M41" s="6">
        <v>290</v>
      </c>
      <c r="N41" s="6">
        <v>300</v>
      </c>
      <c r="O41" s="6">
        <v>300</v>
      </c>
      <c r="Q41" s="7">
        <v>33</v>
      </c>
      <c r="R41" s="7">
        <v>16</v>
      </c>
      <c r="S41" s="7">
        <v>24</v>
      </c>
      <c r="T41" s="7">
        <v>21</v>
      </c>
      <c r="U41" s="7">
        <v>30</v>
      </c>
      <c r="V41" s="7">
        <v>30</v>
      </c>
    </row>
    <row r="42" spans="4:22" x14ac:dyDescent="0.25">
      <c r="D42" s="5">
        <v>34</v>
      </c>
      <c r="E42" s="3" t="s">
        <v>17</v>
      </c>
      <c r="F42" s="1">
        <v>294</v>
      </c>
      <c r="G42" s="1">
        <v>24</v>
      </c>
      <c r="J42" s="6">
        <v>34</v>
      </c>
      <c r="K42" s="6">
        <v>294</v>
      </c>
      <c r="L42" s="6">
        <v>290</v>
      </c>
      <c r="M42" s="6">
        <v>300</v>
      </c>
      <c r="N42" s="6">
        <v>300</v>
      </c>
      <c r="O42" s="6">
        <v>288</v>
      </c>
      <c r="Q42" s="7">
        <v>34</v>
      </c>
      <c r="R42" s="7">
        <v>24</v>
      </c>
      <c r="S42" s="7">
        <v>21</v>
      </c>
      <c r="T42" s="7">
        <v>30</v>
      </c>
      <c r="U42" s="7">
        <v>30</v>
      </c>
      <c r="V42" s="7">
        <v>18</v>
      </c>
    </row>
    <row r="43" spans="4:22" x14ac:dyDescent="0.25">
      <c r="D43" s="5">
        <v>35</v>
      </c>
      <c r="E43" s="3" t="s">
        <v>18</v>
      </c>
      <c r="F43" s="1">
        <v>290</v>
      </c>
      <c r="G43" s="1">
        <v>21</v>
      </c>
      <c r="J43" s="6">
        <v>35</v>
      </c>
      <c r="K43" s="6">
        <v>290</v>
      </c>
      <c r="L43" s="6">
        <v>300</v>
      </c>
      <c r="M43" s="6">
        <v>300</v>
      </c>
      <c r="N43" s="6">
        <v>288</v>
      </c>
      <c r="O43" s="6">
        <v>282</v>
      </c>
      <c r="Q43" s="7">
        <v>35</v>
      </c>
      <c r="R43" s="7">
        <v>21</v>
      </c>
      <c r="S43" s="7">
        <v>30</v>
      </c>
      <c r="T43" s="7">
        <v>30</v>
      </c>
      <c r="U43" s="7">
        <v>18</v>
      </c>
      <c r="V43" s="7">
        <v>15</v>
      </c>
    </row>
    <row r="44" spans="4:22" x14ac:dyDescent="0.25">
      <c r="D44" s="5">
        <v>36</v>
      </c>
      <c r="E44" s="3" t="s">
        <v>19</v>
      </c>
      <c r="F44" s="1">
        <v>300</v>
      </c>
      <c r="G44" s="1">
        <v>30</v>
      </c>
      <c r="J44" s="6">
        <v>36</v>
      </c>
      <c r="K44" s="6">
        <v>300</v>
      </c>
      <c r="L44" s="6">
        <v>300</v>
      </c>
      <c r="M44" s="6">
        <v>288</v>
      </c>
      <c r="N44" s="6">
        <v>282</v>
      </c>
      <c r="O44" s="6">
        <v>290</v>
      </c>
      <c r="Q44" s="7">
        <v>36</v>
      </c>
      <c r="R44" s="7">
        <v>30</v>
      </c>
      <c r="S44" s="7">
        <v>30</v>
      </c>
      <c r="T44" s="7">
        <v>18</v>
      </c>
      <c r="U44" s="7">
        <v>15</v>
      </c>
      <c r="V44" s="7">
        <v>22</v>
      </c>
    </row>
    <row r="45" spans="4:22" x14ac:dyDescent="0.25">
      <c r="D45" s="5">
        <v>37</v>
      </c>
      <c r="E45" s="3" t="s">
        <v>20</v>
      </c>
      <c r="F45" s="1">
        <v>300</v>
      </c>
      <c r="G45" s="1">
        <v>30</v>
      </c>
      <c r="J45" s="6">
        <v>37</v>
      </c>
      <c r="K45" s="6">
        <v>300</v>
      </c>
      <c r="L45" s="6">
        <v>288</v>
      </c>
      <c r="M45" s="6">
        <v>282</v>
      </c>
      <c r="N45" s="6">
        <v>290</v>
      </c>
      <c r="O45" s="6">
        <v>295</v>
      </c>
      <c r="Q45" s="7">
        <v>37</v>
      </c>
      <c r="R45" s="7">
        <v>30</v>
      </c>
      <c r="S45" s="7">
        <v>18</v>
      </c>
      <c r="T45" s="7">
        <v>15</v>
      </c>
      <c r="U45" s="7">
        <v>22</v>
      </c>
      <c r="V45" s="7">
        <v>25</v>
      </c>
    </row>
    <row r="46" spans="4:22" x14ac:dyDescent="0.25">
      <c r="D46" s="5">
        <v>38</v>
      </c>
      <c r="E46" s="3" t="s">
        <v>21</v>
      </c>
      <c r="F46" s="1">
        <v>288</v>
      </c>
      <c r="G46" s="1">
        <v>18</v>
      </c>
      <c r="J46" s="6">
        <v>38</v>
      </c>
      <c r="K46" s="6">
        <v>288</v>
      </c>
      <c r="L46" s="6">
        <v>282</v>
      </c>
      <c r="M46" s="6">
        <v>290</v>
      </c>
      <c r="N46" s="6">
        <v>295</v>
      </c>
      <c r="O46" s="6">
        <v>286</v>
      </c>
      <c r="Q46" s="7">
        <v>38</v>
      </c>
      <c r="R46" s="7">
        <v>18</v>
      </c>
      <c r="S46" s="7">
        <v>15</v>
      </c>
      <c r="T46" s="7">
        <v>22</v>
      </c>
      <c r="U46" s="7">
        <v>25</v>
      </c>
      <c r="V46" s="7">
        <v>14</v>
      </c>
    </row>
    <row r="47" spans="4:22" x14ac:dyDescent="0.25">
      <c r="D47" s="5">
        <v>39</v>
      </c>
      <c r="E47" s="3" t="s">
        <v>22</v>
      </c>
      <c r="F47" s="1">
        <v>282</v>
      </c>
      <c r="G47" s="1">
        <v>15</v>
      </c>
      <c r="J47" s="6">
        <v>39</v>
      </c>
      <c r="K47" s="6">
        <v>282</v>
      </c>
      <c r="L47" s="6">
        <v>290</v>
      </c>
      <c r="M47" s="6">
        <v>295</v>
      </c>
      <c r="N47" s="6">
        <v>286</v>
      </c>
      <c r="O47" s="6">
        <v>291</v>
      </c>
      <c r="Q47" s="7">
        <v>39</v>
      </c>
      <c r="R47" s="7">
        <v>15</v>
      </c>
      <c r="S47" s="7">
        <v>22</v>
      </c>
      <c r="T47" s="7">
        <v>25</v>
      </c>
      <c r="U47" s="7">
        <v>14</v>
      </c>
      <c r="V47" s="7">
        <v>18</v>
      </c>
    </row>
    <row r="48" spans="4:22" x14ac:dyDescent="0.25">
      <c r="D48" s="5">
        <v>40</v>
      </c>
      <c r="E48" s="3" t="s">
        <v>23</v>
      </c>
      <c r="F48" s="1">
        <v>290</v>
      </c>
      <c r="G48" s="1">
        <v>22</v>
      </c>
      <c r="J48" s="6">
        <v>40</v>
      </c>
      <c r="K48" s="6">
        <v>290</v>
      </c>
      <c r="L48" s="6">
        <v>295</v>
      </c>
      <c r="M48" s="6">
        <v>286</v>
      </c>
      <c r="N48" s="6">
        <v>291</v>
      </c>
      <c r="O48" s="6">
        <v>285</v>
      </c>
      <c r="Q48" s="7">
        <v>40</v>
      </c>
      <c r="R48" s="7">
        <v>22</v>
      </c>
      <c r="S48" s="7">
        <v>25</v>
      </c>
      <c r="T48" s="7">
        <v>14</v>
      </c>
      <c r="U48" s="7">
        <v>18</v>
      </c>
      <c r="V48" s="7">
        <v>15</v>
      </c>
    </row>
    <row r="49" spans="4:22" x14ac:dyDescent="0.25">
      <c r="D49" s="5">
        <v>41</v>
      </c>
      <c r="E49" s="3" t="s">
        <v>24</v>
      </c>
      <c r="F49" s="1">
        <v>295</v>
      </c>
      <c r="G49" s="1">
        <v>25</v>
      </c>
      <c r="J49" s="6">
        <v>41</v>
      </c>
      <c r="K49" s="6">
        <v>295</v>
      </c>
      <c r="L49" s="6">
        <v>286</v>
      </c>
      <c r="M49" s="6">
        <v>291</v>
      </c>
      <c r="N49" s="6">
        <v>285</v>
      </c>
      <c r="O49" s="6">
        <v>290</v>
      </c>
      <c r="Q49" s="7">
        <v>41</v>
      </c>
      <c r="R49" s="7">
        <v>25</v>
      </c>
      <c r="S49" s="7">
        <v>14</v>
      </c>
      <c r="T49" s="7">
        <v>18</v>
      </c>
      <c r="U49" s="7">
        <v>15</v>
      </c>
      <c r="V49" s="7">
        <v>22</v>
      </c>
    </row>
    <row r="50" spans="4:22" x14ac:dyDescent="0.25">
      <c r="D50" s="5">
        <v>42</v>
      </c>
      <c r="E50" s="3" t="s">
        <v>25</v>
      </c>
      <c r="F50" s="1">
        <v>286</v>
      </c>
      <c r="G50" s="1">
        <v>14</v>
      </c>
      <c r="J50" s="6">
        <v>42</v>
      </c>
      <c r="K50" s="6">
        <v>286</v>
      </c>
      <c r="L50" s="6">
        <v>291</v>
      </c>
      <c r="M50" s="6">
        <v>285</v>
      </c>
      <c r="N50" s="6">
        <v>290</v>
      </c>
      <c r="O50" s="6">
        <v>295</v>
      </c>
      <c r="Q50" s="7">
        <v>42</v>
      </c>
      <c r="R50" s="7">
        <v>14</v>
      </c>
      <c r="S50" s="7">
        <v>18</v>
      </c>
      <c r="T50" s="7">
        <v>15</v>
      </c>
      <c r="U50" s="7">
        <v>22</v>
      </c>
      <c r="V50" s="7">
        <v>25</v>
      </c>
    </row>
    <row r="51" spans="4:22" x14ac:dyDescent="0.25">
      <c r="D51" s="5">
        <v>43</v>
      </c>
      <c r="E51" s="3" t="s">
        <v>26</v>
      </c>
      <c r="F51" s="1">
        <v>291</v>
      </c>
      <c r="G51" s="1">
        <v>18</v>
      </c>
      <c r="J51" s="6">
        <v>43</v>
      </c>
      <c r="K51" s="6">
        <v>291</v>
      </c>
      <c r="L51" s="6">
        <v>285</v>
      </c>
      <c r="M51" s="6">
        <v>290</v>
      </c>
      <c r="N51" s="6">
        <v>295</v>
      </c>
      <c r="O51" s="6">
        <v>297</v>
      </c>
      <c r="Q51" s="7">
        <v>43</v>
      </c>
      <c r="R51" s="7">
        <v>18</v>
      </c>
      <c r="S51" s="7">
        <v>15</v>
      </c>
      <c r="T51" s="7">
        <v>22</v>
      </c>
      <c r="U51" s="7">
        <v>25</v>
      </c>
      <c r="V51" s="7">
        <v>30</v>
      </c>
    </row>
    <row r="52" spans="4:22" x14ac:dyDescent="0.25">
      <c r="D52" s="5">
        <v>44</v>
      </c>
      <c r="E52" s="3" t="s">
        <v>27</v>
      </c>
      <c r="F52" s="1">
        <v>285</v>
      </c>
      <c r="G52" s="1">
        <v>15</v>
      </c>
      <c r="J52" s="7">
        <v>44</v>
      </c>
      <c r="K52" s="7">
        <v>285</v>
      </c>
      <c r="L52" s="7">
        <v>290</v>
      </c>
      <c r="M52" s="7">
        <v>295</v>
      </c>
      <c r="N52" s="7">
        <v>297</v>
      </c>
      <c r="O52" s="7">
        <v>300</v>
      </c>
      <c r="Q52" s="7">
        <v>44</v>
      </c>
      <c r="R52" s="7">
        <v>15</v>
      </c>
      <c r="S52" s="7">
        <v>22</v>
      </c>
      <c r="T52" s="7">
        <v>25</v>
      </c>
      <c r="U52" s="7">
        <v>30</v>
      </c>
      <c r="V52" s="7">
        <v>25</v>
      </c>
    </row>
    <row r="53" spans="4:22" x14ac:dyDescent="0.25">
      <c r="D53" s="5">
        <v>45</v>
      </c>
      <c r="E53" s="3" t="s">
        <v>28</v>
      </c>
      <c r="F53" s="1">
        <v>290</v>
      </c>
      <c r="G53" s="1">
        <v>22</v>
      </c>
    </row>
    <row r="54" spans="4:22" x14ac:dyDescent="0.25">
      <c r="D54" s="5">
        <v>46</v>
      </c>
      <c r="E54" s="1" t="s">
        <v>50</v>
      </c>
      <c r="F54" s="1">
        <v>295</v>
      </c>
      <c r="G54" s="1">
        <v>25</v>
      </c>
    </row>
    <row r="55" spans="4:22" x14ac:dyDescent="0.25">
      <c r="D55" s="5">
        <v>47</v>
      </c>
      <c r="E55" s="3" t="s">
        <v>51</v>
      </c>
      <c r="F55" s="1">
        <v>297</v>
      </c>
      <c r="G55" s="1">
        <v>30</v>
      </c>
    </row>
    <row r="56" spans="4:22" x14ac:dyDescent="0.25">
      <c r="D56" s="5">
        <v>48</v>
      </c>
      <c r="E56" s="1" t="s">
        <v>52</v>
      </c>
      <c r="F56" s="1">
        <v>300</v>
      </c>
      <c r="G56" s="1">
        <v>25</v>
      </c>
      <c r="J56" s="10"/>
      <c r="K56" s="10"/>
      <c r="L56" s="10"/>
      <c r="M56" s="10"/>
      <c r="N56" s="10"/>
      <c r="O56" s="10"/>
    </row>
  </sheetData>
  <mergeCells count="3">
    <mergeCell ref="D7:D8"/>
    <mergeCell ref="F7:G7"/>
    <mergeCell ref="J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E8C1-9147-4066-BAAB-F1EDD6B32C30}">
  <dimension ref="A2:AA356"/>
  <sheetViews>
    <sheetView topLeftCell="A22" zoomScaleNormal="100" workbookViewId="0">
      <selection activeCell="S223" sqref="S223:T223"/>
    </sheetView>
  </sheetViews>
  <sheetFormatPr defaultRowHeight="15" x14ac:dyDescent="0.25"/>
  <cols>
    <col min="2" max="2" width="13.5703125" customWidth="1"/>
    <col min="3" max="3" width="19.140625" customWidth="1"/>
    <col min="4" max="4" width="16.28515625" customWidth="1"/>
    <col min="5" max="5" width="14.85546875" customWidth="1"/>
    <col min="6" max="6" width="15.28515625" customWidth="1"/>
    <col min="7" max="7" width="14.85546875" customWidth="1"/>
    <col min="8" max="8" width="12.5703125" customWidth="1"/>
    <col min="9" max="9" width="12.7109375" customWidth="1"/>
    <col min="10" max="10" width="16.42578125" customWidth="1"/>
    <col min="11" max="11" width="15.5703125" customWidth="1"/>
    <col min="12" max="12" width="18.85546875" customWidth="1"/>
    <col min="13" max="13" width="15.140625" customWidth="1"/>
    <col min="14" max="14" width="14.5703125" customWidth="1"/>
    <col min="15" max="15" width="15.85546875" customWidth="1"/>
    <col min="16" max="16" width="13.85546875" customWidth="1"/>
    <col min="17" max="17" width="16.5703125" customWidth="1"/>
    <col min="18" max="18" width="14.7109375" customWidth="1"/>
    <col min="19" max="19" width="17" customWidth="1"/>
    <col min="20" max="20" width="16.28515625" customWidth="1"/>
    <col min="21" max="21" width="12.7109375" customWidth="1"/>
    <col min="22" max="22" width="14.5703125" customWidth="1"/>
    <col min="23" max="23" width="14.140625" customWidth="1"/>
    <col min="24" max="24" width="18.140625" customWidth="1"/>
    <col min="25" max="25" width="14.5703125" customWidth="1"/>
    <col min="26" max="26" width="13.42578125" customWidth="1"/>
    <col min="27" max="28" width="9.140625" customWidth="1"/>
  </cols>
  <sheetData>
    <row r="2" spans="2:21" x14ac:dyDescent="0.25">
      <c r="R2" t="s">
        <v>61</v>
      </c>
    </row>
    <row r="3" spans="2:21" x14ac:dyDescent="0.25">
      <c r="D3" t="s">
        <v>61</v>
      </c>
      <c r="K3" t="s">
        <v>62</v>
      </c>
      <c r="P3" s="13"/>
      <c r="Q3" s="14"/>
      <c r="R3" s="15" t="s">
        <v>30</v>
      </c>
      <c r="S3" s="14"/>
      <c r="T3" s="84"/>
      <c r="U3" s="85"/>
    </row>
    <row r="4" spans="2:21" x14ac:dyDescent="0.25">
      <c r="B4" s="13"/>
      <c r="C4" s="14"/>
      <c r="D4" s="14" t="s">
        <v>29</v>
      </c>
      <c r="E4" s="14"/>
      <c r="F4" s="14"/>
      <c r="G4" s="15"/>
      <c r="I4" s="13"/>
      <c r="J4" s="14"/>
      <c r="K4" s="14" t="s">
        <v>29</v>
      </c>
      <c r="L4" s="14"/>
      <c r="M4" s="14"/>
      <c r="N4" s="15"/>
      <c r="P4" s="83" t="s">
        <v>0</v>
      </c>
      <c r="Q4" s="83" t="s">
        <v>56</v>
      </c>
      <c r="R4" s="82" t="s">
        <v>57</v>
      </c>
      <c r="S4" s="82" t="s">
        <v>58</v>
      </c>
      <c r="T4" s="82" t="s">
        <v>59</v>
      </c>
      <c r="U4" s="82" t="s">
        <v>60</v>
      </c>
    </row>
    <row r="5" spans="2:21" x14ac:dyDescent="0.25">
      <c r="B5" s="8" t="s">
        <v>0</v>
      </c>
      <c r="C5" s="8" t="s">
        <v>56</v>
      </c>
      <c r="D5" s="8" t="s">
        <v>57</v>
      </c>
      <c r="E5" s="8" t="s">
        <v>58</v>
      </c>
      <c r="F5" s="8" t="s">
        <v>59</v>
      </c>
      <c r="G5" s="8" t="s">
        <v>60</v>
      </c>
      <c r="I5" s="8" t="s">
        <v>0</v>
      </c>
      <c r="J5" s="8" t="s">
        <v>56</v>
      </c>
      <c r="K5" s="8" t="s">
        <v>57</v>
      </c>
      <c r="L5" s="8" t="s">
        <v>58</v>
      </c>
      <c r="M5" s="8" t="s">
        <v>59</v>
      </c>
      <c r="N5" s="8" t="s">
        <v>60</v>
      </c>
      <c r="P5" s="82">
        <v>1</v>
      </c>
      <c r="Q5" s="86">
        <v>12</v>
      </c>
      <c r="R5" s="86">
        <v>14</v>
      </c>
      <c r="S5" s="86">
        <v>16</v>
      </c>
      <c r="T5" s="86">
        <v>15</v>
      </c>
      <c r="U5" s="86">
        <v>11</v>
      </c>
    </row>
    <row r="6" spans="2:21" x14ac:dyDescent="0.25">
      <c r="B6" s="7">
        <v>1</v>
      </c>
      <c r="C6" s="7">
        <v>290</v>
      </c>
      <c r="D6" s="7">
        <v>281</v>
      </c>
      <c r="E6" s="7">
        <v>279</v>
      </c>
      <c r="F6" s="7">
        <v>284</v>
      </c>
      <c r="G6" s="7">
        <v>278</v>
      </c>
      <c r="I6" s="7">
        <v>37</v>
      </c>
      <c r="J6" s="7">
        <v>300</v>
      </c>
      <c r="K6" s="7">
        <v>288</v>
      </c>
      <c r="L6" s="7">
        <v>282</v>
      </c>
      <c r="M6" s="7">
        <v>290</v>
      </c>
      <c r="N6" s="7">
        <v>295</v>
      </c>
      <c r="P6" s="82">
        <v>2</v>
      </c>
      <c r="Q6" s="86">
        <v>14</v>
      </c>
      <c r="R6" s="86">
        <v>16</v>
      </c>
      <c r="S6" s="86">
        <v>15</v>
      </c>
      <c r="T6" s="86">
        <v>11</v>
      </c>
      <c r="U6" s="86">
        <v>12</v>
      </c>
    </row>
    <row r="7" spans="2:21" x14ac:dyDescent="0.25">
      <c r="B7" s="7">
        <v>2</v>
      </c>
      <c r="C7" s="7">
        <v>281</v>
      </c>
      <c r="D7" s="7">
        <v>279</v>
      </c>
      <c r="E7" s="7">
        <v>284</v>
      </c>
      <c r="F7" s="7">
        <v>278</v>
      </c>
      <c r="G7" s="7">
        <v>283</v>
      </c>
      <c r="I7" s="7">
        <v>38</v>
      </c>
      <c r="J7" s="7">
        <v>288</v>
      </c>
      <c r="K7" s="7">
        <v>282</v>
      </c>
      <c r="L7" s="7">
        <v>290</v>
      </c>
      <c r="M7" s="7">
        <v>295</v>
      </c>
      <c r="N7" s="7">
        <v>286</v>
      </c>
      <c r="P7" s="82">
        <v>3</v>
      </c>
      <c r="Q7" s="86">
        <v>16</v>
      </c>
      <c r="R7" s="86">
        <v>15</v>
      </c>
      <c r="S7" s="86">
        <v>11</v>
      </c>
      <c r="T7" s="86">
        <v>12</v>
      </c>
      <c r="U7" s="86">
        <v>18</v>
      </c>
    </row>
    <row r="8" spans="2:21" x14ac:dyDescent="0.25">
      <c r="B8" s="7">
        <v>3</v>
      </c>
      <c r="C8" s="7">
        <v>279</v>
      </c>
      <c r="D8" s="7">
        <v>284</v>
      </c>
      <c r="E8" s="7">
        <v>278</v>
      </c>
      <c r="F8" s="7">
        <v>283</v>
      </c>
      <c r="G8" s="7">
        <v>279</v>
      </c>
      <c r="I8" s="7">
        <v>39</v>
      </c>
      <c r="J8" s="7">
        <v>282</v>
      </c>
      <c r="K8" s="7">
        <v>290</v>
      </c>
      <c r="L8" s="7">
        <v>295</v>
      </c>
      <c r="M8" s="7">
        <v>286</v>
      </c>
      <c r="N8" s="7">
        <v>291</v>
      </c>
      <c r="P8" s="82">
        <v>4</v>
      </c>
      <c r="Q8" s="86">
        <v>15</v>
      </c>
      <c r="R8" s="86">
        <v>11</v>
      </c>
      <c r="S8" s="86">
        <v>12</v>
      </c>
      <c r="T8" s="86">
        <v>18</v>
      </c>
      <c r="U8" s="86">
        <v>16</v>
      </c>
    </row>
    <row r="9" spans="2:21" x14ac:dyDescent="0.25">
      <c r="B9" s="7">
        <v>4</v>
      </c>
      <c r="C9" s="7">
        <v>284</v>
      </c>
      <c r="D9" s="7">
        <v>278</v>
      </c>
      <c r="E9" s="7">
        <v>283</v>
      </c>
      <c r="F9" s="7">
        <v>279</v>
      </c>
      <c r="G9" s="7">
        <v>286</v>
      </c>
      <c r="I9" s="7">
        <v>40</v>
      </c>
      <c r="J9" s="7">
        <v>290</v>
      </c>
      <c r="K9" s="7">
        <v>295</v>
      </c>
      <c r="L9" s="7">
        <v>286</v>
      </c>
      <c r="M9" s="7">
        <v>291</v>
      </c>
      <c r="N9" s="7">
        <v>285</v>
      </c>
      <c r="P9" s="82">
        <v>5</v>
      </c>
      <c r="Q9" s="86">
        <v>11</v>
      </c>
      <c r="R9" s="86">
        <v>12</v>
      </c>
      <c r="S9" s="86">
        <v>18</v>
      </c>
      <c r="T9" s="86">
        <v>16</v>
      </c>
      <c r="U9" s="86">
        <v>19</v>
      </c>
    </row>
    <row r="10" spans="2:21" x14ac:dyDescent="0.25">
      <c r="B10" s="7">
        <v>5</v>
      </c>
      <c r="C10" s="7">
        <v>278</v>
      </c>
      <c r="D10" s="7">
        <v>283</v>
      </c>
      <c r="E10" s="7">
        <v>279</v>
      </c>
      <c r="F10" s="7">
        <v>286</v>
      </c>
      <c r="G10" s="7">
        <v>280</v>
      </c>
      <c r="I10" s="7">
        <v>41</v>
      </c>
      <c r="J10" s="7">
        <v>295</v>
      </c>
      <c r="K10" s="7">
        <v>286</v>
      </c>
      <c r="L10" s="7">
        <v>291</v>
      </c>
      <c r="M10" s="7">
        <v>285</v>
      </c>
      <c r="N10" s="7">
        <v>290</v>
      </c>
      <c r="P10" s="82">
        <v>6</v>
      </c>
      <c r="Q10" s="86">
        <v>12</v>
      </c>
      <c r="R10" s="86">
        <v>18</v>
      </c>
      <c r="S10" s="86">
        <v>16</v>
      </c>
      <c r="T10" s="86">
        <v>19</v>
      </c>
      <c r="U10" s="86">
        <v>12</v>
      </c>
    </row>
    <row r="11" spans="2:21" x14ac:dyDescent="0.25">
      <c r="B11" s="7">
        <v>6</v>
      </c>
      <c r="C11" s="7">
        <v>283</v>
      </c>
      <c r="D11" s="7">
        <v>279</v>
      </c>
      <c r="E11" s="7">
        <v>286</v>
      </c>
      <c r="F11" s="7">
        <v>280</v>
      </c>
      <c r="G11" s="7">
        <v>283</v>
      </c>
      <c r="I11" s="7">
        <v>42</v>
      </c>
      <c r="J11" s="7">
        <v>286</v>
      </c>
      <c r="K11" s="7">
        <v>291</v>
      </c>
      <c r="L11" s="7">
        <v>285</v>
      </c>
      <c r="M11" s="7">
        <v>290</v>
      </c>
      <c r="N11" s="7">
        <v>295</v>
      </c>
      <c r="P11" s="82">
        <v>7</v>
      </c>
      <c r="Q11" s="86">
        <v>18</v>
      </c>
      <c r="R11" s="86">
        <v>16</v>
      </c>
      <c r="S11" s="86">
        <v>19</v>
      </c>
      <c r="T11" s="86">
        <v>12</v>
      </c>
      <c r="U11" s="86">
        <v>14</v>
      </c>
    </row>
    <row r="12" spans="2:21" x14ac:dyDescent="0.25">
      <c r="B12" s="7">
        <v>7</v>
      </c>
      <c r="C12" s="7">
        <v>279</v>
      </c>
      <c r="D12" s="7">
        <v>286</v>
      </c>
      <c r="E12" s="7">
        <v>280</v>
      </c>
      <c r="F12" s="7">
        <v>283</v>
      </c>
      <c r="G12" s="7">
        <v>283</v>
      </c>
      <c r="I12" s="7">
        <v>43</v>
      </c>
      <c r="J12" s="7">
        <v>291</v>
      </c>
      <c r="K12" s="7">
        <v>285</v>
      </c>
      <c r="L12" s="7">
        <v>290</v>
      </c>
      <c r="M12" s="7">
        <v>295</v>
      </c>
      <c r="N12" s="7">
        <v>297</v>
      </c>
      <c r="P12" s="82">
        <v>8</v>
      </c>
      <c r="Q12" s="86">
        <v>16</v>
      </c>
      <c r="R12" s="86">
        <v>19</v>
      </c>
      <c r="S12" s="86">
        <v>12</v>
      </c>
      <c r="T12" s="86">
        <v>14</v>
      </c>
      <c r="U12" s="86">
        <v>13</v>
      </c>
    </row>
    <row r="13" spans="2:21" x14ac:dyDescent="0.25">
      <c r="B13" s="7">
        <v>8</v>
      </c>
      <c r="C13" s="7">
        <v>286</v>
      </c>
      <c r="D13" s="7">
        <v>280</v>
      </c>
      <c r="E13" s="7">
        <v>283</v>
      </c>
      <c r="F13" s="7">
        <v>283</v>
      </c>
      <c r="G13" s="7">
        <v>295</v>
      </c>
      <c r="I13" s="25">
        <v>44</v>
      </c>
      <c r="J13" s="25">
        <v>285</v>
      </c>
      <c r="K13" s="25">
        <v>290</v>
      </c>
      <c r="L13" s="25">
        <v>295</v>
      </c>
      <c r="M13" s="25">
        <v>297</v>
      </c>
      <c r="N13" s="25">
        <v>300</v>
      </c>
      <c r="P13" s="82">
        <v>9</v>
      </c>
      <c r="Q13" s="86">
        <v>19</v>
      </c>
      <c r="R13" s="86">
        <v>12</v>
      </c>
      <c r="S13" s="86">
        <v>14</v>
      </c>
      <c r="T13" s="86">
        <v>13</v>
      </c>
      <c r="U13" s="86">
        <v>18</v>
      </c>
    </row>
    <row r="14" spans="2:21" x14ac:dyDescent="0.25">
      <c r="B14" s="7">
        <v>9</v>
      </c>
      <c r="C14" s="7">
        <v>280</v>
      </c>
      <c r="D14" s="7">
        <v>283</v>
      </c>
      <c r="E14" s="7">
        <v>283</v>
      </c>
      <c r="F14" s="7">
        <v>295</v>
      </c>
      <c r="G14" s="7">
        <v>300</v>
      </c>
      <c r="P14" s="82">
        <v>10</v>
      </c>
      <c r="Q14" s="86">
        <v>12</v>
      </c>
      <c r="R14" s="86">
        <v>14</v>
      </c>
      <c r="S14" s="86">
        <v>13</v>
      </c>
      <c r="T14" s="86">
        <v>18</v>
      </c>
      <c r="U14" s="86">
        <v>16</v>
      </c>
    </row>
    <row r="15" spans="2:21" x14ac:dyDescent="0.25">
      <c r="B15" s="7">
        <v>10</v>
      </c>
      <c r="C15" s="7">
        <v>283</v>
      </c>
      <c r="D15" s="7">
        <v>283</v>
      </c>
      <c r="E15" s="7">
        <v>295</v>
      </c>
      <c r="F15" s="7">
        <v>300</v>
      </c>
      <c r="G15" s="7">
        <v>287</v>
      </c>
      <c r="I15" t="s">
        <v>53</v>
      </c>
      <c r="J15">
        <f>MAX(J6:J13)</f>
        <v>300</v>
      </c>
      <c r="K15">
        <f>MAX(K6:K13)</f>
        <v>295</v>
      </c>
      <c r="L15" s="20">
        <f>MAX(L6:L13)</f>
        <v>295</v>
      </c>
      <c r="M15" s="20">
        <f>MAX(M6:M13)</f>
        <v>297</v>
      </c>
      <c r="N15" s="20">
        <f>MAX(N6:N13)</f>
        <v>300</v>
      </c>
      <c r="P15" s="82">
        <v>11</v>
      </c>
      <c r="Q15" s="86">
        <v>14</v>
      </c>
      <c r="R15" s="86">
        <v>13</v>
      </c>
      <c r="S15" s="86">
        <v>18</v>
      </c>
      <c r="T15" s="86">
        <v>16</v>
      </c>
      <c r="U15" s="86">
        <v>19</v>
      </c>
    </row>
    <row r="16" spans="2:21" x14ac:dyDescent="0.25">
      <c r="B16" s="7">
        <v>11</v>
      </c>
      <c r="C16" s="7">
        <v>283</v>
      </c>
      <c r="D16" s="7">
        <v>295</v>
      </c>
      <c r="E16" s="7">
        <v>300</v>
      </c>
      <c r="F16" s="7">
        <v>287</v>
      </c>
      <c r="G16" s="7">
        <v>291</v>
      </c>
      <c r="I16" t="s">
        <v>54</v>
      </c>
      <c r="J16">
        <f>MIN(J6:J13)</f>
        <v>282</v>
      </c>
      <c r="K16">
        <f>MIN(K6:K13)</f>
        <v>282</v>
      </c>
      <c r="L16" s="20">
        <f>MIN(L6:L13)</f>
        <v>282</v>
      </c>
      <c r="M16" s="20">
        <f>MIN(M6:M13)</f>
        <v>285</v>
      </c>
      <c r="N16" s="20">
        <f>MIN(N6:N13)</f>
        <v>285</v>
      </c>
      <c r="P16" s="82">
        <v>12</v>
      </c>
      <c r="Q16" s="86">
        <v>13</v>
      </c>
      <c r="R16" s="86">
        <v>18</v>
      </c>
      <c r="S16" s="86">
        <v>16</v>
      </c>
      <c r="T16" s="86">
        <v>19</v>
      </c>
      <c r="U16" s="86">
        <v>21</v>
      </c>
    </row>
    <row r="17" spans="2:21" x14ac:dyDescent="0.25">
      <c r="B17" s="7">
        <v>12</v>
      </c>
      <c r="C17" s="7">
        <v>295</v>
      </c>
      <c r="D17" s="7">
        <v>300</v>
      </c>
      <c r="E17" s="7">
        <v>287</v>
      </c>
      <c r="F17" s="7">
        <v>291</v>
      </c>
      <c r="G17" s="7">
        <v>289</v>
      </c>
      <c r="I17" t="s">
        <v>55</v>
      </c>
      <c r="J17">
        <f>J15-J16</f>
        <v>18</v>
      </c>
      <c r="K17">
        <f>K15-K16</f>
        <v>13</v>
      </c>
      <c r="L17" s="20">
        <f>L15-L16</f>
        <v>13</v>
      </c>
      <c r="M17" s="20">
        <f>M15-M16</f>
        <v>12</v>
      </c>
      <c r="N17" s="20">
        <f>N15-N16</f>
        <v>15</v>
      </c>
      <c r="P17" s="82">
        <v>13</v>
      </c>
      <c r="Q17" s="86">
        <v>18</v>
      </c>
      <c r="R17" s="86">
        <v>16</v>
      </c>
      <c r="S17" s="86">
        <v>19</v>
      </c>
      <c r="T17" s="86">
        <v>21</v>
      </c>
      <c r="U17" s="86">
        <v>27</v>
      </c>
    </row>
    <row r="18" spans="2:21" x14ac:dyDescent="0.25">
      <c r="B18" s="7">
        <v>13</v>
      </c>
      <c r="C18" s="7">
        <v>300</v>
      </c>
      <c r="D18" s="7">
        <v>287</v>
      </c>
      <c r="E18" s="7">
        <v>291</v>
      </c>
      <c r="F18" s="7">
        <v>289</v>
      </c>
      <c r="G18" s="7">
        <v>287</v>
      </c>
      <c r="P18" s="82">
        <v>14</v>
      </c>
      <c r="Q18" s="86">
        <v>16</v>
      </c>
      <c r="R18" s="86">
        <v>19</v>
      </c>
      <c r="S18" s="86">
        <v>21</v>
      </c>
      <c r="T18" s="86">
        <v>27</v>
      </c>
      <c r="U18" s="86">
        <v>25</v>
      </c>
    </row>
    <row r="19" spans="2:21" x14ac:dyDescent="0.25">
      <c r="B19" s="7">
        <v>14</v>
      </c>
      <c r="C19" s="7">
        <v>287</v>
      </c>
      <c r="D19" s="7">
        <v>291</v>
      </c>
      <c r="E19" s="7">
        <v>289</v>
      </c>
      <c r="F19" s="7">
        <v>287</v>
      </c>
      <c r="G19" s="7">
        <v>285</v>
      </c>
      <c r="K19" t="s">
        <v>62</v>
      </c>
      <c r="P19" s="82">
        <v>15</v>
      </c>
      <c r="Q19" s="86">
        <v>19</v>
      </c>
      <c r="R19" s="86">
        <v>21</v>
      </c>
      <c r="S19" s="86">
        <v>27</v>
      </c>
      <c r="T19" s="86">
        <v>25</v>
      </c>
      <c r="U19" s="86">
        <v>29</v>
      </c>
    </row>
    <row r="20" spans="2:21" x14ac:dyDescent="0.25">
      <c r="B20" s="7">
        <v>15</v>
      </c>
      <c r="C20" s="7">
        <v>291</v>
      </c>
      <c r="D20" s="7">
        <v>289</v>
      </c>
      <c r="E20" s="7">
        <v>287</v>
      </c>
      <c r="F20" s="7">
        <v>285</v>
      </c>
      <c r="G20" s="7">
        <v>295</v>
      </c>
      <c r="I20" s="13"/>
      <c r="J20" s="18"/>
      <c r="K20" s="19" t="s">
        <v>30</v>
      </c>
      <c r="L20" s="18"/>
      <c r="M20" s="16"/>
      <c r="N20" s="17"/>
      <c r="P20" s="82">
        <v>16</v>
      </c>
      <c r="Q20" s="86">
        <v>21</v>
      </c>
      <c r="R20" s="86">
        <v>27</v>
      </c>
      <c r="S20" s="86">
        <v>25</v>
      </c>
      <c r="T20" s="86">
        <v>29</v>
      </c>
      <c r="U20" s="86">
        <v>25</v>
      </c>
    </row>
    <row r="21" spans="2:21" x14ac:dyDescent="0.25">
      <c r="B21" s="7">
        <v>16</v>
      </c>
      <c r="C21" s="7">
        <v>289</v>
      </c>
      <c r="D21" s="7">
        <v>287</v>
      </c>
      <c r="E21" s="7">
        <v>285</v>
      </c>
      <c r="F21" s="7">
        <v>295</v>
      </c>
      <c r="G21" s="7">
        <v>293</v>
      </c>
      <c r="I21" s="8" t="s">
        <v>0</v>
      </c>
      <c r="J21" s="8" t="s">
        <v>56</v>
      </c>
      <c r="K21" s="7" t="s">
        <v>57</v>
      </c>
      <c r="L21" s="7" t="s">
        <v>58</v>
      </c>
      <c r="M21" s="7" t="s">
        <v>59</v>
      </c>
      <c r="N21" s="7" t="s">
        <v>60</v>
      </c>
      <c r="P21" s="82">
        <v>17</v>
      </c>
      <c r="Q21" s="86">
        <v>27</v>
      </c>
      <c r="R21" s="86">
        <v>25</v>
      </c>
      <c r="S21" s="86">
        <v>29</v>
      </c>
      <c r="T21" s="86">
        <v>25</v>
      </c>
      <c r="U21" s="86">
        <v>17</v>
      </c>
    </row>
    <row r="22" spans="2:21" x14ac:dyDescent="0.25">
      <c r="B22" s="7">
        <v>17</v>
      </c>
      <c r="C22" s="7">
        <v>287</v>
      </c>
      <c r="D22" s="7">
        <v>285</v>
      </c>
      <c r="E22" s="7">
        <v>295</v>
      </c>
      <c r="F22" s="7">
        <v>293</v>
      </c>
      <c r="G22" s="7">
        <v>284</v>
      </c>
      <c r="I22" s="7">
        <v>37</v>
      </c>
      <c r="J22" s="7">
        <v>30</v>
      </c>
      <c r="K22" s="7">
        <v>18</v>
      </c>
      <c r="L22" s="7">
        <v>15</v>
      </c>
      <c r="M22" s="7">
        <v>22</v>
      </c>
      <c r="N22" s="7">
        <v>25</v>
      </c>
      <c r="P22" s="82">
        <v>18</v>
      </c>
      <c r="Q22" s="86">
        <v>25</v>
      </c>
      <c r="R22" s="86">
        <v>29</v>
      </c>
      <c r="S22" s="86">
        <v>25</v>
      </c>
      <c r="T22" s="86">
        <v>17</v>
      </c>
      <c r="U22" s="86">
        <v>26</v>
      </c>
    </row>
    <row r="23" spans="2:21" x14ac:dyDescent="0.25">
      <c r="B23" s="7">
        <v>18</v>
      </c>
      <c r="C23" s="7">
        <v>285</v>
      </c>
      <c r="D23" s="7">
        <v>295</v>
      </c>
      <c r="E23" s="7">
        <v>293</v>
      </c>
      <c r="F23" s="7">
        <v>284</v>
      </c>
      <c r="G23" s="7">
        <v>294</v>
      </c>
      <c r="I23" s="7">
        <v>38</v>
      </c>
      <c r="J23" s="7">
        <v>18</v>
      </c>
      <c r="K23" s="7">
        <v>15</v>
      </c>
      <c r="L23" s="7">
        <v>22</v>
      </c>
      <c r="M23" s="7">
        <v>25</v>
      </c>
      <c r="N23" s="7">
        <v>14</v>
      </c>
      <c r="P23" s="82">
        <v>19</v>
      </c>
      <c r="Q23" s="86">
        <v>29</v>
      </c>
      <c r="R23" s="86">
        <v>25</v>
      </c>
      <c r="S23" s="86">
        <v>17</v>
      </c>
      <c r="T23" s="86">
        <v>26</v>
      </c>
      <c r="U23" s="86">
        <v>24</v>
      </c>
    </row>
    <row r="24" spans="2:21" x14ac:dyDescent="0.25">
      <c r="B24" s="7">
        <v>19</v>
      </c>
      <c r="C24" s="7">
        <v>295</v>
      </c>
      <c r="D24" s="7">
        <v>293</v>
      </c>
      <c r="E24" s="7">
        <v>284</v>
      </c>
      <c r="F24" s="7">
        <v>294</v>
      </c>
      <c r="G24" s="7">
        <v>290</v>
      </c>
      <c r="I24" s="7">
        <v>39</v>
      </c>
      <c r="J24" s="7">
        <v>15</v>
      </c>
      <c r="K24" s="7">
        <v>22</v>
      </c>
      <c r="L24" s="7">
        <v>25</v>
      </c>
      <c r="M24" s="7">
        <v>14</v>
      </c>
      <c r="N24" s="7">
        <v>18</v>
      </c>
      <c r="P24" s="82">
        <v>20</v>
      </c>
      <c r="Q24" s="86">
        <v>25</v>
      </c>
      <c r="R24" s="86">
        <v>17</v>
      </c>
      <c r="S24" s="86">
        <v>26</v>
      </c>
      <c r="T24" s="86">
        <v>24</v>
      </c>
      <c r="U24" s="86">
        <v>30</v>
      </c>
    </row>
    <row r="25" spans="2:21" x14ac:dyDescent="0.25">
      <c r="B25" s="7">
        <v>20</v>
      </c>
      <c r="C25" s="7">
        <v>293</v>
      </c>
      <c r="D25" s="7">
        <v>284</v>
      </c>
      <c r="E25" s="7">
        <v>294</v>
      </c>
      <c r="F25" s="7">
        <v>290</v>
      </c>
      <c r="G25" s="7">
        <v>300</v>
      </c>
      <c r="I25" s="7">
        <v>40</v>
      </c>
      <c r="J25" s="7">
        <v>22</v>
      </c>
      <c r="K25" s="7">
        <v>25</v>
      </c>
      <c r="L25" s="7">
        <v>14</v>
      </c>
      <c r="M25" s="7">
        <v>18</v>
      </c>
      <c r="N25" s="7">
        <v>15</v>
      </c>
      <c r="P25" s="82">
        <v>21</v>
      </c>
      <c r="Q25" s="86">
        <v>17</v>
      </c>
      <c r="R25" s="86">
        <v>26</v>
      </c>
      <c r="S25" s="86">
        <v>24</v>
      </c>
      <c r="T25" s="86">
        <v>30</v>
      </c>
      <c r="U25" s="86">
        <v>19</v>
      </c>
    </row>
    <row r="26" spans="2:21" x14ac:dyDescent="0.25">
      <c r="B26" s="7">
        <v>21</v>
      </c>
      <c r="C26" s="7">
        <v>284</v>
      </c>
      <c r="D26" s="7">
        <v>294</v>
      </c>
      <c r="E26" s="7">
        <v>290</v>
      </c>
      <c r="F26" s="7">
        <v>300</v>
      </c>
      <c r="G26" s="7">
        <v>287</v>
      </c>
      <c r="I26" s="7">
        <v>41</v>
      </c>
      <c r="J26" s="7">
        <v>25</v>
      </c>
      <c r="K26" s="7">
        <v>14</v>
      </c>
      <c r="L26" s="7">
        <v>18</v>
      </c>
      <c r="M26" s="7">
        <v>15</v>
      </c>
      <c r="N26" s="7">
        <v>22</v>
      </c>
      <c r="P26" s="82">
        <v>22</v>
      </c>
      <c r="Q26" s="86">
        <v>26</v>
      </c>
      <c r="R26" s="86">
        <v>24</v>
      </c>
      <c r="S26" s="86">
        <v>30</v>
      </c>
      <c r="T26" s="86">
        <v>19</v>
      </c>
      <c r="U26" s="86">
        <v>27</v>
      </c>
    </row>
    <row r="27" spans="2:21" x14ac:dyDescent="0.25">
      <c r="B27" s="7">
        <v>22</v>
      </c>
      <c r="C27" s="7">
        <v>294</v>
      </c>
      <c r="D27" s="7">
        <v>290</v>
      </c>
      <c r="E27" s="7">
        <v>300</v>
      </c>
      <c r="F27" s="7">
        <v>287</v>
      </c>
      <c r="G27" s="7">
        <v>295</v>
      </c>
      <c r="I27" s="7">
        <v>42</v>
      </c>
      <c r="J27" s="7">
        <v>14</v>
      </c>
      <c r="K27" s="7">
        <v>18</v>
      </c>
      <c r="L27" s="7">
        <v>15</v>
      </c>
      <c r="M27" s="7">
        <v>22</v>
      </c>
      <c r="N27" s="7">
        <v>25</v>
      </c>
      <c r="P27" s="82">
        <v>23</v>
      </c>
      <c r="Q27" s="86">
        <v>24</v>
      </c>
      <c r="R27" s="86">
        <v>30</v>
      </c>
      <c r="S27" s="86">
        <v>19</v>
      </c>
      <c r="T27" s="86">
        <v>27</v>
      </c>
      <c r="U27" s="86">
        <v>29</v>
      </c>
    </row>
    <row r="28" spans="2:21" x14ac:dyDescent="0.25">
      <c r="B28" s="7">
        <v>23</v>
      </c>
      <c r="C28" s="7">
        <v>290</v>
      </c>
      <c r="D28" s="7">
        <v>300</v>
      </c>
      <c r="E28" s="7">
        <v>287</v>
      </c>
      <c r="F28" s="7">
        <v>295</v>
      </c>
      <c r="G28" s="7">
        <v>298</v>
      </c>
      <c r="I28" s="7">
        <v>43</v>
      </c>
      <c r="J28" s="7">
        <v>18</v>
      </c>
      <c r="K28" s="7">
        <v>15</v>
      </c>
      <c r="L28" s="7">
        <v>22</v>
      </c>
      <c r="M28" s="7">
        <v>25</v>
      </c>
      <c r="N28" s="7">
        <v>30</v>
      </c>
      <c r="P28" s="82">
        <v>24</v>
      </c>
      <c r="Q28" s="86">
        <v>30</v>
      </c>
      <c r="R28" s="86">
        <v>19</v>
      </c>
      <c r="S28" s="86">
        <v>27</v>
      </c>
      <c r="T28" s="86">
        <v>29</v>
      </c>
      <c r="U28" s="86">
        <v>28</v>
      </c>
    </row>
    <row r="29" spans="2:21" x14ac:dyDescent="0.25">
      <c r="B29" s="7">
        <v>24</v>
      </c>
      <c r="C29" s="7">
        <v>300</v>
      </c>
      <c r="D29" s="7">
        <v>287</v>
      </c>
      <c r="E29" s="7">
        <v>295</v>
      </c>
      <c r="F29" s="7">
        <v>298</v>
      </c>
      <c r="G29" s="7">
        <v>297</v>
      </c>
      <c r="I29" s="50">
        <v>44</v>
      </c>
      <c r="J29" s="50">
        <v>15</v>
      </c>
      <c r="K29" s="50">
        <v>22</v>
      </c>
      <c r="L29" s="50">
        <v>25</v>
      </c>
      <c r="M29" s="50">
        <v>30</v>
      </c>
      <c r="N29" s="50">
        <v>25</v>
      </c>
      <c r="P29" s="82">
        <v>25</v>
      </c>
      <c r="Q29" s="86">
        <v>19</v>
      </c>
      <c r="R29" s="86">
        <v>27</v>
      </c>
      <c r="S29" s="86">
        <v>29</v>
      </c>
      <c r="T29" s="86">
        <v>28</v>
      </c>
      <c r="U29" s="86">
        <v>23</v>
      </c>
    </row>
    <row r="30" spans="2:21" x14ac:dyDescent="0.25">
      <c r="B30" s="7">
        <v>25</v>
      </c>
      <c r="C30" s="7">
        <v>287</v>
      </c>
      <c r="D30" s="7">
        <v>295</v>
      </c>
      <c r="E30" s="7">
        <v>298</v>
      </c>
      <c r="F30" s="7">
        <v>297</v>
      </c>
      <c r="G30" s="7">
        <v>292</v>
      </c>
      <c r="P30" s="82">
        <v>26</v>
      </c>
      <c r="Q30" s="86">
        <v>27</v>
      </c>
      <c r="R30" s="86">
        <v>29</v>
      </c>
      <c r="S30" s="86">
        <v>28</v>
      </c>
      <c r="T30" s="86">
        <v>23</v>
      </c>
      <c r="U30" s="86">
        <v>30</v>
      </c>
    </row>
    <row r="31" spans="2:21" x14ac:dyDescent="0.25">
      <c r="B31" s="7">
        <v>26</v>
      </c>
      <c r="C31" s="7">
        <v>295</v>
      </c>
      <c r="D31" s="7">
        <v>298</v>
      </c>
      <c r="E31" s="7">
        <v>297</v>
      </c>
      <c r="F31" s="7">
        <v>292</v>
      </c>
      <c r="G31" s="7">
        <v>300</v>
      </c>
      <c r="I31" t="s">
        <v>53</v>
      </c>
      <c r="J31">
        <f>MAX(J22:J29)</f>
        <v>30</v>
      </c>
      <c r="K31">
        <f>MAX(K22:K29)</f>
        <v>25</v>
      </c>
      <c r="L31">
        <f>MAX(L22:L29)</f>
        <v>25</v>
      </c>
      <c r="M31">
        <f>MAX(M22:M29)</f>
        <v>30</v>
      </c>
      <c r="N31">
        <f>MAX(N22:N29)</f>
        <v>30</v>
      </c>
      <c r="P31" s="82">
        <v>27</v>
      </c>
      <c r="Q31" s="86">
        <v>29</v>
      </c>
      <c r="R31" s="86">
        <v>28</v>
      </c>
      <c r="S31" s="86">
        <v>23</v>
      </c>
      <c r="T31" s="86">
        <v>30</v>
      </c>
      <c r="U31" s="86">
        <v>15</v>
      </c>
    </row>
    <row r="32" spans="2:21" x14ac:dyDescent="0.25">
      <c r="B32" s="7">
        <v>27</v>
      </c>
      <c r="C32" s="7">
        <v>298</v>
      </c>
      <c r="D32" s="7">
        <v>297</v>
      </c>
      <c r="E32" s="7">
        <v>292</v>
      </c>
      <c r="F32" s="7">
        <v>300</v>
      </c>
      <c r="G32" s="7">
        <v>285</v>
      </c>
      <c r="I32" t="s">
        <v>54</v>
      </c>
      <c r="J32">
        <f>MIN(J22:J29)</f>
        <v>14</v>
      </c>
      <c r="K32" s="20">
        <f>MIN(K22:K29)</f>
        <v>14</v>
      </c>
      <c r="L32" s="20">
        <f>MIN(L22:L29)</f>
        <v>14</v>
      </c>
      <c r="M32" s="20">
        <f>MIN(M22:M29)</f>
        <v>14</v>
      </c>
      <c r="N32" s="20">
        <f>MIN(N22:N29)</f>
        <v>14</v>
      </c>
      <c r="P32" s="82">
        <v>28</v>
      </c>
      <c r="Q32" s="86">
        <v>28</v>
      </c>
      <c r="R32" s="86">
        <v>23</v>
      </c>
      <c r="S32" s="86">
        <v>30</v>
      </c>
      <c r="T32" s="86">
        <v>15</v>
      </c>
      <c r="U32" s="86">
        <v>18</v>
      </c>
    </row>
    <row r="33" spans="2:21" x14ac:dyDescent="0.25">
      <c r="B33" s="7">
        <v>28</v>
      </c>
      <c r="C33" s="7">
        <v>297</v>
      </c>
      <c r="D33" s="7">
        <v>292</v>
      </c>
      <c r="E33" s="7">
        <v>300</v>
      </c>
      <c r="F33" s="7">
        <v>285</v>
      </c>
      <c r="G33" s="7">
        <v>290</v>
      </c>
      <c r="I33" t="s">
        <v>55</v>
      </c>
      <c r="J33">
        <f>J31-J32</f>
        <v>16</v>
      </c>
      <c r="K33" s="20">
        <f>K31-K32</f>
        <v>11</v>
      </c>
      <c r="L33" s="20">
        <f>L31-L32</f>
        <v>11</v>
      </c>
      <c r="M33" s="20">
        <f>M31-M32</f>
        <v>16</v>
      </c>
      <c r="N33" s="20">
        <f>N31-N32</f>
        <v>16</v>
      </c>
      <c r="P33" s="82">
        <v>29</v>
      </c>
      <c r="Q33" s="86">
        <v>23</v>
      </c>
      <c r="R33" s="86">
        <v>30</v>
      </c>
      <c r="S33" s="86">
        <v>15</v>
      </c>
      <c r="T33" s="86">
        <v>18</v>
      </c>
      <c r="U33" s="86">
        <v>16</v>
      </c>
    </row>
    <row r="34" spans="2:21" x14ac:dyDescent="0.25">
      <c r="B34" s="7">
        <v>29</v>
      </c>
      <c r="C34" s="7">
        <v>292</v>
      </c>
      <c r="D34" s="7">
        <v>300</v>
      </c>
      <c r="E34" s="7">
        <v>285</v>
      </c>
      <c r="F34" s="7">
        <v>290</v>
      </c>
      <c r="G34" s="7">
        <v>283</v>
      </c>
      <c r="P34" s="82">
        <v>30</v>
      </c>
      <c r="Q34" s="86">
        <v>30</v>
      </c>
      <c r="R34" s="86">
        <v>15</v>
      </c>
      <c r="S34" s="86">
        <v>18</v>
      </c>
      <c r="T34" s="86">
        <v>16</v>
      </c>
      <c r="U34" s="86">
        <v>24</v>
      </c>
    </row>
    <row r="35" spans="2:21" x14ac:dyDescent="0.25">
      <c r="B35" s="7">
        <v>30</v>
      </c>
      <c r="C35" s="7">
        <v>300</v>
      </c>
      <c r="D35" s="7">
        <v>285</v>
      </c>
      <c r="E35" s="7">
        <v>290</v>
      </c>
      <c r="F35" s="7">
        <v>283</v>
      </c>
      <c r="G35" s="7">
        <v>294</v>
      </c>
      <c r="P35" s="82">
        <v>31</v>
      </c>
      <c r="Q35" s="86">
        <v>15</v>
      </c>
      <c r="R35" s="86">
        <v>18</v>
      </c>
      <c r="S35" s="86">
        <v>16</v>
      </c>
      <c r="T35" s="86">
        <v>24</v>
      </c>
      <c r="U35" s="86">
        <v>21</v>
      </c>
    </row>
    <row r="36" spans="2:21" x14ac:dyDescent="0.25">
      <c r="B36" s="7">
        <v>31</v>
      </c>
      <c r="C36" s="7">
        <v>285</v>
      </c>
      <c r="D36" s="7">
        <v>290</v>
      </c>
      <c r="E36" s="7">
        <v>283</v>
      </c>
      <c r="F36" s="7">
        <v>294</v>
      </c>
      <c r="G36" s="7">
        <v>290</v>
      </c>
      <c r="P36" s="82">
        <v>32</v>
      </c>
      <c r="Q36" s="86">
        <v>18</v>
      </c>
      <c r="R36" s="86">
        <v>16</v>
      </c>
      <c r="S36" s="86">
        <v>24</v>
      </c>
      <c r="T36" s="86">
        <v>21</v>
      </c>
      <c r="U36" s="86">
        <v>30</v>
      </c>
    </row>
    <row r="37" spans="2:21" x14ac:dyDescent="0.25">
      <c r="B37" s="7">
        <v>32</v>
      </c>
      <c r="C37" s="7">
        <v>290</v>
      </c>
      <c r="D37" s="7">
        <v>283</v>
      </c>
      <c r="E37" s="7">
        <v>294</v>
      </c>
      <c r="F37" s="7">
        <v>290</v>
      </c>
      <c r="G37" s="7">
        <v>300</v>
      </c>
      <c r="P37" s="82">
        <v>33</v>
      </c>
      <c r="Q37" s="86">
        <v>16</v>
      </c>
      <c r="R37" s="86">
        <v>24</v>
      </c>
      <c r="S37" s="86">
        <v>21</v>
      </c>
      <c r="T37" s="86">
        <v>30</v>
      </c>
      <c r="U37" s="86">
        <v>30</v>
      </c>
    </row>
    <row r="38" spans="2:21" x14ac:dyDescent="0.25">
      <c r="B38" s="7">
        <v>33</v>
      </c>
      <c r="C38" s="7">
        <v>283</v>
      </c>
      <c r="D38" s="7">
        <v>294</v>
      </c>
      <c r="E38" s="7">
        <v>290</v>
      </c>
      <c r="F38" s="7">
        <v>300</v>
      </c>
      <c r="G38" s="7">
        <v>300</v>
      </c>
      <c r="P38" s="82">
        <v>34</v>
      </c>
      <c r="Q38" s="86">
        <v>24</v>
      </c>
      <c r="R38" s="86">
        <v>21</v>
      </c>
      <c r="S38" s="86">
        <v>30</v>
      </c>
      <c r="T38" s="86">
        <v>30</v>
      </c>
      <c r="U38" s="86">
        <v>18</v>
      </c>
    </row>
    <row r="39" spans="2:21" x14ac:dyDescent="0.25">
      <c r="B39" s="7">
        <v>34</v>
      </c>
      <c r="C39" s="7">
        <v>294</v>
      </c>
      <c r="D39" s="7">
        <v>290</v>
      </c>
      <c r="E39" s="7">
        <v>300</v>
      </c>
      <c r="F39" s="7">
        <v>300</v>
      </c>
      <c r="G39" s="7">
        <v>288</v>
      </c>
      <c r="P39" s="82">
        <v>35</v>
      </c>
      <c r="Q39" s="86">
        <v>21</v>
      </c>
      <c r="R39" s="86">
        <v>30</v>
      </c>
      <c r="S39" s="86">
        <v>30</v>
      </c>
      <c r="T39" s="86">
        <v>18</v>
      </c>
      <c r="U39" s="86">
        <v>15</v>
      </c>
    </row>
    <row r="40" spans="2:21" x14ac:dyDescent="0.25">
      <c r="B40" s="7">
        <v>35</v>
      </c>
      <c r="C40" s="7">
        <v>290</v>
      </c>
      <c r="D40" s="7">
        <v>300</v>
      </c>
      <c r="E40" s="7">
        <v>300</v>
      </c>
      <c r="F40" s="7">
        <v>288</v>
      </c>
      <c r="G40" s="7">
        <v>282</v>
      </c>
      <c r="P40" s="70">
        <v>36</v>
      </c>
      <c r="Q40" s="86">
        <v>30</v>
      </c>
      <c r="R40" s="86">
        <v>30</v>
      </c>
      <c r="S40" s="86">
        <v>18</v>
      </c>
      <c r="T40" s="86">
        <v>15</v>
      </c>
      <c r="U40" s="86">
        <v>22</v>
      </c>
    </row>
    <row r="41" spans="2:21" x14ac:dyDescent="0.25">
      <c r="B41" s="25">
        <v>36</v>
      </c>
      <c r="C41" s="25">
        <v>300</v>
      </c>
      <c r="D41" s="25">
        <v>300</v>
      </c>
      <c r="E41" s="25">
        <v>288</v>
      </c>
      <c r="F41" s="25">
        <v>282</v>
      </c>
      <c r="G41" s="25">
        <v>290</v>
      </c>
    </row>
    <row r="42" spans="2:21" x14ac:dyDescent="0.25">
      <c r="B42" t="s">
        <v>53</v>
      </c>
      <c r="C42">
        <f>MAX(C6:G40)</f>
        <v>300</v>
      </c>
      <c r="D42" s="20">
        <v>300</v>
      </c>
      <c r="E42" s="20">
        <v>300</v>
      </c>
      <c r="F42" s="20">
        <v>300</v>
      </c>
      <c r="G42" s="20">
        <f>MAX(G6:G41)</f>
        <v>300</v>
      </c>
      <c r="P42" t="s">
        <v>53</v>
      </c>
      <c r="Q42">
        <f>MAX(Q5:Q40)</f>
        <v>30</v>
      </c>
      <c r="R42" s="20">
        <f>MAX(R5:R40)</f>
        <v>30</v>
      </c>
      <c r="S42" s="20">
        <f>MAX(S5:S40)</f>
        <v>30</v>
      </c>
      <c r="T42" s="20">
        <f>MAX(T5:T40)</f>
        <v>30</v>
      </c>
      <c r="U42" s="20">
        <f>MAX(U5:U40)</f>
        <v>30</v>
      </c>
    </row>
    <row r="43" spans="2:21" x14ac:dyDescent="0.25">
      <c r="B43" t="s">
        <v>54</v>
      </c>
      <c r="C43">
        <f>MIN(C6:G40)</f>
        <v>278</v>
      </c>
      <c r="D43" s="20">
        <v>278</v>
      </c>
      <c r="E43" s="20">
        <v>278</v>
      </c>
      <c r="F43" s="20">
        <v>278</v>
      </c>
      <c r="G43" s="20">
        <f>MIN(G6:G41)</f>
        <v>278</v>
      </c>
      <c r="P43" t="s">
        <v>54</v>
      </c>
      <c r="Q43">
        <f>MIN(Q5:Q40)</f>
        <v>11</v>
      </c>
      <c r="R43">
        <f>MIN(R5:R40)</f>
        <v>11</v>
      </c>
      <c r="S43">
        <f>MIN(S5:S40)</f>
        <v>11</v>
      </c>
      <c r="T43">
        <f>MIN(T5:T40)</f>
        <v>11</v>
      </c>
      <c r="U43">
        <f>MIN(U5:U40)</f>
        <v>11</v>
      </c>
    </row>
    <row r="44" spans="2:21" x14ac:dyDescent="0.25">
      <c r="B44" t="s">
        <v>55</v>
      </c>
      <c r="C44">
        <f>C42-C43</f>
        <v>22</v>
      </c>
      <c r="D44" s="20">
        <v>22</v>
      </c>
      <c r="E44" s="20">
        <v>22</v>
      </c>
      <c r="F44" s="20">
        <v>22</v>
      </c>
      <c r="G44" s="20">
        <v>22</v>
      </c>
      <c r="P44" t="s">
        <v>55</v>
      </c>
      <c r="Q44">
        <f>Q42-Q43</f>
        <v>19</v>
      </c>
      <c r="R44" s="21">
        <f>R42-R43</f>
        <v>19</v>
      </c>
      <c r="S44" s="21">
        <f>S42-S43</f>
        <v>19</v>
      </c>
      <c r="T44" s="21">
        <f>T42-T43</f>
        <v>19</v>
      </c>
      <c r="U44" s="21">
        <f>U42-U43</f>
        <v>19</v>
      </c>
    </row>
    <row r="45" spans="2:21" ht="23.25" x14ac:dyDescent="0.35">
      <c r="K45" s="22" t="s">
        <v>63</v>
      </c>
      <c r="L45" s="22"/>
      <c r="M45" s="9"/>
    </row>
    <row r="47" spans="2:21" ht="18.75" x14ac:dyDescent="0.3">
      <c r="D47" s="23" t="s">
        <v>61</v>
      </c>
      <c r="E47" s="23"/>
      <c r="J47" s="23"/>
      <c r="K47" s="23" t="s">
        <v>62</v>
      </c>
      <c r="L47" s="23"/>
      <c r="Q47" s="23"/>
      <c r="R47" s="60" t="s">
        <v>61</v>
      </c>
      <c r="S47" s="23"/>
    </row>
    <row r="48" spans="2:21" x14ac:dyDescent="0.25">
      <c r="B48" s="111" t="s">
        <v>29</v>
      </c>
      <c r="C48" s="113"/>
      <c r="D48" s="113"/>
      <c r="E48" s="113"/>
      <c r="F48" s="113"/>
      <c r="G48" s="112"/>
      <c r="I48" s="111" t="s">
        <v>29</v>
      </c>
      <c r="J48" s="113"/>
      <c r="K48" s="113"/>
      <c r="L48" s="113"/>
      <c r="M48" s="113"/>
      <c r="N48" s="112"/>
      <c r="P48" s="111" t="s">
        <v>30</v>
      </c>
      <c r="Q48" s="113"/>
      <c r="R48" s="113"/>
      <c r="S48" s="113"/>
      <c r="T48" s="113"/>
      <c r="U48" s="112"/>
    </row>
    <row r="49" spans="2:21" x14ac:dyDescent="0.25">
      <c r="B49" s="8" t="s">
        <v>0</v>
      </c>
      <c r="C49" s="8" t="s">
        <v>56</v>
      </c>
      <c r="D49" s="8" t="s">
        <v>57</v>
      </c>
      <c r="E49" s="8" t="s">
        <v>58</v>
      </c>
      <c r="F49" s="8" t="s">
        <v>59</v>
      </c>
      <c r="G49" s="8" t="s">
        <v>60</v>
      </c>
      <c r="I49" s="12" t="s">
        <v>0</v>
      </c>
      <c r="J49" s="12" t="s">
        <v>56</v>
      </c>
      <c r="K49" s="12" t="s">
        <v>57</v>
      </c>
      <c r="L49" s="12" t="s">
        <v>58</v>
      </c>
      <c r="M49" s="12" t="s">
        <v>59</v>
      </c>
      <c r="N49" s="12" t="s">
        <v>60</v>
      </c>
      <c r="P49" s="12" t="s">
        <v>0</v>
      </c>
      <c r="Q49" s="12" t="s">
        <v>56</v>
      </c>
      <c r="R49" s="40" t="s">
        <v>57</v>
      </c>
      <c r="S49" s="40" t="s">
        <v>58</v>
      </c>
      <c r="T49" s="40" t="s">
        <v>59</v>
      </c>
      <c r="U49" s="40" t="s">
        <v>60</v>
      </c>
    </row>
    <row r="50" spans="2:21" x14ac:dyDescent="0.25">
      <c r="B50" s="7">
        <v>1</v>
      </c>
      <c r="C50" s="25">
        <f>(C6-C43)/C44</f>
        <v>0.54545454545454541</v>
      </c>
      <c r="D50" s="25">
        <f>(D6-D43)/D44</f>
        <v>0.13636363636363635</v>
      </c>
      <c r="E50" s="25">
        <f>(E6-E43)/E44</f>
        <v>4.5454545454545456E-2</v>
      </c>
      <c r="F50" s="25">
        <f>(F6-F43)/F44</f>
        <v>0.27272727272727271</v>
      </c>
      <c r="G50" s="25">
        <f>(G6-G43)/G44</f>
        <v>0</v>
      </c>
      <c r="I50" s="11">
        <v>37</v>
      </c>
      <c r="J50" s="25">
        <f>(J6-J16)/J17</f>
        <v>1</v>
      </c>
      <c r="K50" s="25">
        <f>(K6-K16)/K17</f>
        <v>0.46153846153846156</v>
      </c>
      <c r="L50" s="25">
        <f>(L6-L16)/L17</f>
        <v>0</v>
      </c>
      <c r="M50" s="25">
        <f>(M6-M16)/M17</f>
        <v>0.41666666666666669</v>
      </c>
      <c r="N50" s="25">
        <f>(N6-N16)/N17</f>
        <v>0.66666666666666663</v>
      </c>
      <c r="P50" s="11">
        <v>1</v>
      </c>
      <c r="Q50" s="11">
        <f>(Q5-Q43)/Q44</f>
        <v>5.2631578947368418E-2</v>
      </c>
      <c r="R50" s="44">
        <f>(R5-R43)/R44</f>
        <v>0.15789473684210525</v>
      </c>
      <c r="S50" s="44">
        <f>(S5-S43)/S44</f>
        <v>0.26315789473684209</v>
      </c>
      <c r="T50" s="44">
        <f>(T5-T43)/T44</f>
        <v>0.21052631578947367</v>
      </c>
      <c r="U50" s="11">
        <f>(U5-U43)/U44</f>
        <v>0</v>
      </c>
    </row>
    <row r="51" spans="2:21" x14ac:dyDescent="0.25">
      <c r="B51" s="7">
        <v>2</v>
      </c>
      <c r="C51" s="45">
        <f>(C7-C43)/C44</f>
        <v>0.13636363636363635</v>
      </c>
      <c r="D51" s="25">
        <f>(D7-D43)/D44</f>
        <v>4.5454545454545456E-2</v>
      </c>
      <c r="E51" s="25">
        <f>(E7-E43)/E44</f>
        <v>0.27272727272727271</v>
      </c>
      <c r="F51" s="25">
        <f>(F7-F43)/F44</f>
        <v>0</v>
      </c>
      <c r="G51" s="25">
        <f>(G7-G43)/G44</f>
        <v>0.22727272727272727</v>
      </c>
      <c r="I51" s="11">
        <v>38</v>
      </c>
      <c r="J51" s="25">
        <f>(J7-J16)/J17</f>
        <v>0.33333333333333331</v>
      </c>
      <c r="K51" s="25">
        <f>(K7-K16)/K17</f>
        <v>0</v>
      </c>
      <c r="L51" s="25">
        <f>(L7-L16)/L17</f>
        <v>0.61538461538461542</v>
      </c>
      <c r="M51" s="25">
        <f>(M7-M16)/M17</f>
        <v>0.83333333333333337</v>
      </c>
      <c r="N51" s="25">
        <f>(N7-N16)/N17</f>
        <v>6.6666666666666666E-2</v>
      </c>
      <c r="P51" s="11">
        <v>2</v>
      </c>
      <c r="Q51" s="11">
        <f>(Q6-Q43)/Q44</f>
        <v>0.15789473684210525</v>
      </c>
      <c r="R51" s="11">
        <f>(R6-R43)/R44</f>
        <v>0.26315789473684209</v>
      </c>
      <c r="S51" s="11">
        <f>(S6-S43)/S44</f>
        <v>0.21052631578947367</v>
      </c>
      <c r="T51" s="11">
        <f>(T6-T43)/T44</f>
        <v>0</v>
      </c>
      <c r="U51" s="44">
        <f>(U6-U43)/U44</f>
        <v>5.2631578947368418E-2</v>
      </c>
    </row>
    <row r="52" spans="2:21" x14ac:dyDescent="0.25">
      <c r="B52" s="7">
        <v>3</v>
      </c>
      <c r="C52" s="25">
        <f>(C8-C43)/C44</f>
        <v>4.5454545454545456E-2</v>
      </c>
      <c r="D52" s="25">
        <f>(D8-D43)/D44</f>
        <v>0.27272727272727271</v>
      </c>
      <c r="E52" s="25">
        <f>(E8-E43)/E44</f>
        <v>0</v>
      </c>
      <c r="F52" s="25">
        <f>(F8-F43)/F44</f>
        <v>0.22727272727272727</v>
      </c>
      <c r="G52" s="25">
        <f>(G8-G43)/G44</f>
        <v>4.5454545454545456E-2</v>
      </c>
      <c r="I52" s="11">
        <v>39</v>
      </c>
      <c r="J52" s="25">
        <f>(J8-J16)/J17</f>
        <v>0</v>
      </c>
      <c r="K52" s="25">
        <f>(K8-K16)/K17</f>
        <v>0.61538461538461542</v>
      </c>
      <c r="L52" s="25">
        <f>(L8-L16)/L17</f>
        <v>1</v>
      </c>
      <c r="M52" s="25">
        <f>(M8-M16)/M17</f>
        <v>8.3333333333333329E-2</v>
      </c>
      <c r="N52" s="25">
        <f>(N8-N16)/N17</f>
        <v>0.4</v>
      </c>
      <c r="P52" s="11">
        <v>3</v>
      </c>
      <c r="Q52" s="11">
        <f>(Q7-Q43)/Q44</f>
        <v>0.26315789473684209</v>
      </c>
      <c r="R52" s="11">
        <f>(R7-R43)/R44</f>
        <v>0.21052631578947367</v>
      </c>
      <c r="S52" s="11">
        <f>(S7-S43)/S44</f>
        <v>0</v>
      </c>
      <c r="T52" s="11">
        <f>(T7-T43)/T44</f>
        <v>5.2631578947368418E-2</v>
      </c>
      <c r="U52" s="11">
        <f>(U7-U43)/U44</f>
        <v>0.36842105263157893</v>
      </c>
    </row>
    <row r="53" spans="2:21" x14ac:dyDescent="0.25">
      <c r="B53" s="7">
        <v>4</v>
      </c>
      <c r="C53" s="25">
        <f>(C9-C43)/C44</f>
        <v>0.27272727272727271</v>
      </c>
      <c r="D53" s="25">
        <f>(D9-D43)/D44</f>
        <v>0</v>
      </c>
      <c r="E53" s="25">
        <f>(E9-E43)/E44</f>
        <v>0.22727272727272727</v>
      </c>
      <c r="F53" s="25">
        <f>(F9-F43)/F44</f>
        <v>4.5454545454545456E-2</v>
      </c>
      <c r="G53" s="25">
        <f>(G9-G43)/G44</f>
        <v>0.36363636363636365</v>
      </c>
      <c r="I53" s="11">
        <v>40</v>
      </c>
      <c r="J53" s="25">
        <f>(J9-J16)/J17</f>
        <v>0.44444444444444442</v>
      </c>
      <c r="K53" s="25">
        <f>(K9-K16)/K17</f>
        <v>1</v>
      </c>
      <c r="L53" s="25">
        <f>(L9-L16)/L17</f>
        <v>0.30769230769230771</v>
      </c>
      <c r="M53" s="25">
        <f>(M9-M16)/M17</f>
        <v>0.5</v>
      </c>
      <c r="N53" s="25">
        <f>(N9-N16)/N17</f>
        <v>0</v>
      </c>
      <c r="P53" s="11">
        <v>4</v>
      </c>
      <c r="Q53" s="11">
        <f>(Q8-Q43)/Q44</f>
        <v>0.21052631578947367</v>
      </c>
      <c r="R53" s="11">
        <f>(R8-R43)/R44</f>
        <v>0</v>
      </c>
      <c r="S53" s="11">
        <f>(S8-S43)/S44</f>
        <v>5.2631578947368418E-2</v>
      </c>
      <c r="T53" s="11">
        <f>(T8-T43)/T44</f>
        <v>0.36842105263157893</v>
      </c>
      <c r="U53" s="45">
        <f>(U8-U43)/U44</f>
        <v>0.26315789473684209</v>
      </c>
    </row>
    <row r="54" spans="2:21" x14ac:dyDescent="0.25">
      <c r="B54" s="7">
        <v>5</v>
      </c>
      <c r="C54" s="25">
        <f>(C10-C43)/C44</f>
        <v>0</v>
      </c>
      <c r="D54" s="25">
        <f>(D10-D43)/D44</f>
        <v>0.22727272727272727</v>
      </c>
      <c r="E54" s="25">
        <f>(E10-E43)/E44</f>
        <v>4.5454545454545456E-2</v>
      </c>
      <c r="F54" s="25">
        <f>(F10-F43)/F44</f>
        <v>0.36363636363636365</v>
      </c>
      <c r="G54" s="25">
        <f>(G10-G43)/G44</f>
        <v>9.0909090909090912E-2</v>
      </c>
      <c r="I54" s="11">
        <v>41</v>
      </c>
      <c r="J54" s="25">
        <f>(J10-J16)/J17</f>
        <v>0.72222222222222221</v>
      </c>
      <c r="K54" s="25">
        <f>(K10-K16)/K17</f>
        <v>0.30769230769230771</v>
      </c>
      <c r="L54" s="25">
        <f>(L10-L16)/L17</f>
        <v>0.69230769230769229</v>
      </c>
      <c r="M54" s="25">
        <f>(M10-M16)/M17</f>
        <v>0</v>
      </c>
      <c r="N54" s="25">
        <f>(N10-N16)/N17</f>
        <v>0.33333333333333331</v>
      </c>
      <c r="P54" s="11">
        <v>5</v>
      </c>
      <c r="Q54" s="11">
        <f>(Q9-Q43)/Q44</f>
        <v>0</v>
      </c>
      <c r="R54" s="11">
        <f>(R9-R43)/R44</f>
        <v>5.2631578947368418E-2</v>
      </c>
      <c r="S54" s="11">
        <f>(S9-S43)/S44</f>
        <v>0.36842105263157893</v>
      </c>
      <c r="T54" s="11">
        <f>(T9-T43)/T44</f>
        <v>0.26315789473684209</v>
      </c>
      <c r="U54" s="11">
        <f>(U9-U43)/U44</f>
        <v>0.42105263157894735</v>
      </c>
    </row>
    <row r="55" spans="2:21" x14ac:dyDescent="0.25">
      <c r="B55" s="7">
        <v>6</v>
      </c>
      <c r="C55" s="25">
        <f>(C11-C43)/C44</f>
        <v>0.22727272727272727</v>
      </c>
      <c r="D55" s="25">
        <f>(D11-D43)/D44</f>
        <v>4.5454545454545456E-2</v>
      </c>
      <c r="E55" s="25">
        <f>(E11-E43)/E44</f>
        <v>0.36363636363636365</v>
      </c>
      <c r="F55" s="25">
        <f>(F11-F43)/F44</f>
        <v>9.0909090909090912E-2</v>
      </c>
      <c r="G55" s="25">
        <f>(G11-G43)/G44</f>
        <v>0.22727272727272727</v>
      </c>
      <c r="I55" s="11">
        <v>42</v>
      </c>
      <c r="J55" s="25">
        <f>(J11-J16)/J17</f>
        <v>0.22222222222222221</v>
      </c>
      <c r="K55" s="25">
        <f>(K11-K16)/K17</f>
        <v>0.69230769230769229</v>
      </c>
      <c r="L55" s="25">
        <f>(L11-L16)/L17</f>
        <v>0.23076923076923078</v>
      </c>
      <c r="M55" s="25">
        <f>(M11-M16)/M17</f>
        <v>0.41666666666666669</v>
      </c>
      <c r="N55" s="25">
        <f>(N11-N16)/N17</f>
        <v>0.66666666666666663</v>
      </c>
      <c r="P55" s="11">
        <v>6</v>
      </c>
      <c r="Q55" s="11">
        <f>(Q10-Q43)/Q44</f>
        <v>5.2631578947368418E-2</v>
      </c>
      <c r="R55" s="11">
        <f>(R10-R43)/R44</f>
        <v>0.36842105263157893</v>
      </c>
      <c r="S55" s="11">
        <f>(S10-S43)/S44</f>
        <v>0.26315789473684209</v>
      </c>
      <c r="T55" s="11">
        <f>(T10-T43)/T44</f>
        <v>0.42105263157894735</v>
      </c>
      <c r="U55" s="11">
        <f>(U10-U43)/U44</f>
        <v>5.2631578947368418E-2</v>
      </c>
    </row>
    <row r="56" spans="2:21" x14ac:dyDescent="0.25">
      <c r="B56" s="7">
        <v>7</v>
      </c>
      <c r="C56" s="25">
        <f>(C12-C43)/C44</f>
        <v>4.5454545454545456E-2</v>
      </c>
      <c r="D56" s="25">
        <f>(D12-D43)/D44</f>
        <v>0.36363636363636365</v>
      </c>
      <c r="E56" s="25">
        <f>(E12-E43)/E44</f>
        <v>9.0909090909090912E-2</v>
      </c>
      <c r="F56" s="25">
        <f>(F12-F43)/F44</f>
        <v>0.22727272727272727</v>
      </c>
      <c r="G56" s="25">
        <f>(G12-G43)/G44</f>
        <v>0.22727272727272727</v>
      </c>
      <c r="I56" s="11">
        <v>43</v>
      </c>
      <c r="J56" s="25">
        <f>(J12-J16)/J17</f>
        <v>0.5</v>
      </c>
      <c r="K56" s="25">
        <f>(K12-K16)/K17</f>
        <v>0.23076923076923078</v>
      </c>
      <c r="L56" s="25">
        <f>(L12-L16)/L17</f>
        <v>0.61538461538461542</v>
      </c>
      <c r="M56" s="25">
        <f>(M12-M16)/M17</f>
        <v>0.83333333333333337</v>
      </c>
      <c r="N56" s="25">
        <f>(N12-N16)/N17</f>
        <v>0.8</v>
      </c>
      <c r="P56" s="11">
        <v>7</v>
      </c>
      <c r="Q56" s="11">
        <f t="shared" ref="Q56:Q61" si="0">(Q11-$Q$43)/$Q$44</f>
        <v>0.36842105263157893</v>
      </c>
      <c r="R56" s="11">
        <f>(R11-$R$43)/$R$44</f>
        <v>0.26315789473684209</v>
      </c>
      <c r="S56" s="11">
        <f>(S11-$S$43)/$S$44</f>
        <v>0.42105263157894735</v>
      </c>
      <c r="T56" s="11">
        <f>(T11-$T$43)/$T$44</f>
        <v>5.2631578947368418E-2</v>
      </c>
      <c r="U56" s="11">
        <f>(U11-$U$43)/$U$44</f>
        <v>0.15789473684210525</v>
      </c>
    </row>
    <row r="57" spans="2:21" x14ac:dyDescent="0.25">
      <c r="B57" s="7">
        <v>8</v>
      </c>
      <c r="C57" s="25">
        <f>(C13-C43)/C44</f>
        <v>0.36363636363636365</v>
      </c>
      <c r="D57" s="25">
        <f>(D13-D43)/D44</f>
        <v>9.0909090909090912E-2</v>
      </c>
      <c r="E57" s="25">
        <f>(E13-E43)/E44</f>
        <v>0.22727272727272727</v>
      </c>
      <c r="F57" s="25">
        <f>(F13-F43)/F44</f>
        <v>0.22727272727272727</v>
      </c>
      <c r="G57" s="25">
        <f>(G13-G43)/G44</f>
        <v>0.77272727272727271</v>
      </c>
      <c r="I57" s="25">
        <v>44</v>
      </c>
      <c r="J57" s="25">
        <f>(J13-J16)/J17</f>
        <v>0.16666666666666666</v>
      </c>
      <c r="K57" s="25">
        <f>(K13-K16)/K17</f>
        <v>0.61538461538461542</v>
      </c>
      <c r="L57" s="25">
        <f>(L13-L16)/L17</f>
        <v>1</v>
      </c>
      <c r="M57" s="25">
        <f>(M13-M16)/M17</f>
        <v>1</v>
      </c>
      <c r="N57" s="25">
        <f>(N13-N16)/N17</f>
        <v>1</v>
      </c>
      <c r="P57" s="11">
        <v>8</v>
      </c>
      <c r="Q57" s="86">
        <f t="shared" si="0"/>
        <v>0.26315789473684209</v>
      </c>
      <c r="R57" s="86">
        <f t="shared" ref="R57:R85" si="1">(R12-$R$43)/$R$44</f>
        <v>0.42105263157894735</v>
      </c>
      <c r="S57" s="86">
        <f t="shared" ref="S57:S85" si="2">(S12-$S$43)/$S$44</f>
        <v>5.2631578947368418E-2</v>
      </c>
      <c r="T57" s="86">
        <f t="shared" ref="T57:T85" si="3">(T12-$T$43)/$T$44</f>
        <v>0.15789473684210525</v>
      </c>
      <c r="U57" s="86">
        <f t="shared" ref="U57:U85" si="4">(U12-$U$43)/$U$44</f>
        <v>0.10526315789473684</v>
      </c>
    </row>
    <row r="58" spans="2:21" x14ac:dyDescent="0.25">
      <c r="B58" s="7">
        <v>9</v>
      </c>
      <c r="C58" s="25">
        <f>(C14-C43)/C44</f>
        <v>9.0909090909090912E-2</v>
      </c>
      <c r="D58" s="25">
        <f>(D14-D43)/D44</f>
        <v>0.22727272727272727</v>
      </c>
      <c r="E58" s="25">
        <f>(E14-E43)/E44</f>
        <v>0.22727272727272727</v>
      </c>
      <c r="F58" s="25">
        <f>(F14-F43)/F44</f>
        <v>0.77272727272727271</v>
      </c>
      <c r="G58" s="25">
        <f>(G14-G43)/G44</f>
        <v>1</v>
      </c>
      <c r="P58" s="11">
        <v>9</v>
      </c>
      <c r="Q58" s="86">
        <f t="shared" si="0"/>
        <v>0.42105263157894735</v>
      </c>
      <c r="R58" s="86">
        <f t="shared" si="1"/>
        <v>5.2631578947368418E-2</v>
      </c>
      <c r="S58" s="86">
        <f t="shared" si="2"/>
        <v>0.15789473684210525</v>
      </c>
      <c r="T58" s="86">
        <f t="shared" si="3"/>
        <v>0.10526315789473684</v>
      </c>
      <c r="U58" s="86">
        <f t="shared" si="4"/>
        <v>0.36842105263157893</v>
      </c>
    </row>
    <row r="59" spans="2:21" x14ac:dyDescent="0.25">
      <c r="B59" s="7">
        <v>10</v>
      </c>
      <c r="C59" s="25">
        <f>(C15-C43)/C44</f>
        <v>0.22727272727272727</v>
      </c>
      <c r="D59" s="25">
        <f>(D15-D43)/D44</f>
        <v>0.22727272727272727</v>
      </c>
      <c r="E59" s="25">
        <f>(E15-E43)/E44</f>
        <v>0.77272727272727271</v>
      </c>
      <c r="F59" s="25">
        <f>(F15-F43)/F44</f>
        <v>1</v>
      </c>
      <c r="G59" s="25">
        <f>(G15-G43)/G44</f>
        <v>0.40909090909090912</v>
      </c>
      <c r="P59" s="11">
        <v>10</v>
      </c>
      <c r="Q59" s="86">
        <f t="shared" si="0"/>
        <v>5.2631578947368418E-2</v>
      </c>
      <c r="R59" s="86">
        <f t="shared" si="1"/>
        <v>0.15789473684210525</v>
      </c>
      <c r="S59" s="86">
        <f t="shared" si="2"/>
        <v>0.10526315789473684</v>
      </c>
      <c r="T59" s="86">
        <f t="shared" si="3"/>
        <v>0.36842105263157893</v>
      </c>
      <c r="U59" s="86">
        <f t="shared" si="4"/>
        <v>0.26315789473684209</v>
      </c>
    </row>
    <row r="60" spans="2:21" x14ac:dyDescent="0.25">
      <c r="B60" s="7">
        <v>11</v>
      </c>
      <c r="C60" s="25">
        <f>(C16-C43)/C44</f>
        <v>0.22727272727272727</v>
      </c>
      <c r="D60" s="25">
        <f>(D16-D43)/D44</f>
        <v>0.77272727272727271</v>
      </c>
      <c r="E60" s="25">
        <f>(E16-E43)/E44</f>
        <v>1</v>
      </c>
      <c r="F60" s="25">
        <f>(F16-F43)/F44</f>
        <v>0.40909090909090912</v>
      </c>
      <c r="G60" s="25">
        <f>(G16-G43)/G44</f>
        <v>0.59090909090909094</v>
      </c>
      <c r="P60" s="11">
        <v>11</v>
      </c>
      <c r="Q60" s="86">
        <f t="shared" si="0"/>
        <v>0.15789473684210525</v>
      </c>
      <c r="R60" s="86">
        <f t="shared" si="1"/>
        <v>0.10526315789473684</v>
      </c>
      <c r="S60" s="86">
        <f t="shared" si="2"/>
        <v>0.36842105263157893</v>
      </c>
      <c r="T60" s="86">
        <f t="shared" si="3"/>
        <v>0.26315789473684209</v>
      </c>
      <c r="U60" s="86">
        <f t="shared" si="4"/>
        <v>0.42105263157894735</v>
      </c>
    </row>
    <row r="61" spans="2:21" ht="18.75" x14ac:dyDescent="0.3">
      <c r="B61" s="7">
        <v>12</v>
      </c>
      <c r="C61" s="25">
        <f>(C17-C43)/C44</f>
        <v>0.77272727272727271</v>
      </c>
      <c r="D61" s="25">
        <f>(D17-D43)/D44</f>
        <v>1</v>
      </c>
      <c r="E61" s="25">
        <f>(E17-E43)/E44</f>
        <v>0.40909090909090912</v>
      </c>
      <c r="F61" s="25">
        <f>(F17-F43)/F44</f>
        <v>0.59090909090909094</v>
      </c>
      <c r="G61" s="25">
        <f>(G17-G43)/G44</f>
        <v>0.5</v>
      </c>
      <c r="K61" s="23" t="s">
        <v>62</v>
      </c>
      <c r="L61" s="23"/>
      <c r="P61" s="11">
        <v>12</v>
      </c>
      <c r="Q61" s="86">
        <f t="shared" si="0"/>
        <v>0.10526315789473684</v>
      </c>
      <c r="R61" s="86">
        <f t="shared" si="1"/>
        <v>0.36842105263157893</v>
      </c>
      <c r="S61" s="86">
        <f t="shared" si="2"/>
        <v>0.26315789473684209</v>
      </c>
      <c r="T61" s="86">
        <f t="shared" si="3"/>
        <v>0.42105263157894735</v>
      </c>
      <c r="U61" s="86">
        <f t="shared" si="4"/>
        <v>0.52631578947368418</v>
      </c>
    </row>
    <row r="62" spans="2:21" x14ac:dyDescent="0.25">
      <c r="B62" s="7">
        <v>13</v>
      </c>
      <c r="C62" s="25">
        <f>(C18-C43)/C44</f>
        <v>1</v>
      </c>
      <c r="D62" s="25">
        <f>(D18-D43)/D44</f>
        <v>0.40909090909090912</v>
      </c>
      <c r="E62" s="25">
        <f>(E18-E43)/E44</f>
        <v>0.59090909090909094</v>
      </c>
      <c r="F62" s="25">
        <f>(F18-F43)/F44</f>
        <v>0.5</v>
      </c>
      <c r="G62" s="25">
        <f>(G18-G43)/G44</f>
        <v>0.40909090909090912</v>
      </c>
      <c r="I62" s="111" t="s">
        <v>30</v>
      </c>
      <c r="J62" s="113"/>
      <c r="K62" s="113"/>
      <c r="L62" s="113"/>
      <c r="M62" s="113"/>
      <c r="N62" s="112"/>
      <c r="P62" s="11">
        <v>13</v>
      </c>
      <c r="Q62" s="86">
        <f t="shared" ref="Q62:Q85" si="5">(Q17-$Q$43)/$Q$44</f>
        <v>0.36842105263157893</v>
      </c>
      <c r="R62" s="86">
        <f t="shared" si="1"/>
        <v>0.26315789473684209</v>
      </c>
      <c r="S62" s="86">
        <f t="shared" si="2"/>
        <v>0.42105263157894735</v>
      </c>
      <c r="T62" s="86">
        <f t="shared" si="3"/>
        <v>0.52631578947368418</v>
      </c>
      <c r="U62" s="86">
        <f t="shared" si="4"/>
        <v>0.84210526315789469</v>
      </c>
    </row>
    <row r="63" spans="2:21" x14ac:dyDescent="0.25">
      <c r="B63" s="7">
        <v>14</v>
      </c>
      <c r="C63" s="25">
        <f>(C19-C43)/C44</f>
        <v>0.40909090909090912</v>
      </c>
      <c r="D63" s="25">
        <f>(D19-D43)/D44</f>
        <v>0.59090909090909094</v>
      </c>
      <c r="E63" s="25">
        <f>(E19-E43)/E44</f>
        <v>0.5</v>
      </c>
      <c r="F63" s="25">
        <f>(F19-F43)/F44</f>
        <v>0.40909090909090912</v>
      </c>
      <c r="G63" s="25">
        <f>(G19-G43)/G44</f>
        <v>0.31818181818181818</v>
      </c>
      <c r="I63" s="12" t="s">
        <v>0</v>
      </c>
      <c r="J63" s="12" t="s">
        <v>56</v>
      </c>
      <c r="K63" s="11" t="s">
        <v>57</v>
      </c>
      <c r="L63" s="11" t="s">
        <v>58</v>
      </c>
      <c r="M63" s="11" t="s">
        <v>59</v>
      </c>
      <c r="N63" s="11" t="s">
        <v>60</v>
      </c>
      <c r="P63" s="11">
        <v>14</v>
      </c>
      <c r="Q63" s="86">
        <f t="shared" si="5"/>
        <v>0.26315789473684209</v>
      </c>
      <c r="R63" s="86">
        <f t="shared" si="1"/>
        <v>0.42105263157894735</v>
      </c>
      <c r="S63" s="86">
        <f t="shared" si="2"/>
        <v>0.52631578947368418</v>
      </c>
      <c r="T63" s="86">
        <f t="shared" si="3"/>
        <v>0.84210526315789469</v>
      </c>
      <c r="U63" s="86">
        <f t="shared" si="4"/>
        <v>0.73684210526315785</v>
      </c>
    </row>
    <row r="64" spans="2:21" x14ac:dyDescent="0.25">
      <c r="B64" s="7">
        <v>15</v>
      </c>
      <c r="C64" s="25">
        <f>(C20-C43)/C44</f>
        <v>0.59090909090909094</v>
      </c>
      <c r="D64" s="25">
        <f>(D20-D43)/D44</f>
        <v>0.5</v>
      </c>
      <c r="E64" s="25">
        <f>(E20-E43)/E44</f>
        <v>0.40909090909090912</v>
      </c>
      <c r="F64" s="25">
        <f>(F20-F43)/F44</f>
        <v>0.31818181818181818</v>
      </c>
      <c r="G64" s="25">
        <f>(G20-G43)/G44</f>
        <v>0.77272727272727271</v>
      </c>
      <c r="I64" s="11">
        <v>37</v>
      </c>
      <c r="J64" s="11">
        <f>(J22-J32)/J33</f>
        <v>1</v>
      </c>
      <c r="K64" s="11">
        <f>(K22-K32)/K33</f>
        <v>0.36363636363636365</v>
      </c>
      <c r="L64" s="11">
        <f>(L22-L32)/L33</f>
        <v>9.0909090909090912E-2</v>
      </c>
      <c r="M64" s="11">
        <f>(M22-M32)/M33</f>
        <v>0.5</v>
      </c>
      <c r="N64" s="11">
        <f>(N22-N32)/N33</f>
        <v>0.6875</v>
      </c>
      <c r="P64" s="11">
        <v>15</v>
      </c>
      <c r="Q64" s="86">
        <f t="shared" si="5"/>
        <v>0.42105263157894735</v>
      </c>
      <c r="R64" s="86">
        <f t="shared" si="1"/>
        <v>0.52631578947368418</v>
      </c>
      <c r="S64" s="86">
        <f t="shared" si="2"/>
        <v>0.84210526315789469</v>
      </c>
      <c r="T64" s="86">
        <f t="shared" si="3"/>
        <v>0.73684210526315785</v>
      </c>
      <c r="U64" s="86">
        <f t="shared" si="4"/>
        <v>0.94736842105263153</v>
      </c>
    </row>
    <row r="65" spans="2:21" x14ac:dyDescent="0.25">
      <c r="B65" s="7">
        <v>16</v>
      </c>
      <c r="C65" s="25">
        <f>(C21-C43)/C44</f>
        <v>0.5</v>
      </c>
      <c r="D65" s="25">
        <f>(D21-D43)/D44</f>
        <v>0.40909090909090912</v>
      </c>
      <c r="E65" s="25">
        <f>(E21-E43)/E44</f>
        <v>0.31818181818181818</v>
      </c>
      <c r="F65" s="25">
        <f>(F21-F43)/F44</f>
        <v>0.77272727272727271</v>
      </c>
      <c r="G65" s="25">
        <f>(G21-G43)/G44</f>
        <v>0.68181818181818177</v>
      </c>
      <c r="I65" s="11">
        <v>38</v>
      </c>
      <c r="J65" s="11">
        <f>(J23-J32)/J33</f>
        <v>0.25</v>
      </c>
      <c r="K65" s="11">
        <f>(K23-K32)/K33</f>
        <v>9.0909090909090912E-2</v>
      </c>
      <c r="L65" s="11">
        <f>(L23-L32)/L33</f>
        <v>0.72727272727272729</v>
      </c>
      <c r="M65" s="11">
        <f>(M23-M32)/M33</f>
        <v>0.6875</v>
      </c>
      <c r="N65" s="11">
        <f>(N23-N32)/N33</f>
        <v>0</v>
      </c>
      <c r="P65" s="11">
        <v>16</v>
      </c>
      <c r="Q65" s="86">
        <f t="shared" si="5"/>
        <v>0.52631578947368418</v>
      </c>
      <c r="R65" s="86">
        <f t="shared" si="1"/>
        <v>0.84210526315789469</v>
      </c>
      <c r="S65" s="86">
        <f t="shared" si="2"/>
        <v>0.73684210526315785</v>
      </c>
      <c r="T65" s="86">
        <f t="shared" si="3"/>
        <v>0.94736842105263153</v>
      </c>
      <c r="U65" s="86">
        <f t="shared" si="4"/>
        <v>0.73684210526315785</v>
      </c>
    </row>
    <row r="66" spans="2:21" x14ac:dyDescent="0.25">
      <c r="B66" s="7">
        <v>17</v>
      </c>
      <c r="C66" s="25">
        <f>(C22-C43)/C44</f>
        <v>0.40909090909090912</v>
      </c>
      <c r="D66" s="25">
        <f>(D22-D43)/D44</f>
        <v>0.31818181818181818</v>
      </c>
      <c r="E66" s="25">
        <f>(E22-E43)/E44</f>
        <v>0.77272727272727271</v>
      </c>
      <c r="F66" s="25">
        <f>(F22-F43)/F44</f>
        <v>0.68181818181818177</v>
      </c>
      <c r="G66" s="25">
        <f>(G22-G43)/G44</f>
        <v>0.27272727272727271</v>
      </c>
      <c r="I66" s="11">
        <v>39</v>
      </c>
      <c r="J66" s="11">
        <f>(J24-J32)/J33</f>
        <v>6.25E-2</v>
      </c>
      <c r="K66" s="11">
        <f>(K24-K32)/K33</f>
        <v>0.72727272727272729</v>
      </c>
      <c r="L66" s="11">
        <f>(L24-L32)/L33</f>
        <v>1</v>
      </c>
      <c r="M66" s="11">
        <f>(M24-M32)/M33</f>
        <v>0</v>
      </c>
      <c r="N66" s="11">
        <f>(N24-N32)/N33</f>
        <v>0.25</v>
      </c>
      <c r="P66" s="11">
        <v>17</v>
      </c>
      <c r="Q66" s="86">
        <f t="shared" si="5"/>
        <v>0.84210526315789469</v>
      </c>
      <c r="R66" s="86">
        <f t="shared" si="1"/>
        <v>0.73684210526315785</v>
      </c>
      <c r="S66" s="86">
        <f t="shared" si="2"/>
        <v>0.94736842105263153</v>
      </c>
      <c r="T66" s="86">
        <f t="shared" si="3"/>
        <v>0.73684210526315785</v>
      </c>
      <c r="U66" s="86">
        <f t="shared" si="4"/>
        <v>0.31578947368421051</v>
      </c>
    </row>
    <row r="67" spans="2:21" x14ac:dyDescent="0.25">
      <c r="B67" s="7">
        <v>18</v>
      </c>
      <c r="C67" s="25">
        <f>(C23-C43)/C44</f>
        <v>0.31818181818181818</v>
      </c>
      <c r="D67" s="25">
        <f>(D23-D43)/D44</f>
        <v>0.77272727272727271</v>
      </c>
      <c r="E67" s="25">
        <f>(E23-E43)/E44</f>
        <v>0.68181818181818177</v>
      </c>
      <c r="F67" s="25">
        <f>(F23-F43)/F44</f>
        <v>0.27272727272727271</v>
      </c>
      <c r="G67" s="25">
        <f>(G23-G43)/G44</f>
        <v>0.72727272727272729</v>
      </c>
      <c r="I67" s="11">
        <v>40</v>
      </c>
      <c r="J67" s="11">
        <f>(J25-J32)/J33</f>
        <v>0.5</v>
      </c>
      <c r="K67" s="11">
        <f>(K25-K32)/K33</f>
        <v>1</v>
      </c>
      <c r="L67" s="11">
        <f>(L25-L32)/L33</f>
        <v>0</v>
      </c>
      <c r="M67" s="11">
        <f>(M25-M32)/M33</f>
        <v>0.25</v>
      </c>
      <c r="N67" s="11">
        <f>(N25-N32)/N33</f>
        <v>6.25E-2</v>
      </c>
      <c r="P67" s="11">
        <v>18</v>
      </c>
      <c r="Q67" s="86">
        <f t="shared" si="5"/>
        <v>0.73684210526315785</v>
      </c>
      <c r="R67" s="86">
        <f t="shared" si="1"/>
        <v>0.94736842105263153</v>
      </c>
      <c r="S67" s="86">
        <f t="shared" si="2"/>
        <v>0.73684210526315785</v>
      </c>
      <c r="T67" s="86">
        <f t="shared" si="3"/>
        <v>0.31578947368421051</v>
      </c>
      <c r="U67" s="86">
        <f t="shared" si="4"/>
        <v>0.78947368421052633</v>
      </c>
    </row>
    <row r="68" spans="2:21" x14ac:dyDescent="0.25">
      <c r="B68" s="7">
        <v>19</v>
      </c>
      <c r="C68" s="25">
        <f>(C24-C43)/C44</f>
        <v>0.77272727272727271</v>
      </c>
      <c r="D68" s="25">
        <f>(D24-D43)/D44</f>
        <v>0.68181818181818177</v>
      </c>
      <c r="E68" s="25">
        <f>(E24-E43)/E44</f>
        <v>0.27272727272727271</v>
      </c>
      <c r="F68" s="25">
        <f>(F24-F43)/F44</f>
        <v>0.72727272727272729</v>
      </c>
      <c r="G68" s="25">
        <f>(G24-G43)/G44</f>
        <v>0.54545454545454541</v>
      </c>
      <c r="I68" s="11">
        <v>41</v>
      </c>
      <c r="J68" s="11">
        <f>(J26-J32)/J33</f>
        <v>0.6875</v>
      </c>
      <c r="K68" s="11">
        <f>(K26-K32)/K33</f>
        <v>0</v>
      </c>
      <c r="L68" s="11">
        <f>(L26-L32)/L33</f>
        <v>0.36363636363636365</v>
      </c>
      <c r="M68" s="11">
        <f>(M26-M32)/M33</f>
        <v>6.25E-2</v>
      </c>
      <c r="N68" s="11">
        <f>(N26-N32)/N33</f>
        <v>0.5</v>
      </c>
      <c r="P68" s="11">
        <v>19</v>
      </c>
      <c r="Q68" s="86">
        <f t="shared" si="5"/>
        <v>0.94736842105263153</v>
      </c>
      <c r="R68" s="86">
        <f t="shared" si="1"/>
        <v>0.73684210526315785</v>
      </c>
      <c r="S68" s="86">
        <f t="shared" si="2"/>
        <v>0.31578947368421051</v>
      </c>
      <c r="T68" s="86">
        <f t="shared" si="3"/>
        <v>0.78947368421052633</v>
      </c>
      <c r="U68" s="86">
        <f t="shared" si="4"/>
        <v>0.68421052631578949</v>
      </c>
    </row>
    <row r="69" spans="2:21" x14ac:dyDescent="0.25">
      <c r="B69" s="7">
        <v>20</v>
      </c>
      <c r="C69" s="25">
        <f>(C25-C43)/C44</f>
        <v>0.68181818181818177</v>
      </c>
      <c r="D69" s="25">
        <f>(D25-D43)/D44</f>
        <v>0.27272727272727271</v>
      </c>
      <c r="E69" s="25">
        <f>(E25-E43)/E44</f>
        <v>0.72727272727272729</v>
      </c>
      <c r="F69" s="25">
        <f>(F25-F43)/F44</f>
        <v>0.54545454545454541</v>
      </c>
      <c r="G69" s="25">
        <f>(G25-G43)/G44</f>
        <v>1</v>
      </c>
      <c r="I69" s="11">
        <v>42</v>
      </c>
      <c r="J69" s="11">
        <f>(J27-J32)/J33</f>
        <v>0</v>
      </c>
      <c r="K69" s="11">
        <f>(K27-K32)/K33</f>
        <v>0.36363636363636365</v>
      </c>
      <c r="L69" s="11">
        <f>(L27-L32)/L33</f>
        <v>9.0909090909090912E-2</v>
      </c>
      <c r="M69" s="11">
        <f>(M27-M32)/M33</f>
        <v>0.5</v>
      </c>
      <c r="N69" s="11">
        <f>(N27-N32)/N33</f>
        <v>0.6875</v>
      </c>
      <c r="P69" s="11">
        <v>20</v>
      </c>
      <c r="Q69" s="86">
        <f t="shared" si="5"/>
        <v>0.73684210526315785</v>
      </c>
      <c r="R69" s="86">
        <f t="shared" si="1"/>
        <v>0.31578947368421051</v>
      </c>
      <c r="S69" s="86">
        <f t="shared" si="2"/>
        <v>0.78947368421052633</v>
      </c>
      <c r="T69" s="86">
        <f t="shared" si="3"/>
        <v>0.68421052631578949</v>
      </c>
      <c r="U69" s="86">
        <f t="shared" si="4"/>
        <v>1</v>
      </c>
    </row>
    <row r="70" spans="2:21" x14ac:dyDescent="0.25">
      <c r="B70" s="7">
        <v>21</v>
      </c>
      <c r="C70" s="25">
        <f>(C26-C43)/C44</f>
        <v>0.27272727272727271</v>
      </c>
      <c r="D70" s="25">
        <f>(D26-D43)/D44</f>
        <v>0.72727272727272729</v>
      </c>
      <c r="E70" s="25">
        <f>(E26-E43)/E44</f>
        <v>0.54545454545454541</v>
      </c>
      <c r="F70" s="25">
        <f>(F26-F43)/F44</f>
        <v>1</v>
      </c>
      <c r="G70" s="25">
        <f>(G26-G43)/G44</f>
        <v>0.40909090909090912</v>
      </c>
      <c r="I70" s="11">
        <v>43</v>
      </c>
      <c r="J70" s="11">
        <f>(J28-J32)/J33</f>
        <v>0.25</v>
      </c>
      <c r="K70" s="11">
        <f>(K28-K32)/K33</f>
        <v>9.0909090909090912E-2</v>
      </c>
      <c r="L70" s="11">
        <f>(L28-L32)/L33</f>
        <v>0.72727272727272729</v>
      </c>
      <c r="M70" s="11">
        <f>(M28-M32)/M33</f>
        <v>0.6875</v>
      </c>
      <c r="N70" s="11">
        <f>(N28-N32)/N33</f>
        <v>1</v>
      </c>
      <c r="P70" s="11">
        <v>21</v>
      </c>
      <c r="Q70" s="86">
        <f t="shared" si="5"/>
        <v>0.31578947368421051</v>
      </c>
      <c r="R70" s="86">
        <f t="shared" si="1"/>
        <v>0.78947368421052633</v>
      </c>
      <c r="S70" s="86">
        <f t="shared" si="2"/>
        <v>0.68421052631578949</v>
      </c>
      <c r="T70" s="86">
        <f t="shared" si="3"/>
        <v>1</v>
      </c>
      <c r="U70" s="86">
        <f t="shared" si="4"/>
        <v>0.42105263157894735</v>
      </c>
    </row>
    <row r="71" spans="2:21" x14ac:dyDescent="0.25">
      <c r="B71" s="7">
        <v>22</v>
      </c>
      <c r="C71" s="25">
        <f>(C27-C43)/C44</f>
        <v>0.72727272727272729</v>
      </c>
      <c r="D71" s="25">
        <f>(D27-D43)/D44</f>
        <v>0.54545454545454541</v>
      </c>
      <c r="E71" s="25">
        <f>(E27-E43)/E44</f>
        <v>1</v>
      </c>
      <c r="F71" s="25">
        <f>(F27-F43)/F44</f>
        <v>0.40909090909090912</v>
      </c>
      <c r="G71" s="25">
        <f>(G27-G43)/G44</f>
        <v>0.77272727272727271</v>
      </c>
      <c r="I71" s="50">
        <v>44</v>
      </c>
      <c r="J71" s="50">
        <f>(J29-$J$32)/$J$33</f>
        <v>6.25E-2</v>
      </c>
      <c r="K71" s="50">
        <f>(K29-K32)/K33</f>
        <v>0.72727272727272729</v>
      </c>
      <c r="L71" s="50">
        <f>(L29-L32)/L33</f>
        <v>1</v>
      </c>
      <c r="M71" s="50">
        <f>(M29-M32)/M33</f>
        <v>1</v>
      </c>
      <c r="N71" s="50">
        <f>(N29-$J$32)/$J$33</f>
        <v>0.6875</v>
      </c>
      <c r="P71" s="11">
        <v>22</v>
      </c>
      <c r="Q71" s="86">
        <f t="shared" si="5"/>
        <v>0.78947368421052633</v>
      </c>
      <c r="R71" s="86">
        <f t="shared" si="1"/>
        <v>0.68421052631578949</v>
      </c>
      <c r="S71" s="86">
        <f t="shared" si="2"/>
        <v>1</v>
      </c>
      <c r="T71" s="86">
        <f t="shared" si="3"/>
        <v>0.42105263157894735</v>
      </c>
      <c r="U71" s="86">
        <f t="shared" si="4"/>
        <v>0.84210526315789469</v>
      </c>
    </row>
    <row r="72" spans="2:21" x14ac:dyDescent="0.25">
      <c r="B72" s="7">
        <v>23</v>
      </c>
      <c r="C72" s="25">
        <f>(C28-C43)/C44</f>
        <v>0.54545454545454541</v>
      </c>
      <c r="D72" s="25">
        <f>(D28-D43)/D44</f>
        <v>1</v>
      </c>
      <c r="E72" s="25">
        <f>(E28-E43)/E44</f>
        <v>0.40909090909090912</v>
      </c>
      <c r="F72" s="25">
        <f>(F28-F43)/F44</f>
        <v>0.77272727272727271</v>
      </c>
      <c r="G72" s="25">
        <f>(G28-G43)/G44</f>
        <v>0.90909090909090906</v>
      </c>
      <c r="P72" s="11">
        <v>23</v>
      </c>
      <c r="Q72" s="86">
        <f t="shared" si="5"/>
        <v>0.68421052631578949</v>
      </c>
      <c r="R72" s="86">
        <f t="shared" si="1"/>
        <v>1</v>
      </c>
      <c r="S72" s="86">
        <f t="shared" si="2"/>
        <v>0.42105263157894735</v>
      </c>
      <c r="T72" s="86">
        <f t="shared" si="3"/>
        <v>0.84210526315789469</v>
      </c>
      <c r="U72" s="86">
        <f t="shared" si="4"/>
        <v>0.94736842105263153</v>
      </c>
    </row>
    <row r="73" spans="2:21" x14ac:dyDescent="0.25">
      <c r="B73" s="7">
        <v>24</v>
      </c>
      <c r="C73" s="25">
        <f>(C29-C43)/C44</f>
        <v>1</v>
      </c>
      <c r="D73" s="25">
        <f>(D29-D43)/D44</f>
        <v>0.40909090909090912</v>
      </c>
      <c r="E73" s="25">
        <f>(E29-E43)/E44</f>
        <v>0.77272727272727271</v>
      </c>
      <c r="F73" s="25">
        <f>(F29-F43)/F44</f>
        <v>0.90909090909090906</v>
      </c>
      <c r="G73" s="25">
        <f>(G29-G43)/G44</f>
        <v>0.86363636363636365</v>
      </c>
      <c r="P73" s="11">
        <v>24</v>
      </c>
      <c r="Q73" s="86">
        <f t="shared" si="5"/>
        <v>1</v>
      </c>
      <c r="R73" s="86">
        <f t="shared" si="1"/>
        <v>0.42105263157894735</v>
      </c>
      <c r="S73" s="86">
        <f t="shared" si="2"/>
        <v>0.84210526315789469</v>
      </c>
      <c r="T73" s="86">
        <f t="shared" si="3"/>
        <v>0.94736842105263153</v>
      </c>
      <c r="U73" s="86">
        <f t="shared" si="4"/>
        <v>0.89473684210526316</v>
      </c>
    </row>
    <row r="74" spans="2:21" x14ac:dyDescent="0.25">
      <c r="B74" s="7">
        <v>25</v>
      </c>
      <c r="C74" s="25">
        <f>(C30-C43)/C44</f>
        <v>0.40909090909090912</v>
      </c>
      <c r="D74" s="25">
        <f>(D30-D43)/D44</f>
        <v>0.77272727272727271</v>
      </c>
      <c r="E74" s="25">
        <f>(E30-E43)/E44</f>
        <v>0.90909090909090906</v>
      </c>
      <c r="F74" s="25">
        <f>(F30-F43)/F44</f>
        <v>0.86363636363636365</v>
      </c>
      <c r="G74" s="25">
        <f>(G30-G43)/G44</f>
        <v>0.63636363636363635</v>
      </c>
      <c r="P74" s="11">
        <v>25</v>
      </c>
      <c r="Q74" s="86">
        <f t="shared" si="5"/>
        <v>0.42105263157894735</v>
      </c>
      <c r="R74" s="86">
        <f t="shared" si="1"/>
        <v>0.84210526315789469</v>
      </c>
      <c r="S74" s="86">
        <f t="shared" si="2"/>
        <v>0.94736842105263153</v>
      </c>
      <c r="T74" s="86">
        <f t="shared" si="3"/>
        <v>0.89473684210526316</v>
      </c>
      <c r="U74" s="86">
        <f t="shared" si="4"/>
        <v>0.63157894736842102</v>
      </c>
    </row>
    <row r="75" spans="2:21" x14ac:dyDescent="0.25">
      <c r="B75" s="7">
        <v>26</v>
      </c>
      <c r="C75" s="25">
        <f>(C31-C43)/C44</f>
        <v>0.77272727272727271</v>
      </c>
      <c r="D75" s="25">
        <f>(D31-D43)/D44</f>
        <v>0.90909090909090906</v>
      </c>
      <c r="E75" s="25">
        <f>(E31-E43)/E44</f>
        <v>0.86363636363636365</v>
      </c>
      <c r="F75" s="25">
        <f>(F31-F43)/F44</f>
        <v>0.63636363636363635</v>
      </c>
      <c r="G75" s="25">
        <f>(G31-G43)/G44</f>
        <v>1</v>
      </c>
      <c r="P75" s="11">
        <v>26</v>
      </c>
      <c r="Q75" s="86">
        <f t="shared" si="5"/>
        <v>0.84210526315789469</v>
      </c>
      <c r="R75" s="86">
        <f t="shared" si="1"/>
        <v>0.94736842105263153</v>
      </c>
      <c r="S75" s="86">
        <f t="shared" si="2"/>
        <v>0.89473684210526316</v>
      </c>
      <c r="T75" s="86">
        <f t="shared" si="3"/>
        <v>0.63157894736842102</v>
      </c>
      <c r="U75" s="86">
        <f t="shared" si="4"/>
        <v>1</v>
      </c>
    </row>
    <row r="76" spans="2:21" x14ac:dyDescent="0.25">
      <c r="B76" s="7">
        <v>27</v>
      </c>
      <c r="C76" s="25">
        <f>(C32-C43)/C44</f>
        <v>0.90909090909090906</v>
      </c>
      <c r="D76" s="25">
        <f>(D32-D43)/D44</f>
        <v>0.86363636363636365</v>
      </c>
      <c r="E76" s="25">
        <f>(E32-E43)/E44</f>
        <v>0.63636363636363635</v>
      </c>
      <c r="F76" s="25">
        <f>(F32-F43)/F44</f>
        <v>1</v>
      </c>
      <c r="G76" s="25">
        <f>(G32-G43)/G44</f>
        <v>0.31818181818181818</v>
      </c>
      <c r="P76" s="11">
        <v>27</v>
      </c>
      <c r="Q76" s="86">
        <f t="shared" si="5"/>
        <v>0.94736842105263153</v>
      </c>
      <c r="R76" s="86">
        <f t="shared" si="1"/>
        <v>0.89473684210526316</v>
      </c>
      <c r="S76" s="86">
        <f t="shared" si="2"/>
        <v>0.63157894736842102</v>
      </c>
      <c r="T76" s="86">
        <f t="shared" si="3"/>
        <v>1</v>
      </c>
      <c r="U76" s="86">
        <f t="shared" si="4"/>
        <v>0.21052631578947367</v>
      </c>
    </row>
    <row r="77" spans="2:21" x14ac:dyDescent="0.25">
      <c r="B77" s="7">
        <v>28</v>
      </c>
      <c r="C77" s="25">
        <f>(C33-C43)/C44</f>
        <v>0.86363636363636365</v>
      </c>
      <c r="D77" s="25">
        <f>(D33-D43)/D44</f>
        <v>0.63636363636363635</v>
      </c>
      <c r="E77" s="25">
        <f>(E33-E43)/E44</f>
        <v>1</v>
      </c>
      <c r="F77" s="25">
        <f>(F33-F43)/F44</f>
        <v>0.31818181818181818</v>
      </c>
      <c r="G77" s="25">
        <f>(G33-G43)/G44</f>
        <v>0.54545454545454541</v>
      </c>
      <c r="P77" s="11">
        <v>28</v>
      </c>
      <c r="Q77" s="86">
        <f t="shared" si="5"/>
        <v>0.89473684210526316</v>
      </c>
      <c r="R77" s="86">
        <f t="shared" si="1"/>
        <v>0.63157894736842102</v>
      </c>
      <c r="S77" s="86">
        <f t="shared" si="2"/>
        <v>1</v>
      </c>
      <c r="T77" s="86">
        <f t="shared" si="3"/>
        <v>0.21052631578947367</v>
      </c>
      <c r="U77" s="86">
        <f t="shared" si="4"/>
        <v>0.36842105263157893</v>
      </c>
    </row>
    <row r="78" spans="2:21" x14ac:dyDescent="0.25">
      <c r="B78" s="7">
        <v>29</v>
      </c>
      <c r="C78" s="25">
        <f>(C34-C43)/C44</f>
        <v>0.63636363636363635</v>
      </c>
      <c r="D78" s="25">
        <f>(D34-D43)/D44</f>
        <v>1</v>
      </c>
      <c r="E78" s="25">
        <f>(E34-E43)/E44</f>
        <v>0.31818181818181818</v>
      </c>
      <c r="F78" s="25">
        <f>(F34-F43)/F44</f>
        <v>0.54545454545454541</v>
      </c>
      <c r="G78" s="25">
        <f>(G34-G43)/G44</f>
        <v>0.22727272727272727</v>
      </c>
      <c r="P78" s="11">
        <v>29</v>
      </c>
      <c r="Q78" s="86">
        <f t="shared" si="5"/>
        <v>0.63157894736842102</v>
      </c>
      <c r="R78" s="86">
        <f t="shared" si="1"/>
        <v>1</v>
      </c>
      <c r="S78" s="86">
        <f t="shared" si="2"/>
        <v>0.21052631578947367</v>
      </c>
      <c r="T78" s="86">
        <f t="shared" si="3"/>
        <v>0.36842105263157893</v>
      </c>
      <c r="U78" s="86">
        <f t="shared" si="4"/>
        <v>0.26315789473684209</v>
      </c>
    </row>
    <row r="79" spans="2:21" x14ac:dyDescent="0.25">
      <c r="B79" s="7">
        <v>30</v>
      </c>
      <c r="C79" s="25">
        <f>(C35-C43)/C44</f>
        <v>1</v>
      </c>
      <c r="D79" s="25">
        <f>(D35-D43)/D44</f>
        <v>0.31818181818181818</v>
      </c>
      <c r="E79" s="25">
        <f>(E35-E43)/E44</f>
        <v>0.54545454545454541</v>
      </c>
      <c r="F79" s="25">
        <f>(F35-F43)/F44</f>
        <v>0.22727272727272727</v>
      </c>
      <c r="G79" s="25">
        <f>(G35-G43)/G44</f>
        <v>0.72727272727272729</v>
      </c>
      <c r="P79" s="11">
        <v>30</v>
      </c>
      <c r="Q79" s="86">
        <f t="shared" si="5"/>
        <v>1</v>
      </c>
      <c r="R79" s="86">
        <f t="shared" si="1"/>
        <v>0.21052631578947367</v>
      </c>
      <c r="S79" s="86">
        <f t="shared" si="2"/>
        <v>0.36842105263157893</v>
      </c>
      <c r="T79" s="86">
        <f t="shared" si="3"/>
        <v>0.26315789473684209</v>
      </c>
      <c r="U79" s="86">
        <f t="shared" si="4"/>
        <v>0.68421052631578949</v>
      </c>
    </row>
    <row r="80" spans="2:21" x14ac:dyDescent="0.25">
      <c r="B80" s="7">
        <v>31</v>
      </c>
      <c r="C80" s="25">
        <f>(C36-C43)/C44</f>
        <v>0.31818181818181818</v>
      </c>
      <c r="D80" s="25">
        <f>(D36-D43)/D44</f>
        <v>0.54545454545454541</v>
      </c>
      <c r="E80" s="25">
        <f>(E36-E43)/E44</f>
        <v>0.22727272727272727</v>
      </c>
      <c r="F80" s="25">
        <f>(F36-F43)/F44</f>
        <v>0.72727272727272729</v>
      </c>
      <c r="G80" s="25">
        <f>(G36-G43)/G44</f>
        <v>0.54545454545454541</v>
      </c>
      <c r="P80" s="11">
        <v>31</v>
      </c>
      <c r="Q80" s="86">
        <f t="shared" si="5"/>
        <v>0.21052631578947367</v>
      </c>
      <c r="R80" s="86">
        <f t="shared" si="1"/>
        <v>0.36842105263157893</v>
      </c>
      <c r="S80" s="86">
        <f t="shared" si="2"/>
        <v>0.26315789473684209</v>
      </c>
      <c r="T80" s="86">
        <f t="shared" si="3"/>
        <v>0.68421052631578949</v>
      </c>
      <c r="U80" s="86">
        <f t="shared" si="4"/>
        <v>0.52631578947368418</v>
      </c>
    </row>
    <row r="81" spans="2:21" x14ac:dyDescent="0.25">
      <c r="B81" s="7">
        <v>32</v>
      </c>
      <c r="C81" s="25">
        <f>(C37-C43)/C44</f>
        <v>0.54545454545454541</v>
      </c>
      <c r="D81" s="25">
        <f>(D37-D43)/D44</f>
        <v>0.22727272727272727</v>
      </c>
      <c r="E81" s="25">
        <f>(E37-E43)/E44</f>
        <v>0.72727272727272729</v>
      </c>
      <c r="F81" s="25">
        <f>(F37-F43)/F44</f>
        <v>0.54545454545454541</v>
      </c>
      <c r="G81" s="25">
        <f>(G37-G43)/G44</f>
        <v>1</v>
      </c>
      <c r="P81" s="11">
        <v>32</v>
      </c>
      <c r="Q81" s="86">
        <f t="shared" si="5"/>
        <v>0.36842105263157893</v>
      </c>
      <c r="R81" s="86">
        <f t="shared" si="1"/>
        <v>0.26315789473684209</v>
      </c>
      <c r="S81" s="86">
        <f t="shared" si="2"/>
        <v>0.68421052631578949</v>
      </c>
      <c r="T81" s="86">
        <f t="shared" si="3"/>
        <v>0.52631578947368418</v>
      </c>
      <c r="U81" s="86">
        <f t="shared" si="4"/>
        <v>1</v>
      </c>
    </row>
    <row r="82" spans="2:21" x14ac:dyDescent="0.25">
      <c r="B82" s="7">
        <v>33</v>
      </c>
      <c r="C82" s="25">
        <f>(C38-C43)/C44</f>
        <v>0.22727272727272727</v>
      </c>
      <c r="D82" s="25">
        <f>(D38-D43)/D44</f>
        <v>0.72727272727272729</v>
      </c>
      <c r="E82" s="25">
        <f>(E38-E43)/E44</f>
        <v>0.54545454545454541</v>
      </c>
      <c r="F82" s="25">
        <f>(F38-F43)/F44</f>
        <v>1</v>
      </c>
      <c r="G82" s="25">
        <f>(G38-G43)/G44</f>
        <v>1</v>
      </c>
      <c r="P82" s="11">
        <v>33</v>
      </c>
      <c r="Q82" s="86">
        <f t="shared" si="5"/>
        <v>0.26315789473684209</v>
      </c>
      <c r="R82" s="86">
        <f t="shared" si="1"/>
        <v>0.68421052631578949</v>
      </c>
      <c r="S82" s="86">
        <f t="shared" si="2"/>
        <v>0.52631578947368418</v>
      </c>
      <c r="T82" s="86">
        <f t="shared" si="3"/>
        <v>1</v>
      </c>
      <c r="U82" s="86">
        <f t="shared" si="4"/>
        <v>1</v>
      </c>
    </row>
    <row r="83" spans="2:21" x14ac:dyDescent="0.25">
      <c r="B83" s="7">
        <v>34</v>
      </c>
      <c r="C83" s="25">
        <f>(C39-C43)/C44</f>
        <v>0.72727272727272729</v>
      </c>
      <c r="D83" s="25">
        <f>(D39-D43)/D44</f>
        <v>0.54545454545454541</v>
      </c>
      <c r="E83" s="25">
        <f>(E39-E43)/E44</f>
        <v>1</v>
      </c>
      <c r="F83" s="25">
        <f>(F39-F43)/F44</f>
        <v>1</v>
      </c>
      <c r="G83" s="25">
        <f>(G39-G43)/G44</f>
        <v>0.45454545454545453</v>
      </c>
      <c r="P83" s="11">
        <v>34</v>
      </c>
      <c r="Q83" s="86">
        <f t="shared" si="5"/>
        <v>0.68421052631578949</v>
      </c>
      <c r="R83" s="86">
        <f t="shared" si="1"/>
        <v>0.52631578947368418</v>
      </c>
      <c r="S83" s="86">
        <f t="shared" si="2"/>
        <v>1</v>
      </c>
      <c r="T83" s="86">
        <f t="shared" si="3"/>
        <v>1</v>
      </c>
      <c r="U83" s="86">
        <f t="shared" si="4"/>
        <v>0.36842105263157893</v>
      </c>
    </row>
    <row r="84" spans="2:21" x14ac:dyDescent="0.25">
      <c r="B84" s="7">
        <v>35</v>
      </c>
      <c r="C84" s="25">
        <f>(C40-C43)/C44</f>
        <v>0.54545454545454541</v>
      </c>
      <c r="D84" s="25">
        <f>(D40-D43)/D44</f>
        <v>1</v>
      </c>
      <c r="E84" s="25">
        <f>(E40-E43)/E44</f>
        <v>1</v>
      </c>
      <c r="F84" s="25">
        <f>(F40-F43)/F44</f>
        <v>0.45454545454545453</v>
      </c>
      <c r="G84" s="25">
        <f>(G40-G43)/G44</f>
        <v>0.18181818181818182</v>
      </c>
      <c r="P84" s="11">
        <v>35</v>
      </c>
      <c r="Q84" s="86">
        <f t="shared" si="5"/>
        <v>0.52631578947368418</v>
      </c>
      <c r="R84" s="86">
        <f t="shared" si="1"/>
        <v>1</v>
      </c>
      <c r="S84" s="86">
        <f t="shared" si="2"/>
        <v>1</v>
      </c>
      <c r="T84" s="86">
        <f t="shared" si="3"/>
        <v>0.36842105263157893</v>
      </c>
      <c r="U84" s="86">
        <f t="shared" si="4"/>
        <v>0.21052631578947367</v>
      </c>
    </row>
    <row r="85" spans="2:21" x14ac:dyDescent="0.25">
      <c r="B85" s="25">
        <v>36</v>
      </c>
      <c r="C85" s="25">
        <f>(C41-C43)/C44</f>
        <v>1</v>
      </c>
      <c r="D85" s="25">
        <f>(D41-D43)/D44</f>
        <v>1</v>
      </c>
      <c r="E85" s="25">
        <f>(E41-E43)/E44</f>
        <v>0.45454545454545453</v>
      </c>
      <c r="F85" s="25">
        <f>(F41-F43)/F44</f>
        <v>0.18181818181818182</v>
      </c>
      <c r="G85" s="25">
        <f>(G41-G43)/G44</f>
        <v>0.54545454545454541</v>
      </c>
      <c r="P85" s="50">
        <v>36</v>
      </c>
      <c r="Q85" s="86">
        <f t="shared" si="5"/>
        <v>1</v>
      </c>
      <c r="R85" s="86">
        <f t="shared" si="1"/>
        <v>1</v>
      </c>
      <c r="S85" s="86">
        <f t="shared" si="2"/>
        <v>0.36842105263157893</v>
      </c>
      <c r="T85" s="86">
        <f t="shared" si="3"/>
        <v>0.21052631578947367</v>
      </c>
      <c r="U85" s="86">
        <f t="shared" si="4"/>
        <v>0.57894736842105265</v>
      </c>
    </row>
    <row r="87" spans="2:21" x14ac:dyDescent="0.25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2:21" x14ac:dyDescent="0.25">
      <c r="I88" s="104" t="s">
        <v>67</v>
      </c>
      <c r="J88" s="104"/>
      <c r="K88" s="104"/>
      <c r="L88" s="104"/>
    </row>
    <row r="90" spans="2:21" x14ac:dyDescent="0.25">
      <c r="C90" s="24"/>
      <c r="D90" s="111" t="s">
        <v>65</v>
      </c>
      <c r="E90" s="116"/>
      <c r="N90" s="114" t="s">
        <v>68</v>
      </c>
      <c r="O90" s="116"/>
    </row>
    <row r="91" spans="2:21" x14ac:dyDescent="0.25">
      <c r="C91" s="24"/>
      <c r="E91" s="108" t="s">
        <v>69</v>
      </c>
      <c r="F91" s="109"/>
      <c r="G91" s="109"/>
      <c r="H91" s="109"/>
      <c r="I91" s="110"/>
      <c r="N91" s="32"/>
      <c r="O91" s="33"/>
    </row>
    <row r="92" spans="2:21" x14ac:dyDescent="0.25">
      <c r="B92" s="118"/>
      <c r="C92" s="118"/>
      <c r="E92" s="29" t="s">
        <v>64</v>
      </c>
      <c r="F92" s="53" t="s">
        <v>56</v>
      </c>
      <c r="G92" s="53" t="s">
        <v>57</v>
      </c>
      <c r="H92" s="53" t="s">
        <v>58</v>
      </c>
      <c r="I92" s="53" t="s">
        <v>59</v>
      </c>
      <c r="L92" s="92" t="s">
        <v>68</v>
      </c>
      <c r="M92" s="25">
        <v>1</v>
      </c>
      <c r="N92" s="25">
        <v>2</v>
      </c>
      <c r="O92" s="25">
        <v>3</v>
      </c>
      <c r="P92" s="25">
        <v>4</v>
      </c>
      <c r="Q92" s="25">
        <v>5</v>
      </c>
    </row>
    <row r="93" spans="2:21" x14ac:dyDescent="0.25">
      <c r="B93" s="95"/>
      <c r="C93" s="95"/>
      <c r="E93" s="25">
        <v>1</v>
      </c>
      <c r="F93" s="25">
        <v>0.4</v>
      </c>
      <c r="G93" s="25">
        <v>0.2</v>
      </c>
      <c r="H93" s="25">
        <v>0.01</v>
      </c>
      <c r="I93" s="25">
        <v>0.37</v>
      </c>
      <c r="L93" s="25">
        <v>1</v>
      </c>
      <c r="M93" s="28">
        <f>(C50*$F$106)+(D50*$F$107)+(E50*$F$108)+(F50*$F$109)+$F$102</f>
        <v>0.84276818181818181</v>
      </c>
      <c r="N93" s="28">
        <f t="shared" ref="N93:N128" si="6">(C50*$G$106)+(D50*$G$107)+(E50*$G$108)+(F50*$G$109)+$G$102</f>
        <v>0.51510909090909096</v>
      </c>
      <c r="O93" s="28">
        <f t="shared" ref="O93:O128" si="7">(C50*$H$106)+(D50*$H$107)+(E50*$H$108)+(F50*$H$109)+$H$102</f>
        <v>0.78958454545454548</v>
      </c>
      <c r="P93" s="28">
        <f t="shared" ref="P93:P128" si="8">(C50*$I$106)+(D50*$I$107)+(E50*$I$108)+(F50*$I$109)+$I$102</f>
        <v>-0.23588909090909085</v>
      </c>
      <c r="Q93" s="28">
        <f t="shared" ref="Q93:Q128" si="9">(C50*$J$106)+(D50*$J$107)+(E50*$J$108)+(F50*$J$109)+$J$102</f>
        <v>-0.2826727272727273</v>
      </c>
    </row>
    <row r="94" spans="2:21" x14ac:dyDescent="0.25">
      <c r="B94" s="95"/>
      <c r="C94" s="95"/>
      <c r="E94" s="25">
        <v>2</v>
      </c>
      <c r="F94" s="25">
        <v>0.06</v>
      </c>
      <c r="G94" s="25">
        <v>0.38</v>
      </c>
      <c r="H94" s="25">
        <v>0.08</v>
      </c>
      <c r="I94" s="25">
        <v>0.45</v>
      </c>
      <c r="L94" s="25">
        <v>2</v>
      </c>
      <c r="M94" s="43">
        <f>(C51*$F$106)+(D51*$F$107)+(E51*$F$108)+(F51*$F$109)+$F$102</f>
        <v>0.5623136363636364</v>
      </c>
      <c r="N94" s="28">
        <f t="shared" si="6"/>
        <v>0.35147272727272727</v>
      </c>
      <c r="O94" s="28">
        <f t="shared" si="7"/>
        <v>1.0278918181818182</v>
      </c>
      <c r="P94" s="28">
        <f t="shared" si="8"/>
        <v>-0.31770727272727273</v>
      </c>
      <c r="Q94" s="28">
        <f t="shared" si="9"/>
        <v>-0.49471818181818183</v>
      </c>
    </row>
    <row r="95" spans="2:21" x14ac:dyDescent="0.25">
      <c r="B95" s="95"/>
      <c r="C95" s="95"/>
      <c r="E95" s="25">
        <v>3</v>
      </c>
      <c r="F95" s="25">
        <v>0.1</v>
      </c>
      <c r="G95" s="100">
        <v>-0.12138</v>
      </c>
      <c r="H95" s="25">
        <v>0.1</v>
      </c>
      <c r="I95" s="25">
        <v>-0.9</v>
      </c>
      <c r="L95" s="25">
        <v>3</v>
      </c>
      <c r="M95" s="28">
        <f>(C52*$F$106)+(D52*$F$107)+(E52*$F$108)+(F52*$F$109)+$F$102</f>
        <v>0.65276818181818186</v>
      </c>
      <c r="N95" s="28">
        <f t="shared" si="6"/>
        <v>0.51283636363636365</v>
      </c>
      <c r="O95" s="28">
        <f t="shared" si="7"/>
        <v>0.75939636363636365</v>
      </c>
      <c r="P95" s="28">
        <f t="shared" si="8"/>
        <v>-9.4070909090909094E-2</v>
      </c>
      <c r="Q95" s="28">
        <f t="shared" si="9"/>
        <v>-0.57489999999999997</v>
      </c>
    </row>
    <row r="96" spans="2:21" x14ac:dyDescent="0.25">
      <c r="B96" s="95"/>
      <c r="C96" s="95"/>
      <c r="E96" s="25">
        <v>4</v>
      </c>
      <c r="F96" s="25">
        <v>-0.35</v>
      </c>
      <c r="G96" s="25">
        <v>0.1</v>
      </c>
      <c r="H96" s="25">
        <v>0.13</v>
      </c>
      <c r="I96" s="25">
        <v>0.9</v>
      </c>
      <c r="L96" s="25">
        <v>4</v>
      </c>
      <c r="M96" s="28">
        <f t="shared" ref="M96:M128" si="10">(C53*$F$106)+(D53*$F$107)+(E53*$F$108)+(F53*$F$109)+$F$102</f>
        <v>0.62413181818181818</v>
      </c>
      <c r="N96" s="28">
        <f t="shared" si="6"/>
        <v>0.35920000000000002</v>
      </c>
      <c r="O96" s="28">
        <f t="shared" si="7"/>
        <v>1.0015909090909092</v>
      </c>
      <c r="P96" s="28">
        <f t="shared" si="8"/>
        <v>-0.33497999999999994</v>
      </c>
      <c r="Q96" s="28">
        <f t="shared" si="9"/>
        <v>-0.39512727272727277</v>
      </c>
    </row>
    <row r="97" spans="2:17" x14ac:dyDescent="0.25">
      <c r="B97" s="95"/>
      <c r="C97" s="95"/>
      <c r="E97" s="25">
        <v>5</v>
      </c>
      <c r="F97" s="25">
        <v>0.4</v>
      </c>
      <c r="G97" s="25">
        <v>-0.6</v>
      </c>
      <c r="H97" s="25">
        <v>-8.1000000000000003E-2</v>
      </c>
      <c r="I97" s="25">
        <v>0.31</v>
      </c>
      <c r="L97" s="25">
        <v>5</v>
      </c>
      <c r="M97" s="28">
        <f t="shared" si="10"/>
        <v>0.67640454545454554</v>
      </c>
      <c r="N97" s="28">
        <f t="shared" si="6"/>
        <v>0.55783636363636369</v>
      </c>
      <c r="O97" s="28">
        <f t="shared" si="7"/>
        <v>0.64218636363636361</v>
      </c>
      <c r="P97" s="28">
        <f t="shared" si="8"/>
        <v>4.5929090909090919E-2</v>
      </c>
      <c r="Q97" s="28">
        <f t="shared" si="9"/>
        <v>-0.52721818181818181</v>
      </c>
    </row>
    <row r="98" spans="2:17" x14ac:dyDescent="0.25">
      <c r="B98" s="95"/>
      <c r="C98" s="95"/>
      <c r="L98" s="25">
        <v>6</v>
      </c>
      <c r="M98" s="28">
        <f t="shared" si="10"/>
        <v>0.63322272727272733</v>
      </c>
      <c r="N98" s="28">
        <f t="shared" si="6"/>
        <v>0.40510909090909092</v>
      </c>
      <c r="O98" s="28">
        <f t="shared" si="7"/>
        <v>0.96425545454545458</v>
      </c>
      <c r="P98" s="28">
        <f t="shared" si="8"/>
        <v>-0.2558890909090909</v>
      </c>
      <c r="Q98" s="28">
        <f t="shared" si="9"/>
        <v>-0.43753636363636361</v>
      </c>
    </row>
    <row r="99" spans="2:17" x14ac:dyDescent="0.25">
      <c r="B99" s="95"/>
      <c r="C99" s="95"/>
      <c r="L99" s="25">
        <v>7</v>
      </c>
      <c r="M99" s="28">
        <f t="shared" si="10"/>
        <v>0.67185909090909091</v>
      </c>
      <c r="N99" s="28">
        <f t="shared" si="6"/>
        <v>0.55465454545454551</v>
      </c>
      <c r="O99" s="28">
        <f t="shared" si="7"/>
        <v>0.75745272727272739</v>
      </c>
      <c r="P99" s="28">
        <f t="shared" si="8"/>
        <v>-7.3161818181818161E-2</v>
      </c>
      <c r="Q99" s="28">
        <f t="shared" si="9"/>
        <v>-0.63680909090909088</v>
      </c>
    </row>
    <row r="100" spans="2:17" x14ac:dyDescent="0.25">
      <c r="B100" s="95"/>
      <c r="C100" s="95"/>
      <c r="E100" s="108" t="s">
        <v>70</v>
      </c>
      <c r="F100" s="109"/>
      <c r="G100" s="109"/>
      <c r="H100" s="109"/>
      <c r="I100" s="109"/>
      <c r="J100" s="110"/>
      <c r="L100" s="25">
        <v>8</v>
      </c>
      <c r="M100" s="28">
        <f t="shared" si="10"/>
        <v>0.74595</v>
      </c>
      <c r="N100" s="28">
        <f t="shared" si="6"/>
        <v>0.48101818181818184</v>
      </c>
      <c r="O100" s="28">
        <f t="shared" si="7"/>
        <v>0.83601090909090914</v>
      </c>
      <c r="P100" s="28">
        <f t="shared" si="8"/>
        <v>-0.19407090909090907</v>
      </c>
      <c r="Q100" s="28">
        <f t="shared" si="9"/>
        <v>-0.35694545454545451</v>
      </c>
    </row>
    <row r="101" spans="2:17" x14ac:dyDescent="0.25">
      <c r="B101" s="95"/>
      <c r="C101" s="95"/>
      <c r="E101" s="53" t="s">
        <v>66</v>
      </c>
      <c r="F101" s="53">
        <v>1</v>
      </c>
      <c r="G101" s="53">
        <v>2</v>
      </c>
      <c r="H101" s="53">
        <v>3</v>
      </c>
      <c r="I101" s="53">
        <v>4</v>
      </c>
      <c r="J101" s="53">
        <v>5</v>
      </c>
      <c r="L101" s="25">
        <v>9</v>
      </c>
      <c r="M101" s="28">
        <f t="shared" si="10"/>
        <v>0.86595</v>
      </c>
      <c r="N101" s="28">
        <f t="shared" si="6"/>
        <v>0.76192727272727279</v>
      </c>
      <c r="O101" s="28">
        <f t="shared" si="7"/>
        <v>0.30127727272727278</v>
      </c>
      <c r="P101" s="28">
        <f t="shared" si="8"/>
        <v>0.40592909090909096</v>
      </c>
      <c r="Q101" s="28">
        <f t="shared" si="9"/>
        <v>-0.37876363636363636</v>
      </c>
    </row>
    <row r="102" spans="2:17" x14ac:dyDescent="0.25">
      <c r="B102" s="95"/>
      <c r="C102" s="95"/>
      <c r="E102" s="25">
        <v>1</v>
      </c>
      <c r="F102" s="50">
        <v>0.49595</v>
      </c>
      <c r="G102" s="50">
        <v>0.30420000000000003</v>
      </c>
      <c r="H102" s="50">
        <v>0.99250000000000005</v>
      </c>
      <c r="I102" s="50">
        <v>-0.30997999999999998</v>
      </c>
      <c r="J102" s="50">
        <v>-0.49990000000000001</v>
      </c>
      <c r="L102" s="25">
        <v>10</v>
      </c>
      <c r="M102" s="28">
        <f t="shared" si="10"/>
        <v>1.010040909090909</v>
      </c>
      <c r="N102" s="28">
        <f t="shared" si="6"/>
        <v>0.91601818181818184</v>
      </c>
      <c r="O102" s="28">
        <f t="shared" si="7"/>
        <v>0.16491363636363643</v>
      </c>
      <c r="P102" s="28">
        <f t="shared" si="8"/>
        <v>0.63365636363636368</v>
      </c>
      <c r="Q102" s="28">
        <f t="shared" si="9"/>
        <v>-0.29794545454545451</v>
      </c>
    </row>
    <row r="103" spans="2:17" x14ac:dyDescent="0.25">
      <c r="B103" s="95"/>
      <c r="C103" s="95"/>
      <c r="L103" s="25">
        <v>11</v>
      </c>
      <c r="M103" s="28">
        <f t="shared" si="10"/>
        <v>0.90276818181818186</v>
      </c>
      <c r="N103" s="28">
        <f t="shared" si="6"/>
        <v>0.87556363636363643</v>
      </c>
      <c r="O103" s="28">
        <f t="shared" si="7"/>
        <v>0.65325181818181821</v>
      </c>
      <c r="P103" s="28">
        <f t="shared" si="8"/>
        <v>0.18592909090909099</v>
      </c>
      <c r="Q103" s="28">
        <f t="shared" si="9"/>
        <v>-0.82680909090909083</v>
      </c>
    </row>
    <row r="104" spans="2:17" x14ac:dyDescent="0.25">
      <c r="B104" s="95"/>
      <c r="C104" s="95"/>
      <c r="E104" s="108" t="s">
        <v>71</v>
      </c>
      <c r="F104" s="109"/>
      <c r="G104" s="109"/>
      <c r="H104" s="109"/>
      <c r="I104" s="109"/>
      <c r="J104" s="110"/>
      <c r="L104" s="25">
        <v>12</v>
      </c>
      <c r="M104" s="28">
        <f t="shared" si="10"/>
        <v>1.2277681818181818</v>
      </c>
      <c r="N104" s="28">
        <f t="shared" si="6"/>
        <v>1.0292000000000001</v>
      </c>
      <c r="O104" s="28">
        <f t="shared" si="7"/>
        <v>0.45748363636363643</v>
      </c>
      <c r="P104" s="28">
        <f t="shared" si="8"/>
        <v>0.10456545454545463</v>
      </c>
      <c r="Q104" s="28">
        <f t="shared" si="9"/>
        <v>-0.64076363636363631</v>
      </c>
    </row>
    <row r="105" spans="2:17" x14ac:dyDescent="0.25">
      <c r="B105" s="95"/>
      <c r="C105" s="95"/>
      <c r="E105" s="28" t="s">
        <v>64</v>
      </c>
      <c r="F105" s="28">
        <v>1</v>
      </c>
      <c r="G105" s="53">
        <v>2</v>
      </c>
      <c r="H105" s="28">
        <v>3</v>
      </c>
      <c r="I105" s="28">
        <v>4</v>
      </c>
      <c r="J105" s="28">
        <v>5</v>
      </c>
      <c r="L105" s="25">
        <v>13</v>
      </c>
      <c r="M105" s="28">
        <f t="shared" si="10"/>
        <v>1.168677272727273</v>
      </c>
      <c r="N105" s="28">
        <f t="shared" si="6"/>
        <v>0.79192727272727281</v>
      </c>
      <c r="O105" s="28">
        <f t="shared" si="7"/>
        <v>0.65193545454545454</v>
      </c>
      <c r="P105" s="28">
        <f t="shared" si="8"/>
        <v>-9.2252727272727209E-2</v>
      </c>
      <c r="Q105" s="28">
        <f t="shared" si="9"/>
        <v>-0.23821818181818177</v>
      </c>
    </row>
    <row r="106" spans="2:17" x14ac:dyDescent="0.25">
      <c r="B106" s="95"/>
      <c r="C106" s="95"/>
      <c r="E106" s="28" t="s">
        <v>56</v>
      </c>
      <c r="F106" s="90">
        <v>0.4</v>
      </c>
      <c r="G106" s="28">
        <v>0.06</v>
      </c>
      <c r="H106" s="90">
        <v>0.1</v>
      </c>
      <c r="I106" s="28">
        <v>-0.35</v>
      </c>
      <c r="J106" s="28">
        <v>0.4</v>
      </c>
      <c r="L106" s="25">
        <v>14</v>
      </c>
      <c r="M106" s="28">
        <f t="shared" si="10"/>
        <v>0.93413181818181823</v>
      </c>
      <c r="N106" s="28">
        <f t="shared" si="6"/>
        <v>0.77738181818181817</v>
      </c>
      <c r="O106" s="28">
        <f t="shared" si="7"/>
        <v>0.64350272727272728</v>
      </c>
      <c r="P106" s="28">
        <f t="shared" si="8"/>
        <v>3.9110909090909141E-2</v>
      </c>
      <c r="Q106" s="28">
        <f t="shared" si="9"/>
        <v>-0.60449090909090908</v>
      </c>
    </row>
    <row r="107" spans="2:17" x14ac:dyDescent="0.25">
      <c r="B107" s="95"/>
      <c r="C107" s="95"/>
      <c r="E107" s="28" t="s">
        <v>57</v>
      </c>
      <c r="F107" s="28">
        <v>0.2</v>
      </c>
      <c r="G107" s="28">
        <v>0.38</v>
      </c>
      <c r="H107" s="90">
        <v>-0.12138</v>
      </c>
      <c r="I107" s="28">
        <v>0.1</v>
      </c>
      <c r="J107" s="28">
        <v>-0.6</v>
      </c>
      <c r="L107" s="25">
        <v>15</v>
      </c>
      <c r="M107" s="28">
        <f t="shared" si="10"/>
        <v>0.95413181818181825</v>
      </c>
      <c r="N107" s="28">
        <f t="shared" si="6"/>
        <v>0.70556363636363639</v>
      </c>
      <c r="O107" s="28">
        <f t="shared" si="7"/>
        <v>0.74544636363636374</v>
      </c>
      <c r="P107" s="28">
        <f t="shared" si="8"/>
        <v>-0.12725272727272721</v>
      </c>
      <c r="Q107" s="28">
        <f t="shared" si="9"/>
        <v>-0.49803636363636361</v>
      </c>
    </row>
    <row r="108" spans="2:17" x14ac:dyDescent="0.25">
      <c r="B108" s="95"/>
      <c r="C108" s="95"/>
      <c r="E108" s="28" t="s">
        <v>58</v>
      </c>
      <c r="F108" s="28">
        <v>0.01</v>
      </c>
      <c r="G108" s="28">
        <v>0.08</v>
      </c>
      <c r="H108" s="28">
        <v>0.1</v>
      </c>
      <c r="I108" s="28">
        <v>0.13</v>
      </c>
      <c r="J108" s="50">
        <v>-8.1000000000000003E-2</v>
      </c>
      <c r="L108" s="25">
        <v>16</v>
      </c>
      <c r="M108" s="28">
        <f t="shared" si="10"/>
        <v>1.0668590909090909</v>
      </c>
      <c r="N108" s="28">
        <f t="shared" si="6"/>
        <v>0.86283636363636362</v>
      </c>
      <c r="O108" s="28">
        <f t="shared" si="7"/>
        <v>0.3292081818181819</v>
      </c>
      <c r="P108" s="28">
        <f t="shared" si="8"/>
        <v>0.2927472727272728</v>
      </c>
      <c r="Q108" s="28">
        <f t="shared" si="9"/>
        <v>-0.3315818181818182</v>
      </c>
    </row>
    <row r="109" spans="2:17" x14ac:dyDescent="0.25">
      <c r="B109" s="95"/>
      <c r="C109" s="95"/>
      <c r="E109" s="28" t="s">
        <v>59</v>
      </c>
      <c r="F109" s="28">
        <v>0.37</v>
      </c>
      <c r="G109" s="28">
        <v>0.45</v>
      </c>
      <c r="H109" s="90">
        <v>-0.9</v>
      </c>
      <c r="I109" s="28">
        <v>0.9</v>
      </c>
      <c r="J109" s="28">
        <v>0.31</v>
      </c>
      <c r="L109" s="25">
        <v>17</v>
      </c>
      <c r="M109" s="28">
        <f t="shared" si="10"/>
        <v>0.9832227272727273</v>
      </c>
      <c r="N109" s="28">
        <f t="shared" si="6"/>
        <v>0.81829090909090918</v>
      </c>
      <c r="O109" s="28">
        <f t="shared" si="7"/>
        <v>0.45842454545454547</v>
      </c>
      <c r="P109" s="28">
        <f t="shared" si="8"/>
        <v>0.2927472727272728</v>
      </c>
      <c r="Q109" s="28">
        <f t="shared" si="9"/>
        <v>-0.37839999999999996</v>
      </c>
    </row>
    <row r="110" spans="2:17" x14ac:dyDescent="0.25">
      <c r="B110" s="95"/>
      <c r="C110" s="95"/>
      <c r="F110" s="24"/>
      <c r="G110" s="24"/>
      <c r="L110" s="25">
        <v>18</v>
      </c>
      <c r="M110" s="28">
        <f t="shared" si="10"/>
        <v>0.88549545454545453</v>
      </c>
      <c r="N110" s="28">
        <f t="shared" si="6"/>
        <v>0.79420000000000002</v>
      </c>
      <c r="O110" s="28">
        <f t="shared" si="7"/>
        <v>0.75325181818181819</v>
      </c>
      <c r="P110" s="28">
        <f t="shared" si="8"/>
        <v>-9.9799999999999889E-3</v>
      </c>
      <c r="Q110" s="28">
        <f t="shared" si="9"/>
        <v>-0.80694545454545452</v>
      </c>
    </row>
    <row r="111" spans="2:17" x14ac:dyDescent="0.25">
      <c r="B111" s="95"/>
      <c r="C111" s="95"/>
      <c r="F111" s="24"/>
      <c r="G111" s="114" t="s">
        <v>72</v>
      </c>
      <c r="H111" s="116"/>
      <c r="L111" s="25">
        <v>19</v>
      </c>
      <c r="M111" s="28">
        <f t="shared" si="10"/>
        <v>1.2132227272727274</v>
      </c>
      <c r="N111" s="28">
        <f t="shared" si="6"/>
        <v>0.95874545454545457</v>
      </c>
      <c r="O111" s="28">
        <f t="shared" si="7"/>
        <v>0.35974090909090917</v>
      </c>
      <c r="P111" s="28">
        <f t="shared" si="8"/>
        <v>0.17774727272727275</v>
      </c>
      <c r="Q111" s="28">
        <f t="shared" si="9"/>
        <v>-0.39653636363636363</v>
      </c>
    </row>
    <row r="112" spans="2:17" x14ac:dyDescent="0.25">
      <c r="B112" s="95"/>
      <c r="C112" s="95"/>
      <c r="F112" s="24"/>
      <c r="G112" s="32"/>
      <c r="H112" s="33"/>
      <c r="L112" s="25">
        <v>20</v>
      </c>
      <c r="M112" s="28">
        <f t="shared" si="10"/>
        <v>1.0323136363636363</v>
      </c>
      <c r="N112" s="28">
        <f t="shared" si="6"/>
        <v>0.75238181818181815</v>
      </c>
      <c r="O112" s="28">
        <f t="shared" si="7"/>
        <v>0.60939636363636374</v>
      </c>
      <c r="P112" s="28">
        <f t="shared" si="8"/>
        <v>6.4110909090909163E-2</v>
      </c>
      <c r="Q112" s="28">
        <f t="shared" si="9"/>
        <v>-0.28062727272727273</v>
      </c>
    </row>
    <row r="113" spans="2:17" x14ac:dyDescent="0.25">
      <c r="E113" s="1" t="s">
        <v>73</v>
      </c>
      <c r="F113" s="30">
        <v>1</v>
      </c>
      <c r="G113" s="30">
        <v>2</v>
      </c>
      <c r="H113" s="30">
        <v>3</v>
      </c>
      <c r="I113" s="30">
        <v>4</v>
      </c>
      <c r="J113" s="30">
        <v>5</v>
      </c>
      <c r="L113" s="25">
        <v>21</v>
      </c>
      <c r="M113" s="28">
        <f t="shared" si="10"/>
        <v>1.12595</v>
      </c>
      <c r="N113" s="28">
        <f t="shared" si="6"/>
        <v>1.0905636363636364</v>
      </c>
      <c r="O113" s="28">
        <f t="shared" si="7"/>
        <v>8.6041818181818219E-2</v>
      </c>
      <c r="P113" s="28">
        <f t="shared" si="8"/>
        <v>0.63820181818181831</v>
      </c>
      <c r="Q113" s="28">
        <f t="shared" si="9"/>
        <v>-0.56135454545454544</v>
      </c>
    </row>
    <row r="114" spans="2:17" x14ac:dyDescent="0.25">
      <c r="B114" s="24"/>
      <c r="C114" s="24"/>
      <c r="D114" s="24"/>
      <c r="E114" s="30">
        <v>1</v>
      </c>
      <c r="F114" s="1">
        <f>1/(1+EXP(-M93))</f>
        <v>0.69904790659300464</v>
      </c>
      <c r="G114" s="1">
        <f>1/(1+EXP(-N93))</f>
        <v>0.62600339882422329</v>
      </c>
      <c r="H114" s="1">
        <f>1/(1+EXP(-O93))</f>
        <v>0.68774211747525216</v>
      </c>
      <c r="I114" s="1">
        <f>1/(1+EXP(-P93))</f>
        <v>0.44129966697431472</v>
      </c>
      <c r="J114" s="1">
        <f>1/(1+EXP(-Q93))</f>
        <v>0.42979864352659969</v>
      </c>
      <c r="L114" s="25">
        <v>22</v>
      </c>
      <c r="M114" s="28">
        <f t="shared" si="10"/>
        <v>1.0573136363636364</v>
      </c>
      <c r="N114" s="28">
        <f t="shared" si="6"/>
        <v>0.81920000000000004</v>
      </c>
      <c r="O114" s="28">
        <f t="shared" si="7"/>
        <v>0.73083818181818183</v>
      </c>
      <c r="P114" s="28">
        <f t="shared" si="8"/>
        <v>-1.1798181818181763E-2</v>
      </c>
      <c r="Q114" s="28">
        <f t="shared" si="9"/>
        <v>-0.49044545454545446</v>
      </c>
    </row>
    <row r="115" spans="2:17" x14ac:dyDescent="0.25">
      <c r="B115" s="10"/>
      <c r="C115" s="10"/>
      <c r="D115" s="10"/>
      <c r="E115" s="30">
        <v>2</v>
      </c>
      <c r="F115" s="1">
        <f>1/(1+EXP(-M94))</f>
        <v>0.63698770190268361</v>
      </c>
      <c r="G115" s="1">
        <f t="shared" ref="G115:G149" si="11">1/(1+EXP(-N94))</f>
        <v>0.58697466582854374</v>
      </c>
      <c r="H115" s="1">
        <f t="shared" ref="H115:H149" si="12">1/(1+EXP(-O94))</f>
        <v>0.73650697672685839</v>
      </c>
      <c r="I115" s="1">
        <f t="shared" ref="I115:I149" si="13">1/(1+EXP(-P94))</f>
        <v>0.4212346044506462</v>
      </c>
      <c r="J115" s="1">
        <f t="shared" ref="J115:J149" si="14">1/(1+EXP(-Q94))</f>
        <v>0.37878271615660691</v>
      </c>
      <c r="L115" s="25">
        <v>23</v>
      </c>
      <c r="M115" s="28">
        <f t="shared" si="10"/>
        <v>1.2041318181818181</v>
      </c>
      <c r="N115" s="28">
        <f t="shared" si="6"/>
        <v>1.0973818181818182</v>
      </c>
      <c r="O115" s="28">
        <f t="shared" si="7"/>
        <v>0.27112000000000003</v>
      </c>
      <c r="P115" s="28">
        <f t="shared" si="8"/>
        <v>0.34774727272727274</v>
      </c>
      <c r="Q115" s="28">
        <f t="shared" si="9"/>
        <v>-0.67530909090909097</v>
      </c>
    </row>
    <row r="116" spans="2:17" x14ac:dyDescent="0.25">
      <c r="B116" s="10"/>
      <c r="C116" s="24"/>
      <c r="D116" s="24"/>
      <c r="E116" s="30">
        <v>3</v>
      </c>
      <c r="F116" s="1">
        <f>1/(1+EXP(-M95))</f>
        <v>0.6576339947137676</v>
      </c>
      <c r="G116" s="1">
        <f t="shared" si="11"/>
        <v>0.62547114857872388</v>
      </c>
      <c r="H116" s="1">
        <f t="shared" si="12"/>
        <v>0.68122266345666505</v>
      </c>
      <c r="I116" s="1">
        <f t="shared" si="13"/>
        <v>0.4764996004160067</v>
      </c>
      <c r="J116" s="1">
        <f t="shared" si="14"/>
        <v>0.36010694593323811</v>
      </c>
      <c r="L116" s="25">
        <v>24</v>
      </c>
      <c r="M116" s="28">
        <f t="shared" si="10"/>
        <v>1.3218590909090908</v>
      </c>
      <c r="N116" s="28">
        <f t="shared" si="6"/>
        <v>0.99056363636363631</v>
      </c>
      <c r="O116" s="28">
        <f t="shared" si="7"/>
        <v>0.30193545454545467</v>
      </c>
      <c r="P116" s="28">
        <f t="shared" si="8"/>
        <v>0.29956545454545452</v>
      </c>
      <c r="Q116" s="28">
        <f t="shared" si="9"/>
        <v>-0.12612727272727275</v>
      </c>
    </row>
    <row r="117" spans="2:17" x14ac:dyDescent="0.25">
      <c r="B117" s="10"/>
      <c r="C117" s="24"/>
      <c r="D117" s="24"/>
      <c r="E117" s="30">
        <v>4</v>
      </c>
      <c r="F117" s="1">
        <f t="shared" ref="F117:F149" si="15">1/(1+EXP(-M96))</f>
        <v>0.65115768187863254</v>
      </c>
      <c r="G117" s="1">
        <f t="shared" si="11"/>
        <v>0.58884676283245607</v>
      </c>
      <c r="H117" s="1">
        <f t="shared" si="12"/>
        <v>0.7313712553382018</v>
      </c>
      <c r="I117" s="1">
        <f t="shared" si="13"/>
        <v>0.41702940810834932</v>
      </c>
      <c r="J117" s="1">
        <f t="shared" si="14"/>
        <v>0.40248362590409548</v>
      </c>
      <c r="L117" s="25">
        <v>25</v>
      </c>
      <c r="M117" s="28">
        <f t="shared" si="10"/>
        <v>1.1427681818181818</v>
      </c>
      <c r="N117" s="28">
        <f t="shared" si="6"/>
        <v>1.0837454545454546</v>
      </c>
      <c r="O117" s="28">
        <f t="shared" si="7"/>
        <v>0.25325181818181819</v>
      </c>
      <c r="P117" s="28">
        <f t="shared" si="8"/>
        <v>0.51956545454545466</v>
      </c>
      <c r="Q117" s="28">
        <f t="shared" si="9"/>
        <v>-0.60580909090909085</v>
      </c>
    </row>
    <row r="118" spans="2:17" x14ac:dyDescent="0.25">
      <c r="B118" s="10"/>
      <c r="C118" s="24"/>
      <c r="D118" s="24"/>
      <c r="E118" s="30">
        <v>5</v>
      </c>
      <c r="F118" s="1">
        <f t="shared" si="15"/>
        <v>0.66293575736451704</v>
      </c>
      <c r="G118" s="1">
        <f t="shared" si="11"/>
        <v>0.63595176892679284</v>
      </c>
      <c r="H118" s="1">
        <f t="shared" si="12"/>
        <v>0.65524752373207962</v>
      </c>
      <c r="I118" s="1">
        <f t="shared" si="13"/>
        <v>0.51148025468291991</v>
      </c>
      <c r="J118" s="1">
        <f t="shared" si="14"/>
        <v>0.37116593632622658</v>
      </c>
      <c r="L118" s="25">
        <v>26</v>
      </c>
      <c r="M118" s="28">
        <f t="shared" si="10"/>
        <v>1.23095</v>
      </c>
      <c r="N118" s="28">
        <f t="shared" si="6"/>
        <v>1.0514727272727273</v>
      </c>
      <c r="O118" s="28">
        <f t="shared" si="7"/>
        <v>0.47306363636363635</v>
      </c>
      <c r="P118" s="28">
        <f t="shared" si="8"/>
        <v>0.19547454545454551</v>
      </c>
      <c r="Q118" s="28">
        <f t="shared" si="9"/>
        <v>-0.60894545454545457</v>
      </c>
    </row>
    <row r="119" spans="2:17" x14ac:dyDescent="0.25">
      <c r="B119" s="10"/>
      <c r="C119" s="24"/>
      <c r="D119" s="24"/>
      <c r="E119" s="30">
        <v>6</v>
      </c>
      <c r="F119" s="1">
        <f t="shared" si="15"/>
        <v>0.65321984625117158</v>
      </c>
      <c r="G119" s="1">
        <f t="shared" si="11"/>
        <v>0.59991455283105877</v>
      </c>
      <c r="H119" s="1">
        <f t="shared" si="12"/>
        <v>0.7239730085314543</v>
      </c>
      <c r="I119" s="1">
        <f t="shared" si="13"/>
        <v>0.43637452787257952</v>
      </c>
      <c r="J119" s="1">
        <f t="shared" si="14"/>
        <v>0.3923281607958915</v>
      </c>
      <c r="L119" s="25">
        <v>27</v>
      </c>
      <c r="M119" s="28">
        <f t="shared" si="10"/>
        <v>1.4086772727272727</v>
      </c>
      <c r="N119" s="28">
        <f t="shared" si="6"/>
        <v>1.1878363636363636</v>
      </c>
      <c r="O119" s="28">
        <f t="shared" si="7"/>
        <v>0.1422172727272728</v>
      </c>
      <c r="P119" s="28">
        <f t="shared" si="8"/>
        <v>0.44092909090909099</v>
      </c>
      <c r="Q119" s="28">
        <f t="shared" si="9"/>
        <v>-0.39599090909090912</v>
      </c>
    </row>
    <row r="120" spans="2:17" x14ac:dyDescent="0.25">
      <c r="B120" s="10"/>
      <c r="C120" s="24"/>
      <c r="D120" s="24"/>
      <c r="E120" s="30">
        <v>7</v>
      </c>
      <c r="F120" s="1">
        <f t="shared" si="15"/>
        <v>0.66191931568883244</v>
      </c>
      <c r="G120" s="1">
        <f t="shared" si="11"/>
        <v>0.6352148053866522</v>
      </c>
      <c r="H120" s="1">
        <f t="shared" si="12"/>
        <v>0.68080043801027423</v>
      </c>
      <c r="I120" s="1">
        <f t="shared" si="13"/>
        <v>0.48171769962588884</v>
      </c>
      <c r="J120" s="1">
        <f t="shared" si="14"/>
        <v>0.34596820450278848</v>
      </c>
      <c r="L120" s="25">
        <v>28</v>
      </c>
      <c r="M120" s="28">
        <f t="shared" si="10"/>
        <v>1.0964045454545455</v>
      </c>
      <c r="N120" s="28">
        <f t="shared" si="6"/>
        <v>0.82101818181818187</v>
      </c>
      <c r="O120" s="28">
        <f t="shared" si="7"/>
        <v>0.81525818181818188</v>
      </c>
      <c r="P120" s="28">
        <f t="shared" si="8"/>
        <v>-0.13225272727272719</v>
      </c>
      <c r="Q120" s="28">
        <f t="shared" si="9"/>
        <v>-0.51862727272727271</v>
      </c>
    </row>
    <row r="121" spans="2:17" x14ac:dyDescent="0.25">
      <c r="B121" s="10"/>
      <c r="C121" s="24"/>
      <c r="D121" s="24"/>
      <c r="E121" s="30">
        <v>8</v>
      </c>
      <c r="F121" s="1">
        <f t="shared" si="15"/>
        <v>0.67829558480486352</v>
      </c>
      <c r="G121" s="1">
        <f t="shared" si="11"/>
        <v>0.61798827473681717</v>
      </c>
      <c r="H121" s="1">
        <f t="shared" si="12"/>
        <v>0.69762440279772742</v>
      </c>
      <c r="I121" s="1">
        <f t="shared" si="13"/>
        <v>0.45163398039199792</v>
      </c>
      <c r="J121" s="1">
        <f t="shared" si="14"/>
        <v>0.41169918584637882</v>
      </c>
      <c r="L121" s="25">
        <v>29</v>
      </c>
      <c r="M121" s="28">
        <f t="shared" si="10"/>
        <v>1.1554954545454545</v>
      </c>
      <c r="N121" s="28">
        <f t="shared" si="6"/>
        <v>0.99329090909090911</v>
      </c>
      <c r="O121" s="28">
        <f t="shared" si="7"/>
        <v>0.47566545454545461</v>
      </c>
      <c r="P121" s="28">
        <f t="shared" si="8"/>
        <v>9.9565454545454568E-2</v>
      </c>
      <c r="Q121" s="28">
        <f t="shared" si="9"/>
        <v>-0.70203636363636357</v>
      </c>
    </row>
    <row r="122" spans="2:17" x14ac:dyDescent="0.25">
      <c r="B122" s="10"/>
      <c r="C122" s="24"/>
      <c r="D122" s="24"/>
      <c r="E122" s="30">
        <v>9</v>
      </c>
      <c r="F122" s="1">
        <f t="shared" si="15"/>
        <v>0.70390227901442193</v>
      </c>
      <c r="G122" s="1">
        <f t="shared" si="11"/>
        <v>0.68177201922964614</v>
      </c>
      <c r="H122" s="1">
        <f t="shared" si="12"/>
        <v>0.57475472701768426</v>
      </c>
      <c r="I122" s="1">
        <f t="shared" si="13"/>
        <v>0.60011135070374366</v>
      </c>
      <c r="J122" s="1">
        <f t="shared" si="14"/>
        <v>0.40642512751646243</v>
      </c>
      <c r="L122" s="25">
        <v>30</v>
      </c>
      <c r="M122" s="28">
        <f t="shared" si="10"/>
        <v>1.0491318181818183</v>
      </c>
      <c r="N122" s="28">
        <f t="shared" si="6"/>
        <v>0.63101818181818181</v>
      </c>
      <c r="O122" s="28">
        <f t="shared" si="7"/>
        <v>0.90387909090909102</v>
      </c>
      <c r="P122" s="28">
        <f t="shared" si="8"/>
        <v>-0.3527072727272727</v>
      </c>
      <c r="Q122" s="28">
        <f t="shared" si="9"/>
        <v>-0.26453636363636363</v>
      </c>
    </row>
    <row r="123" spans="2:17" x14ac:dyDescent="0.25">
      <c r="B123" s="10"/>
      <c r="C123" s="24"/>
      <c r="D123" s="24"/>
      <c r="E123" s="30">
        <v>10</v>
      </c>
      <c r="F123" s="1">
        <f t="shared" si="15"/>
        <v>0.73302815513749564</v>
      </c>
      <c r="G123" s="1">
        <f t="shared" si="11"/>
        <v>0.71423008857691517</v>
      </c>
      <c r="H123" s="1">
        <f t="shared" si="12"/>
        <v>0.54113522345381448</v>
      </c>
      <c r="I123" s="1">
        <f t="shared" si="13"/>
        <v>0.65331806862788633</v>
      </c>
      <c r="J123" s="1">
        <f t="shared" si="14"/>
        <v>0.42605981055347825</v>
      </c>
      <c r="L123" s="25">
        <v>31</v>
      </c>
      <c r="M123" s="28">
        <f t="shared" si="10"/>
        <v>1.0036772727272729</v>
      </c>
      <c r="N123" s="28">
        <f t="shared" si="6"/>
        <v>0.87601818181818181</v>
      </c>
      <c r="O123" s="28">
        <f t="shared" si="7"/>
        <v>0.32629272727272729</v>
      </c>
      <c r="P123" s="28">
        <f t="shared" si="8"/>
        <v>0.31729272727272734</v>
      </c>
      <c r="Q123" s="28">
        <f t="shared" si="9"/>
        <v>-0.49285454545454538</v>
      </c>
    </row>
    <row r="124" spans="2:17" x14ac:dyDescent="0.25">
      <c r="B124" s="10"/>
      <c r="C124" s="24"/>
      <c r="D124" s="24"/>
      <c r="E124" s="30">
        <v>11</v>
      </c>
      <c r="F124" s="1">
        <f t="shared" si="15"/>
        <v>0.71151803248530765</v>
      </c>
      <c r="G124" s="1">
        <f t="shared" si="11"/>
        <v>0.70590205477278101</v>
      </c>
      <c r="H124" s="1">
        <f t="shared" si="12"/>
        <v>0.6577428778748563</v>
      </c>
      <c r="I124" s="1">
        <f t="shared" si="13"/>
        <v>0.54634882778721083</v>
      </c>
      <c r="J124" s="1">
        <f t="shared" si="14"/>
        <v>0.30432019355035811</v>
      </c>
      <c r="L124" s="25">
        <v>32</v>
      </c>
      <c r="M124" s="28">
        <f t="shared" si="10"/>
        <v>0.96867727272727266</v>
      </c>
      <c r="N124" s="28">
        <f t="shared" si="6"/>
        <v>0.72692727272727276</v>
      </c>
      <c r="O124" s="28">
        <f t="shared" si="7"/>
        <v>0.60127727272727283</v>
      </c>
      <c r="P124" s="28">
        <f t="shared" si="8"/>
        <v>0.10729272727272732</v>
      </c>
      <c r="Q124" s="28">
        <f t="shared" si="9"/>
        <v>-0.30790000000000006</v>
      </c>
    </row>
    <row r="125" spans="2:17" x14ac:dyDescent="0.25">
      <c r="B125" s="10"/>
      <c r="C125" s="24"/>
      <c r="D125" s="24"/>
      <c r="E125" s="30">
        <v>12</v>
      </c>
      <c r="F125" s="1">
        <f t="shared" si="15"/>
        <v>0.7734277151920822</v>
      </c>
      <c r="G125" s="1">
        <f t="shared" si="11"/>
        <v>0.73676076975358518</v>
      </c>
      <c r="H125" s="1">
        <f t="shared" si="12"/>
        <v>0.61241705524296797</v>
      </c>
      <c r="I125" s="1">
        <f t="shared" si="13"/>
        <v>0.52611757065510589</v>
      </c>
      <c r="J125" s="1">
        <f t="shared" si="14"/>
        <v>0.34507393875575659</v>
      </c>
      <c r="L125" s="25">
        <v>33</v>
      </c>
      <c r="M125" s="28">
        <f t="shared" si="10"/>
        <v>1.1077681818181819</v>
      </c>
      <c r="N125" s="28">
        <f t="shared" si="6"/>
        <v>1.0878363636363637</v>
      </c>
      <c r="O125" s="28">
        <f t="shared" si="7"/>
        <v>8.14963636363637E-2</v>
      </c>
      <c r="P125" s="28">
        <f t="shared" si="8"/>
        <v>0.65411090909090919</v>
      </c>
      <c r="Q125" s="28">
        <f t="shared" si="9"/>
        <v>-0.57953636363636374</v>
      </c>
    </row>
    <row r="126" spans="2:17" x14ac:dyDescent="0.25">
      <c r="B126" s="10"/>
      <c r="C126" s="24"/>
      <c r="D126" s="24"/>
      <c r="E126" s="30">
        <v>13</v>
      </c>
      <c r="F126" s="1">
        <f t="shared" si="15"/>
        <v>0.76290584334092537</v>
      </c>
      <c r="G126" s="1">
        <f t="shared" si="11"/>
        <v>0.68824500353105356</v>
      </c>
      <c r="H126" s="1">
        <f t="shared" si="12"/>
        <v>0.65744648029602215</v>
      </c>
      <c r="I126" s="1">
        <f t="shared" si="13"/>
        <v>0.47695316100028495</v>
      </c>
      <c r="J126" s="1">
        <f t="shared" si="14"/>
        <v>0.44072549842232633</v>
      </c>
      <c r="L126" s="25">
        <v>34</v>
      </c>
      <c r="M126" s="28">
        <f t="shared" si="10"/>
        <v>1.2759499999999999</v>
      </c>
      <c r="N126" s="28">
        <f t="shared" si="6"/>
        <v>1.085109090909091</v>
      </c>
      <c r="O126" s="28">
        <f t="shared" si="7"/>
        <v>0.19902000000000009</v>
      </c>
      <c r="P126" s="28">
        <f t="shared" si="8"/>
        <v>0.52002000000000015</v>
      </c>
      <c r="Q126" s="28">
        <f t="shared" si="9"/>
        <v>-0.30726363636363629</v>
      </c>
    </row>
    <row r="127" spans="2:17" x14ac:dyDescent="0.25">
      <c r="B127" s="10"/>
      <c r="C127" s="24"/>
      <c r="D127" s="24"/>
      <c r="E127" s="30">
        <v>14</v>
      </c>
      <c r="F127" s="1">
        <f t="shared" si="15"/>
        <v>0.71791278946414472</v>
      </c>
      <c r="G127" s="1">
        <f t="shared" si="11"/>
        <v>0.68511556168104282</v>
      </c>
      <c r="H127" s="1">
        <f t="shared" si="12"/>
        <v>0.65554482711596851</v>
      </c>
      <c r="I127" s="1">
        <f t="shared" si="13"/>
        <v>0.5097764810775457</v>
      </c>
      <c r="J127" s="1">
        <f t="shared" si="14"/>
        <v>0.35331691791867054</v>
      </c>
      <c r="L127" s="25">
        <v>35</v>
      </c>
      <c r="M127" s="28">
        <f t="shared" si="10"/>
        <v>1.0923136363636363</v>
      </c>
      <c r="N127" s="28">
        <f t="shared" si="6"/>
        <v>1.0014727272727273</v>
      </c>
      <c r="O127" s="28">
        <f t="shared" si="7"/>
        <v>0.61657454545454549</v>
      </c>
      <c r="P127" s="28">
        <f t="shared" si="8"/>
        <v>0.1382018181818182</v>
      </c>
      <c r="Q127" s="28">
        <f t="shared" si="9"/>
        <v>-0.82180909090909093</v>
      </c>
    </row>
    <row r="128" spans="2:17" x14ac:dyDescent="0.25">
      <c r="B128" s="10"/>
      <c r="C128" s="24"/>
      <c r="D128" s="24"/>
      <c r="E128" s="30">
        <v>15</v>
      </c>
      <c r="F128" s="1">
        <f t="shared" si="15"/>
        <v>0.72194536039416746</v>
      </c>
      <c r="G128" s="1">
        <f t="shared" si="11"/>
        <v>0.6694201456176796</v>
      </c>
      <c r="H128" s="1">
        <f t="shared" si="12"/>
        <v>0.67818567610219194</v>
      </c>
      <c r="I128" s="1">
        <f t="shared" si="13"/>
        <v>0.46822967869605814</v>
      </c>
      <c r="J128" s="1">
        <f t="shared" si="14"/>
        <v>0.37800224147704964</v>
      </c>
      <c r="L128" s="25">
        <v>36</v>
      </c>
      <c r="M128" s="28">
        <f t="shared" si="10"/>
        <v>1.167768181818182</v>
      </c>
      <c r="N128" s="28">
        <f t="shared" si="6"/>
        <v>0.86238181818181825</v>
      </c>
      <c r="O128" s="28">
        <f t="shared" si="7"/>
        <v>0.85293818181818182</v>
      </c>
      <c r="P128" s="28">
        <f t="shared" si="8"/>
        <v>-0.33725272727272726</v>
      </c>
      <c r="Q128" s="28">
        <f t="shared" si="9"/>
        <v>-0.68035454545454543</v>
      </c>
    </row>
    <row r="129" spans="5:22" x14ac:dyDescent="0.25">
      <c r="E129" s="30">
        <v>16</v>
      </c>
      <c r="F129" s="1">
        <f t="shared" si="15"/>
        <v>0.74399914301687364</v>
      </c>
      <c r="G129" s="1">
        <f t="shared" si="11"/>
        <v>0.7032529111585154</v>
      </c>
      <c r="H129" s="1">
        <f t="shared" si="12"/>
        <v>0.58156670281742406</v>
      </c>
      <c r="I129" s="1">
        <f t="shared" si="13"/>
        <v>0.57266857735357013</v>
      </c>
      <c r="J129" s="1">
        <f t="shared" si="14"/>
        <v>0.41785579227755859</v>
      </c>
    </row>
    <row r="130" spans="5:22" x14ac:dyDescent="0.25">
      <c r="E130" s="30">
        <v>17</v>
      </c>
      <c r="F130" s="1">
        <f t="shared" si="15"/>
        <v>0.72774720763885059</v>
      </c>
      <c r="G130" s="1">
        <f t="shared" si="11"/>
        <v>0.69387342715825906</v>
      </c>
      <c r="H130" s="1">
        <f t="shared" si="12"/>
        <v>0.612640368051107</v>
      </c>
      <c r="I130" s="1">
        <f t="shared" si="13"/>
        <v>0.57266857735357013</v>
      </c>
      <c r="J130" s="1">
        <f t="shared" si="14"/>
        <v>0.40651285549817739</v>
      </c>
      <c r="P130" s="114" t="s">
        <v>76</v>
      </c>
      <c r="Q130" s="116"/>
    </row>
    <row r="131" spans="5:22" x14ac:dyDescent="0.25">
      <c r="E131" s="30">
        <v>18</v>
      </c>
      <c r="F131" s="1">
        <f t="shared" si="15"/>
        <v>0.70795971857045903</v>
      </c>
      <c r="G131" s="1">
        <f t="shared" si="11"/>
        <v>0.68873243982396581</v>
      </c>
      <c r="H131" s="1">
        <f t="shared" si="12"/>
        <v>0.67988684085043849</v>
      </c>
      <c r="I131" s="1">
        <f t="shared" si="13"/>
        <v>0.49750502070837682</v>
      </c>
      <c r="J131" s="1">
        <f t="shared" si="14"/>
        <v>0.30854178249241093</v>
      </c>
      <c r="N131" s="24"/>
      <c r="O131" s="24"/>
      <c r="P131" s="32"/>
      <c r="Q131" s="33"/>
    </row>
    <row r="132" spans="5:22" x14ac:dyDescent="0.25">
      <c r="E132" s="30">
        <v>19</v>
      </c>
      <c r="F132" s="1">
        <f t="shared" si="15"/>
        <v>0.77086867672295256</v>
      </c>
      <c r="G132" s="1">
        <f t="shared" si="11"/>
        <v>0.72287055392717581</v>
      </c>
      <c r="H132" s="1">
        <f t="shared" si="12"/>
        <v>0.58897771400907861</v>
      </c>
      <c r="I132" s="1">
        <f t="shared" si="13"/>
        <v>0.54432019155882005</v>
      </c>
      <c r="J132" s="1">
        <f t="shared" si="14"/>
        <v>0.40214479946082338</v>
      </c>
      <c r="L132" s="1" t="s">
        <v>74</v>
      </c>
      <c r="M132" s="1">
        <v>1</v>
      </c>
      <c r="N132" s="1">
        <v>2</v>
      </c>
      <c r="O132" s="1">
        <v>3</v>
      </c>
      <c r="P132" s="1">
        <v>4</v>
      </c>
      <c r="Q132" s="1">
        <v>5</v>
      </c>
      <c r="R132" s="1">
        <v>6</v>
      </c>
      <c r="S132" s="1">
        <v>7</v>
      </c>
      <c r="T132" s="1">
        <v>8</v>
      </c>
      <c r="U132" s="1">
        <v>9</v>
      </c>
      <c r="V132" s="1">
        <v>10</v>
      </c>
    </row>
    <row r="133" spans="5:22" x14ac:dyDescent="0.25">
      <c r="E133" s="30">
        <v>20</v>
      </c>
      <c r="F133" s="1">
        <f t="shared" si="15"/>
        <v>0.73736419657073449</v>
      </c>
      <c r="G133" s="1">
        <f t="shared" si="11"/>
        <v>0.67969746379427509</v>
      </c>
      <c r="H133" s="1">
        <f t="shared" si="12"/>
        <v>0.64780309217184628</v>
      </c>
      <c r="I133" s="1">
        <f t="shared" si="13"/>
        <v>0.51602223975290906</v>
      </c>
      <c r="J133" s="1">
        <f t="shared" si="14"/>
        <v>0.43029999850819461</v>
      </c>
      <c r="L133" s="31">
        <v>1</v>
      </c>
      <c r="M133" s="1">
        <f t="array" ref="M133:V133">TRANSPOSE(F114:F123)</f>
        <v>0.69904790659300464</v>
      </c>
      <c r="N133" s="1">
        <v>0.63698770190268361</v>
      </c>
      <c r="O133" s="1">
        <v>0.6576339947137676</v>
      </c>
      <c r="P133" s="1">
        <v>0.65115768187863254</v>
      </c>
      <c r="Q133" s="1">
        <v>0.66293575736451704</v>
      </c>
      <c r="R133" s="1">
        <v>0.65321984625117158</v>
      </c>
      <c r="S133" s="1">
        <v>0.66191931568883244</v>
      </c>
      <c r="T133" s="1">
        <v>0.67829558480486352</v>
      </c>
      <c r="U133" s="1">
        <v>0.70390227901442193</v>
      </c>
      <c r="V133" s="1">
        <v>0.73302815513749564</v>
      </c>
    </row>
    <row r="134" spans="5:22" x14ac:dyDescent="0.25">
      <c r="E134" s="30">
        <v>21</v>
      </c>
      <c r="F134" s="1">
        <f t="shared" si="15"/>
        <v>0.75509071173125286</v>
      </c>
      <c r="G134" s="1">
        <f t="shared" si="11"/>
        <v>0.74848784314995143</v>
      </c>
      <c r="H134" s="1">
        <f t="shared" si="12"/>
        <v>0.52149719385599203</v>
      </c>
      <c r="I134" s="1">
        <f t="shared" si="13"/>
        <v>0.65434686611376269</v>
      </c>
      <c r="J134" s="1">
        <f t="shared" si="14"/>
        <v>0.36323410200340611</v>
      </c>
      <c r="L134" s="30">
        <v>2</v>
      </c>
      <c r="M134" s="1">
        <f t="array" ref="M134:V134">TRANSPOSE(G114:G123)</f>
        <v>0.62600339882422329</v>
      </c>
      <c r="N134" s="1">
        <v>0.58697466582854374</v>
      </c>
      <c r="O134" s="1">
        <v>0.62547114857872388</v>
      </c>
      <c r="P134" s="1">
        <v>0.58884676283245607</v>
      </c>
      <c r="Q134" s="1">
        <v>0.63595176892679284</v>
      </c>
      <c r="R134" s="1">
        <v>0.59991455283105877</v>
      </c>
      <c r="S134" s="1">
        <v>0.6352148053866522</v>
      </c>
      <c r="T134" s="1">
        <v>0.61798827473681717</v>
      </c>
      <c r="U134" s="1">
        <v>0.68177201922964614</v>
      </c>
      <c r="V134" s="1">
        <v>0.71423008857691517</v>
      </c>
    </row>
    <row r="135" spans="5:22" x14ac:dyDescent="0.25">
      <c r="E135" s="30">
        <v>22</v>
      </c>
      <c r="F135" s="1">
        <f t="shared" si="15"/>
        <v>0.74217684311979182</v>
      </c>
      <c r="G135" s="1">
        <f t="shared" si="11"/>
        <v>0.6940664959298144</v>
      </c>
      <c r="H135" s="1">
        <f t="shared" si="12"/>
        <v>0.67498917885638077</v>
      </c>
      <c r="I135" s="1">
        <f t="shared" si="13"/>
        <v>0.49705048875899144</v>
      </c>
      <c r="J135" s="1">
        <f t="shared" si="14"/>
        <v>0.37978863556543913</v>
      </c>
      <c r="L135" s="30">
        <v>3</v>
      </c>
      <c r="M135" s="1">
        <f t="array" ref="M135:V135">TRANSPOSE(H114:H123)</f>
        <v>0.68774211747525216</v>
      </c>
      <c r="N135" s="1">
        <v>0.73650697672685839</v>
      </c>
      <c r="O135" s="1">
        <v>0.68122266345666505</v>
      </c>
      <c r="P135" s="1">
        <v>0.7313712553382018</v>
      </c>
      <c r="Q135" s="1">
        <v>0.65524752373207962</v>
      </c>
      <c r="R135" s="1">
        <v>0.7239730085314543</v>
      </c>
      <c r="S135" s="1">
        <v>0.68080043801027423</v>
      </c>
      <c r="T135" s="1">
        <v>0.69762440279772742</v>
      </c>
      <c r="U135" s="1">
        <v>0.57475472701768426</v>
      </c>
      <c r="V135" s="1">
        <v>0.54113522345381448</v>
      </c>
    </row>
    <row r="136" spans="5:22" x14ac:dyDescent="0.25">
      <c r="E136" s="30">
        <v>23</v>
      </c>
      <c r="F136" s="1">
        <f t="shared" si="15"/>
        <v>0.76925899533400521</v>
      </c>
      <c r="G136" s="1">
        <f t="shared" si="11"/>
        <v>0.74976921581965805</v>
      </c>
      <c r="H136" s="1">
        <f t="shared" si="12"/>
        <v>0.56736784264393825</v>
      </c>
      <c r="I136" s="1">
        <f t="shared" si="13"/>
        <v>0.58607119203889657</v>
      </c>
      <c r="J136" s="1">
        <f t="shared" si="14"/>
        <v>0.33730906775175817</v>
      </c>
      <c r="L136" s="30">
        <v>4</v>
      </c>
      <c r="M136" s="1">
        <f t="array" ref="M136:V136">TRANSPOSE(I114:I123)</f>
        <v>0.44129966697431472</v>
      </c>
      <c r="N136" s="1">
        <v>0.4212346044506462</v>
      </c>
      <c r="O136" s="1">
        <v>0.4764996004160067</v>
      </c>
      <c r="P136" s="1">
        <v>0.41702940810834932</v>
      </c>
      <c r="Q136" s="1">
        <v>0.51148025468291991</v>
      </c>
      <c r="R136" s="1">
        <v>0.43637452787257952</v>
      </c>
      <c r="S136" s="1">
        <v>0.48171769962588884</v>
      </c>
      <c r="T136" s="1">
        <v>0.45163398039199792</v>
      </c>
      <c r="U136" s="1">
        <v>0.60011135070374366</v>
      </c>
      <c r="V136" s="1">
        <v>0.65331806862788633</v>
      </c>
    </row>
    <row r="137" spans="5:22" x14ac:dyDescent="0.25">
      <c r="E137" s="30">
        <v>24</v>
      </c>
      <c r="F137" s="1">
        <f t="shared" si="15"/>
        <v>0.78949084451647045</v>
      </c>
      <c r="G137" s="1">
        <f t="shared" si="11"/>
        <v>0.729199236708447</v>
      </c>
      <c r="H137" s="1">
        <f t="shared" si="12"/>
        <v>0.57491558645459395</v>
      </c>
      <c r="I137" s="1">
        <f t="shared" si="13"/>
        <v>0.57433628512870727</v>
      </c>
      <c r="J137" s="1">
        <f t="shared" si="14"/>
        <v>0.46850991634175632</v>
      </c>
      <c r="L137" s="30">
        <v>5</v>
      </c>
      <c r="M137" s="1">
        <f t="array" ref="M137:V137">TRANSPOSE(J114:J123)</f>
        <v>0.42979864352659969</v>
      </c>
      <c r="N137" s="1">
        <v>0.37878271615660691</v>
      </c>
      <c r="O137" s="1">
        <v>0.36010694593323811</v>
      </c>
      <c r="P137" s="1">
        <v>0.40248362590409548</v>
      </c>
      <c r="Q137" s="1">
        <v>0.37116593632622658</v>
      </c>
      <c r="R137" s="1">
        <v>0.3923281607958915</v>
      </c>
      <c r="S137" s="1">
        <v>0.34596820450278848</v>
      </c>
      <c r="T137" s="1">
        <v>0.41169918584637882</v>
      </c>
      <c r="U137" s="1">
        <v>0.40642512751646243</v>
      </c>
      <c r="V137" s="1">
        <v>0.42605981055347825</v>
      </c>
    </row>
    <row r="138" spans="5:22" x14ac:dyDescent="0.25">
      <c r="E138" s="30">
        <v>25</v>
      </c>
      <c r="F138" s="1">
        <f>1/(1+EXP(-M117))</f>
        <v>0.75818751792100003</v>
      </c>
      <c r="G138" s="1">
        <f t="shared" si="11"/>
        <v>0.74720212123484453</v>
      </c>
      <c r="H138" s="1">
        <f t="shared" si="12"/>
        <v>0.56297672167207924</v>
      </c>
      <c r="I138" s="1">
        <f t="shared" si="13"/>
        <v>0.62704614943943948</v>
      </c>
      <c r="J138" s="1">
        <f t="shared" si="14"/>
        <v>0.35301579263500332</v>
      </c>
    </row>
    <row r="139" spans="5:22" x14ac:dyDescent="0.25">
      <c r="E139" s="30">
        <v>26</v>
      </c>
      <c r="F139" s="1">
        <f t="shared" si="15"/>
        <v>0.77398480323516838</v>
      </c>
      <c r="G139" s="1">
        <f t="shared" si="11"/>
        <v>0.74105760294517076</v>
      </c>
      <c r="H139" s="1">
        <f t="shared" si="12"/>
        <v>0.6161086212290604</v>
      </c>
      <c r="I139" s="1">
        <f t="shared" si="13"/>
        <v>0.54871362155669723</v>
      </c>
      <c r="J139" s="1">
        <f t="shared" si="14"/>
        <v>0.35229979150679719</v>
      </c>
      <c r="L139" s="1"/>
      <c r="M139" s="1">
        <v>11</v>
      </c>
      <c r="N139" s="1">
        <v>12</v>
      </c>
      <c r="O139" s="1">
        <v>13</v>
      </c>
      <c r="P139" s="1">
        <v>14</v>
      </c>
      <c r="Q139" s="1">
        <v>15</v>
      </c>
      <c r="R139" s="1">
        <v>16</v>
      </c>
      <c r="S139" s="1">
        <v>17</v>
      </c>
      <c r="T139" s="1">
        <v>18</v>
      </c>
      <c r="U139" s="1">
        <v>19</v>
      </c>
      <c r="V139" s="1">
        <v>20</v>
      </c>
    </row>
    <row r="140" spans="5:22" x14ac:dyDescent="0.25">
      <c r="E140" s="30">
        <v>27</v>
      </c>
      <c r="F140" s="1">
        <f t="shared" si="15"/>
        <v>0.80355723098954723</v>
      </c>
      <c r="G140" s="1">
        <f t="shared" si="11"/>
        <v>0.76635387627875207</v>
      </c>
      <c r="H140" s="1">
        <f t="shared" si="12"/>
        <v>0.53549451306878115</v>
      </c>
      <c r="I140" s="1">
        <f t="shared" si="13"/>
        <v>0.60848039223084138</v>
      </c>
      <c r="J140" s="1">
        <f t="shared" si="14"/>
        <v>0.40227594701749791</v>
      </c>
      <c r="L140" s="31">
        <v>1</v>
      </c>
      <c r="M140" s="36">
        <f t="array" ref="M140:V140">TRANSPOSE(F124:F133)</f>
        <v>0.71151803248530765</v>
      </c>
      <c r="N140" s="36">
        <v>0.7734277151920822</v>
      </c>
      <c r="O140" s="36">
        <v>0.76290584334092537</v>
      </c>
      <c r="P140" s="36">
        <v>0.71791278946414472</v>
      </c>
      <c r="Q140" s="36">
        <v>0.72194536039416746</v>
      </c>
      <c r="R140" s="36">
        <v>0.74399914301687364</v>
      </c>
      <c r="S140" s="36">
        <v>0.72774720763885059</v>
      </c>
      <c r="T140" s="36">
        <v>0.70795971857045903</v>
      </c>
      <c r="U140" s="36">
        <v>0.77086867672295256</v>
      </c>
      <c r="V140" s="36">
        <v>0.73736419657073449</v>
      </c>
    </row>
    <row r="141" spans="5:22" x14ac:dyDescent="0.25">
      <c r="E141" s="30">
        <v>28</v>
      </c>
      <c r="F141" s="1">
        <f t="shared" si="15"/>
        <v>0.74958581971475891</v>
      </c>
      <c r="G141" s="1">
        <f t="shared" si="11"/>
        <v>0.69445242909342553</v>
      </c>
      <c r="H141" s="1">
        <f t="shared" si="12"/>
        <v>0.69322885768385989</v>
      </c>
      <c r="I141" s="1">
        <f t="shared" si="13"/>
        <v>0.46698492578687029</v>
      </c>
      <c r="J141" s="1">
        <f t="shared" si="14"/>
        <v>0.37317327921936583</v>
      </c>
      <c r="L141" s="30">
        <v>2</v>
      </c>
      <c r="M141" s="36">
        <f t="array" ref="M141:V141">TRANSPOSE(G124:G133)</f>
        <v>0.70590205477278101</v>
      </c>
      <c r="N141" s="36">
        <v>0.73676076975358518</v>
      </c>
      <c r="O141" s="36">
        <v>0.68824500353105356</v>
      </c>
      <c r="P141" s="36">
        <v>0.68511556168104282</v>
      </c>
      <c r="Q141" s="36">
        <v>0.6694201456176796</v>
      </c>
      <c r="R141" s="36">
        <v>0.7032529111585154</v>
      </c>
      <c r="S141" s="36">
        <v>0.69387342715825906</v>
      </c>
      <c r="T141" s="36">
        <v>0.68873243982396581</v>
      </c>
      <c r="U141" s="36">
        <v>0.72287055392717581</v>
      </c>
      <c r="V141" s="36">
        <v>0.67969746379427509</v>
      </c>
    </row>
    <row r="142" spans="5:22" x14ac:dyDescent="0.25">
      <c r="E142" s="30">
        <v>29</v>
      </c>
      <c r="F142" s="1">
        <f t="shared" si="15"/>
        <v>0.76051325218184929</v>
      </c>
      <c r="G142" s="1">
        <f t="shared" si="11"/>
        <v>0.72973744824453313</v>
      </c>
      <c r="H142" s="1">
        <f t="shared" si="12"/>
        <v>0.61672381391944908</v>
      </c>
      <c r="I142" s="1">
        <f t="shared" si="13"/>
        <v>0.52487082107963379</v>
      </c>
      <c r="J142" s="1">
        <f t="shared" si="14"/>
        <v>0.33136089453271306</v>
      </c>
      <c r="L142" s="30">
        <v>3</v>
      </c>
      <c r="M142" s="36">
        <f t="array" ref="M142:V142">TRANSPOSE(H124:H133)</f>
        <v>0.6577428778748563</v>
      </c>
      <c r="N142" s="36">
        <v>0.61241705524296797</v>
      </c>
      <c r="O142" s="36">
        <v>0.65744648029602215</v>
      </c>
      <c r="P142" s="36">
        <v>0.65554482711596851</v>
      </c>
      <c r="Q142" s="36">
        <v>0.67818567610219194</v>
      </c>
      <c r="R142" s="36">
        <v>0.58156670281742406</v>
      </c>
      <c r="S142" s="36">
        <v>0.612640368051107</v>
      </c>
      <c r="T142" s="36">
        <v>0.67988684085043849</v>
      </c>
      <c r="U142" s="36">
        <v>0.58897771400907861</v>
      </c>
      <c r="V142" s="36">
        <v>0.64780309217184628</v>
      </c>
    </row>
    <row r="143" spans="5:22" x14ac:dyDescent="0.25">
      <c r="E143" s="30">
        <v>30</v>
      </c>
      <c r="F143" s="1">
        <f t="shared" si="15"/>
        <v>0.74060814959701726</v>
      </c>
      <c r="G143" s="1">
        <f t="shared" si="11"/>
        <v>0.65272029596908065</v>
      </c>
      <c r="H143" s="1">
        <f t="shared" si="12"/>
        <v>0.71174600422913348</v>
      </c>
      <c r="I143" s="1">
        <f t="shared" si="13"/>
        <v>0.41272606881248258</v>
      </c>
      <c r="J143" s="1">
        <f t="shared" si="14"/>
        <v>0.43424889832500879</v>
      </c>
      <c r="L143" s="30">
        <v>4</v>
      </c>
      <c r="M143" s="36">
        <f t="array" ref="M143:V143">TRANSPOSE(I124:I133)</f>
        <v>0.54634882778721083</v>
      </c>
      <c r="N143" s="36">
        <v>0.52611757065510589</v>
      </c>
      <c r="O143" s="36">
        <v>0.47695316100028495</v>
      </c>
      <c r="P143" s="36">
        <v>0.5097764810775457</v>
      </c>
      <c r="Q143" s="36">
        <v>0.46822967869605814</v>
      </c>
      <c r="R143" s="36">
        <v>0.57266857735357013</v>
      </c>
      <c r="S143" s="36">
        <v>0.57266857735357013</v>
      </c>
      <c r="T143" s="36">
        <v>0.49750502070837682</v>
      </c>
      <c r="U143" s="36">
        <v>0.54432019155882005</v>
      </c>
      <c r="V143" s="36">
        <v>0.51602223975290906</v>
      </c>
    </row>
    <row r="144" spans="5:22" x14ac:dyDescent="0.25">
      <c r="E144" s="30">
        <v>31</v>
      </c>
      <c r="F144" s="1">
        <f t="shared" si="15"/>
        <v>0.73178095973371071</v>
      </c>
      <c r="G144" s="1">
        <f t="shared" si="11"/>
        <v>0.70599641155096815</v>
      </c>
      <c r="H144" s="1">
        <f t="shared" si="12"/>
        <v>0.58085706781903801</v>
      </c>
      <c r="I144" s="1">
        <f t="shared" si="13"/>
        <v>0.57866432772194776</v>
      </c>
      <c r="J144" s="1">
        <f t="shared" si="14"/>
        <v>0.37922134062499918</v>
      </c>
      <c r="L144" s="30">
        <v>5</v>
      </c>
      <c r="M144" s="36">
        <f t="array" ref="M144:V144">TRANSPOSE(J124:J133)</f>
        <v>0.30432019355035811</v>
      </c>
      <c r="N144" s="36">
        <v>0.34507393875575659</v>
      </c>
      <c r="O144" s="36">
        <v>0.44072549842232633</v>
      </c>
      <c r="P144" s="36">
        <v>0.35331691791867054</v>
      </c>
      <c r="Q144" s="36">
        <v>0.37800224147704964</v>
      </c>
      <c r="R144" s="36">
        <v>0.41785579227755859</v>
      </c>
      <c r="S144" s="36">
        <v>0.40651285549817739</v>
      </c>
      <c r="T144" s="36">
        <v>0.30854178249241093</v>
      </c>
      <c r="U144" s="36">
        <v>0.40214479946082338</v>
      </c>
      <c r="V144" s="36">
        <v>0.43029999850819461</v>
      </c>
    </row>
    <row r="145" spans="5:22" x14ac:dyDescent="0.25">
      <c r="E145" s="30">
        <v>32</v>
      </c>
      <c r="F145" s="1">
        <f t="shared" si="15"/>
        <v>0.72485577169533888</v>
      </c>
      <c r="G145" s="1">
        <f t="shared" si="11"/>
        <v>0.67413062188930073</v>
      </c>
      <c r="H145" s="1">
        <f t="shared" si="12"/>
        <v>0.6459484717015489</v>
      </c>
      <c r="I145" s="1">
        <f t="shared" si="13"/>
        <v>0.52679747963803525</v>
      </c>
      <c r="J145" s="1">
        <f t="shared" si="14"/>
        <v>0.42362740763346229</v>
      </c>
    </row>
    <row r="146" spans="5:22" x14ac:dyDescent="0.25">
      <c r="E146" s="30">
        <v>33</v>
      </c>
      <c r="F146" s="1">
        <f t="shared" si="15"/>
        <v>0.7517127974526675</v>
      </c>
      <c r="G146" s="1">
        <f t="shared" si="11"/>
        <v>0.74797407585913134</v>
      </c>
      <c r="H146" s="1">
        <f t="shared" si="12"/>
        <v>0.52036282191606642</v>
      </c>
      <c r="I146" s="1">
        <f t="shared" si="13"/>
        <v>0.65793624778501547</v>
      </c>
      <c r="J146" s="1">
        <f t="shared" si="14"/>
        <v>0.35903928336238766</v>
      </c>
      <c r="L146" s="1"/>
      <c r="M146" s="1">
        <v>21</v>
      </c>
      <c r="N146" s="1">
        <v>22</v>
      </c>
      <c r="O146" s="1">
        <v>23</v>
      </c>
      <c r="P146" s="1">
        <v>24</v>
      </c>
      <c r="Q146" s="1">
        <v>25</v>
      </c>
      <c r="R146" s="1">
        <v>26</v>
      </c>
      <c r="S146" s="1">
        <v>27</v>
      </c>
      <c r="T146" s="1">
        <v>28</v>
      </c>
      <c r="U146" s="1">
        <v>29</v>
      </c>
      <c r="V146" s="1">
        <v>30</v>
      </c>
    </row>
    <row r="147" spans="5:22" x14ac:dyDescent="0.25">
      <c r="E147" s="30">
        <v>34</v>
      </c>
      <c r="F147" s="1">
        <f t="shared" si="15"/>
        <v>0.78175958824396674</v>
      </c>
      <c r="G147" s="1">
        <f t="shared" si="11"/>
        <v>0.74745961318408172</v>
      </c>
      <c r="H147" s="1">
        <f t="shared" si="12"/>
        <v>0.54959141924377253</v>
      </c>
      <c r="I147" s="1">
        <f t="shared" si="13"/>
        <v>0.62715244297021333</v>
      </c>
      <c r="J147" s="1">
        <f t="shared" si="14"/>
        <v>0.42378279432466742</v>
      </c>
      <c r="L147" s="31">
        <v>1</v>
      </c>
      <c r="M147" s="36">
        <f t="array" ref="M147:V147">TRANSPOSE(F134:F143)</f>
        <v>0.75509071173125286</v>
      </c>
      <c r="N147" s="36">
        <v>0.74217684311979182</v>
      </c>
      <c r="O147" s="36">
        <v>0.76925899533400521</v>
      </c>
      <c r="P147" s="36">
        <v>0.78949084451647045</v>
      </c>
      <c r="Q147" s="36">
        <v>0.75818751792100003</v>
      </c>
      <c r="R147" s="36">
        <v>0.77398480323516838</v>
      </c>
      <c r="S147" s="36">
        <v>0.80355723098954723</v>
      </c>
      <c r="T147" s="36">
        <v>0.74958581971475891</v>
      </c>
      <c r="U147" s="36">
        <v>0.76051325218184929</v>
      </c>
      <c r="V147" s="36">
        <v>0.74060814959701726</v>
      </c>
    </row>
    <row r="148" spans="5:22" x14ac:dyDescent="0.25">
      <c r="E148" s="30">
        <v>35</v>
      </c>
      <c r="F148" s="1">
        <f t="shared" si="15"/>
        <v>0.74881714400386978</v>
      </c>
      <c r="G148" s="1">
        <f t="shared" si="11"/>
        <v>0.73134803583560271</v>
      </c>
      <c r="H148" s="1">
        <f t="shared" si="12"/>
        <v>0.64943908209139922</v>
      </c>
      <c r="I148" s="1">
        <f t="shared" si="13"/>
        <v>0.53449556731071324</v>
      </c>
      <c r="J148" s="1">
        <f t="shared" si="14"/>
        <v>0.30537977510320252</v>
      </c>
      <c r="L148" s="30">
        <v>2</v>
      </c>
      <c r="M148" s="36">
        <f t="array" ref="M148:V148">TRANSPOSE(G134:G143)</f>
        <v>0.74848784314995143</v>
      </c>
      <c r="N148" s="36">
        <v>0.6940664959298144</v>
      </c>
      <c r="O148" s="36">
        <v>0.74976921581965805</v>
      </c>
      <c r="P148" s="36">
        <v>0.729199236708447</v>
      </c>
      <c r="Q148" s="36">
        <v>0.74720212123484453</v>
      </c>
      <c r="R148" s="36">
        <v>0.74105760294517076</v>
      </c>
      <c r="S148" s="36">
        <v>0.76635387627875207</v>
      </c>
      <c r="T148" s="36">
        <v>0.69445242909342553</v>
      </c>
      <c r="U148" s="36">
        <v>0.72973744824453313</v>
      </c>
      <c r="V148" s="36">
        <v>0.65272029596908065</v>
      </c>
    </row>
    <row r="149" spans="5:22" x14ac:dyDescent="0.25">
      <c r="E149" s="30">
        <v>36</v>
      </c>
      <c r="F149" s="1">
        <f t="shared" si="15"/>
        <v>0.76274136720745866</v>
      </c>
      <c r="G149" s="1">
        <f t="shared" si="11"/>
        <v>0.70315804409827987</v>
      </c>
      <c r="H149" s="1">
        <f t="shared" si="12"/>
        <v>0.70118312971752916</v>
      </c>
      <c r="I149" s="1">
        <f t="shared" si="13"/>
        <v>0.41647697642500797</v>
      </c>
      <c r="J149" s="1">
        <f t="shared" si="14"/>
        <v>0.33618217631797975</v>
      </c>
      <c r="L149" s="30">
        <v>3</v>
      </c>
      <c r="M149" s="36">
        <f t="array" ref="M149:V149">TRANSPOSE(H134:H143)</f>
        <v>0.52149719385599203</v>
      </c>
      <c r="N149" s="36">
        <v>0.67498917885638077</v>
      </c>
      <c r="O149" s="36">
        <v>0.56736784264393825</v>
      </c>
      <c r="P149" s="36">
        <v>0.57491558645459395</v>
      </c>
      <c r="Q149" s="36">
        <v>0.56297672167207924</v>
      </c>
      <c r="R149" s="36">
        <v>0.6161086212290604</v>
      </c>
      <c r="S149" s="36">
        <v>0.53549451306878115</v>
      </c>
      <c r="T149" s="36">
        <v>0.69322885768385989</v>
      </c>
      <c r="U149" s="36">
        <v>0.61672381391944908</v>
      </c>
      <c r="V149" s="36">
        <v>0.71174600422913348</v>
      </c>
    </row>
    <row r="150" spans="5:22" x14ac:dyDescent="0.25">
      <c r="L150" s="30">
        <v>4</v>
      </c>
      <c r="M150" s="36">
        <f t="array" ref="M150:V150">TRANSPOSE(I134:I143)</f>
        <v>0.65434686611376269</v>
      </c>
      <c r="N150" s="36">
        <v>0.49705048875899144</v>
      </c>
      <c r="O150" s="36">
        <v>0.58607119203889657</v>
      </c>
      <c r="P150" s="36">
        <v>0.57433628512870727</v>
      </c>
      <c r="Q150" s="36">
        <v>0.62704614943943948</v>
      </c>
      <c r="R150" s="36">
        <v>0.54871362155669723</v>
      </c>
      <c r="S150" s="36">
        <v>0.60848039223084138</v>
      </c>
      <c r="T150" s="36">
        <v>0.46698492578687029</v>
      </c>
      <c r="U150" s="36">
        <v>0.52487082107963379</v>
      </c>
      <c r="V150" s="36">
        <v>0.41272606881248258</v>
      </c>
    </row>
    <row r="151" spans="5:22" x14ac:dyDescent="0.25">
      <c r="L151" s="30">
        <v>5</v>
      </c>
      <c r="M151" s="36">
        <f t="array" ref="M151:V151">TRANSPOSE(J134:J143)</f>
        <v>0.36323410200340611</v>
      </c>
      <c r="N151" s="36">
        <v>0.37978863556543913</v>
      </c>
      <c r="O151" s="36">
        <v>0.33730906775175817</v>
      </c>
      <c r="P151" s="36">
        <v>0.46850991634175632</v>
      </c>
      <c r="Q151" s="36">
        <v>0.35301579263500332</v>
      </c>
      <c r="R151" s="36">
        <v>0.35229979150679719</v>
      </c>
      <c r="S151" s="36">
        <v>0.40227594701749791</v>
      </c>
      <c r="T151" s="36">
        <v>0.37317327921936583</v>
      </c>
      <c r="U151" s="36">
        <v>0.33136089453271306</v>
      </c>
      <c r="V151" s="36">
        <v>0.43424889832500879</v>
      </c>
    </row>
    <row r="153" spans="5:22" x14ac:dyDescent="0.25">
      <c r="L153" s="1"/>
      <c r="M153" s="1">
        <v>31</v>
      </c>
      <c r="N153" s="1">
        <v>32</v>
      </c>
      <c r="O153" s="1">
        <v>33</v>
      </c>
      <c r="P153" s="1">
        <v>34</v>
      </c>
      <c r="Q153" s="1">
        <v>35</v>
      </c>
      <c r="R153" s="1">
        <v>36</v>
      </c>
    </row>
    <row r="154" spans="5:22" x14ac:dyDescent="0.25">
      <c r="E154" s="114" t="s">
        <v>75</v>
      </c>
      <c r="F154" s="115"/>
      <c r="G154" s="115"/>
      <c r="H154" s="115"/>
      <c r="I154" s="115"/>
      <c r="J154" s="116"/>
      <c r="L154" s="31">
        <v>1</v>
      </c>
      <c r="M154" s="36">
        <f t="array" ref="M154:R154">TRANSPOSE(F144:F149)</f>
        <v>0.73178095973371071</v>
      </c>
      <c r="N154" s="36">
        <v>0.72485577169533888</v>
      </c>
      <c r="O154" s="36">
        <v>0.7517127974526675</v>
      </c>
      <c r="P154" s="36">
        <v>0.78175958824396674</v>
      </c>
      <c r="Q154" s="36">
        <v>0.74881714400386978</v>
      </c>
      <c r="R154" s="36">
        <v>0.76274136720745866</v>
      </c>
    </row>
    <row r="155" spans="5:22" x14ac:dyDescent="0.25">
      <c r="E155" s="32"/>
      <c r="F155" s="24"/>
      <c r="G155" s="35"/>
      <c r="H155" s="35"/>
      <c r="I155" s="35"/>
      <c r="J155" s="33"/>
      <c r="L155" s="30">
        <v>2</v>
      </c>
      <c r="M155" s="36">
        <f t="array" ref="M155:R155">TRANSPOSE(G144:G149)</f>
        <v>0.70599641155096815</v>
      </c>
      <c r="N155" s="36">
        <v>0.67413062188930073</v>
      </c>
      <c r="O155" s="36">
        <v>0.74797407585913134</v>
      </c>
      <c r="P155" s="36">
        <v>0.74745961318408172</v>
      </c>
      <c r="Q155" s="36">
        <v>0.73134803583560271</v>
      </c>
      <c r="R155" s="36">
        <v>0.70315804409827987</v>
      </c>
    </row>
    <row r="156" spans="5:22" x14ac:dyDescent="0.25">
      <c r="E156" s="13"/>
      <c r="F156" s="93">
        <v>1</v>
      </c>
      <c r="G156" s="94">
        <v>2</v>
      </c>
      <c r="H156" s="36">
        <v>3</v>
      </c>
      <c r="I156" s="93">
        <v>4</v>
      </c>
      <c r="J156" s="36">
        <v>5</v>
      </c>
      <c r="L156" s="30">
        <v>3</v>
      </c>
      <c r="M156" s="36">
        <f t="array" ref="M156:R156">TRANSPOSE(H144:H149)</f>
        <v>0.58085706781903801</v>
      </c>
      <c r="N156" s="36">
        <v>0.6459484717015489</v>
      </c>
      <c r="O156" s="36">
        <v>0.52036282191606642</v>
      </c>
      <c r="P156" s="36">
        <v>0.54959141924377253</v>
      </c>
      <c r="Q156" s="36">
        <v>0.64943908209139922</v>
      </c>
      <c r="R156" s="36">
        <v>0.70118312971752916</v>
      </c>
    </row>
    <row r="157" spans="5:22" x14ac:dyDescent="0.25">
      <c r="E157" s="36">
        <v>1</v>
      </c>
      <c r="F157" s="34">
        <f>($M$133*F114)+($N$133*F115)+($O$133*F116)+($P$133*F117)+($Q$133*F118)+($R$133*F119)+($S$133*F120)+($T$133*F121)+($U$133*F122)+($V$133*F123)+($M$140*F124)+($N$140*F125)+($O$140*F126)+($P$140*F127)+($Q$140*F128)+($R$140*F129)+($S$140*F130)+($T$140*F131)+($U$140*F132)+($V$140*F133)+($M$147*F134)+($N$147*F135)+($O$147*F136)+($P$147*F137)+($Q$147*F138)+($R$147*F139)+($S$147*F140)+($T$147*F141)+($U$147*F142)+($V$147*F143)+($M$154*F144)+($N$154*F145)+($O$154*F146)+($P$154*F147)+($Q$154*F148)+($R$154*F149)</f>
        <v>19.217549922406182</v>
      </c>
      <c r="G157" s="1">
        <f>($M$133*G114)+($N$133*G115)+($O$133*G116)+($P$133*G117)+($Q$133*G118)+($R$133*G119)+($S$133*G120)+($T$133*G121)+($U$133*G122)+($V$133*G123)+($M$140*G124)+($N$140*G125)+($O$140*G126)+($P$140*G127)+($Q$140*G128)+($R$140*G129)+($S$140*G130)+($T$140*G131)+($U$140*G132)+($V$140*G133)+($M$147*G134)+($N$147*G135)+($O$147*G136)+($P$147*G137)+($Q$147*G138)+($R$147*G139)+($S$147*G140)+($T$147*G141)+($U$147*G142)+($V$147*G143)+($M$154*G144)+($N$154*G145)+($O$154*G146)+($P$154*G147)+($Q$154*G148)+($R$154*G149)</f>
        <v>18.192769731545219</v>
      </c>
      <c r="H157" s="1">
        <f>($M$133*H114)+($N$133*H115)+($O$133*H116)+($P$133*H117)+($Q$133*H118)+($R$133*H119)+($S$133*H120)+($T$133*H121)+($U$133*H122)+($V$133*H123)+($M$140*H124)+($N$140*H125)+($O$140*H126)+($P$140*H127)+($Q$140*H128)+($R$140*H129)+($S$140*H130)+($T$140*H131)+($U$140*H132)+($V$140*H133)+($M$147*H134)+($N$147*H135)+($O$147*H136)+($P$147*H137)+($Q$147*H138)+($R$147*H139)+($S$147*H140)+($T$147*H141)+($U$147*H142)+($V$147*H143)+($M$154*H144)+($N$154*H145)+($O$154*H146)+($P$154*H147)+($Q$154*H148)+($R$154*H149)</f>
        <v>16.571626061196632</v>
      </c>
      <c r="I157" s="1">
        <f>($M$133*I114)+($N$133*I115)+($O$133*I116)+($P$133*I117)+($Q$133*I118)+($R$133*I119)+($S$133*I120)+($T$133*I121)+($U$133*I122)+($V$133*I123)+($M$140*I124)+($N$140*I125)+($O$140*I126)+($P$140*I127)+($Q$140*I128)+($R$140*I129)+($S$140*I130)+($T$140*I131)+($U$140*I132)+($V$140*I133)+($M$147*I134)+($N$147*I135)+($O$147*I136)+($P$147*I137)+($Q$147*I138)+($R$147*I139)+($S$147*I140)+($T$147*I141)+($U$147*I142)+($V$147*I143)+($M$154*I144)+($N$154*I145)+($O$154*I146)+($P$154*I147)+($Q$154*I148)+($R$154*I149)</f>
        <v>13.89032222814971</v>
      </c>
      <c r="J157" s="1">
        <f>($M$133*J114)+($N$133*J115)+($O$133*J116)+($P$133*J117)+($Q$133*J118)+($R$133*J119)+($S$133*J120)+($T$133*J121)+($U$133*J122)+($V$133*J123)+($M$140*J124)+($N$140*J125)+($O$140*J126)+($P$140*J127)+($Q$140*J128)+($R$140*J129)+($S$140*J130)+($T$140*J131)+($U$140*J132)+($V$140*J133)+($M$147*J134)+($N$147*J135)+($O$147*J136)+($P$147*J137)+($Q$147*J138)+($R$147*J139)+($S$147*J140)+($T$147*J141)+($U$147*J142)+($V$147*J143)+($M$154*J144)+($N$154*J145)+($O$154*J146)+($P$154*J147)+($Q$154*J148)+($R$154*J149)</f>
        <v>10.02154815169585</v>
      </c>
      <c r="L157" s="30">
        <v>4</v>
      </c>
      <c r="M157" s="36">
        <f t="array" ref="M157:R157">TRANSPOSE(I144:I149)</f>
        <v>0.57866432772194776</v>
      </c>
      <c r="N157" s="36">
        <v>0.52679747963803525</v>
      </c>
      <c r="O157" s="36">
        <v>0.65793624778501547</v>
      </c>
      <c r="P157" s="36">
        <v>0.62715244297021333</v>
      </c>
      <c r="Q157" s="36">
        <v>0.53449556731071324</v>
      </c>
      <c r="R157" s="36">
        <v>0.41647697642500797</v>
      </c>
    </row>
    <row r="158" spans="5:22" x14ac:dyDescent="0.25">
      <c r="E158" s="36">
        <v>2</v>
      </c>
      <c r="F158" s="1">
        <f>($M$134*F114)+($N$134*F115)+($O$134*F116)+($P$134*F117)+($Q$134*F118)+($R$134*F119)+($S$134*F120)+($T$134*F121)+($U$134*F122)+($V$134*F123)+($M$141*F124)+($N$141*F125)+($O$141*F126)+($P$141*F127)+($Q$141*F128)+($R$141*F129)+($S$141*F130)+($T$141*F131)+($U$141*F132)+($V$141*F133)+($M$148*F134)+($N$148*F135)+($O$148*F136)+($P$148*F137)+($Q$148*F138)+($R$148*F139)+($S$148*F140)+($T$148*F141)+($U$148*F142)+($V$148*F143)+($M$155*F144)+($N$155*F145)+($O$155*F146)+($P$155*F147)+($Q$155*F148)+($R$155*F149)</f>
        <v>18.192769731545219</v>
      </c>
      <c r="G158" s="1">
        <f>($M$134*G114)+($N$134*G115)+($O$134*G116)+($P$134*G117)+($Q$134*G118)+($R$134*G119)+($S$134*G120)+($T$134*G121)+($U$134*G122)+($V$134*G123)+($M$141*G124)+($N$141*G125)+($O$141*G126)+($P$141*G127)+($Q$141*G128)+($R$141*G129)+($S$141*G130)+($T$141*G131)+($U$141*G132)+($V$141*G133)+($M$148*G134)+($N$148*G135)+($O$148*G136)+($P$148*G137)+($Q$148*G138)+($R$148*G139)+($S$148*G140)+($T$148*G141)+($U$148*G142)+($V$148*G143)+($M$155*G144)+($N$155*G145)+($O$155*G146)+($P$155*G147)+($Q$155*G148)+($R$155*G149)</f>
        <v>17.238054611810455</v>
      </c>
      <c r="H158" s="1">
        <f>($M$134*H114)+($N$134*H115)+($O$134*H116)+($P$134*H117)+($Q$134*H118)+($R$134*H119)+($S$134*H120)+($T$134*H121)+($U$134*H122)+($V$134*H123)+($M$141*H124)+($N$141*H125)+($O$141*H126)+($P$141*H127)+($Q$141*H128)+($R$141*H129)+($S$141*H130)+($T$141*H131)+($U$141*H132)+($V$141*H133)+($M$148*H134)+($N$148*H135)+($O$148*H136)+($P$148*H137)+($Q$148*H138)+($R$148*H139)+($S$148*H140)+($T$148*H141)+($U$148*H142)+($V$148*H143)+($M$155*H144)+($N$155*H145)+($O$155*H146)+($P$155*H147)+($Q$155*H148)+($R$155*H149)</f>
        <v>15.652702601989724</v>
      </c>
      <c r="I158" s="1">
        <f>($M$134*I114)+($N$134*I115)+($O$134*I116)+($P$134*I117)+($Q$134*I118)+($R$134*I119)+($S$134*I120)+($T$134*I121)+($U$134*I122)+($V$134*I123)+($M$141*I124)+($N$141*I125)+($O$141*I126)+($P$141*I127)+($Q$141*I128)+($R$141*I129)+($S$141*I130)+($T$141*I131)+($U$141*I132)+($V$141*I133)+($M$148*I134)+($N$148*I135)+($O$148*I136)+($P$148*I137)+($Q$148*I138)+($R$148*I139)+($S$148*I140)+($T$148*I141)+($U$148*I142)+($V$148*I143)+($M$155*I144)+($N$155*I145)+($O$155*I146)+($P$155*I147)+($Q$155*I148)+($R$155*I149)</f>
        <v>13.185703221929314</v>
      </c>
      <c r="J158" s="1">
        <f>($M$134*J114)+($N$134*J115)+($O$134*J116)+($P$134*J117)+($Q$134*J118)+($R$134*J119)+($S$134*J120)+($T$134*J121)+($U$134*J122)+($V$134*J123)+($M$141*J124)+($N$141*J125)+($O$141*J126)+($P$141*J127)+($Q$141*J128)+($R$141*J129)+($S$141*J130)+($T$141*J131)+($U$141*J132)+($V$141*J133)+($M$148*J134)+($N$148*J135)+($O$148*J136)+($P$148*J137)+($Q$148*J138)+($R$148*J139)+($S$148*J140)+($T$148*J141)+($U$148*J142)+($V$148*J143)+($M$155*J144)+($N$155*J145)+($O$155*J146)+($P$155*J147)+($Q$155*J148)+($R$155*J149)</f>
        <v>9.4656115291378704</v>
      </c>
      <c r="L158" s="30">
        <v>5</v>
      </c>
      <c r="M158" s="36">
        <f t="array" ref="M158:R158">TRANSPOSE(J144:J149)</f>
        <v>0.37922134062499918</v>
      </c>
      <c r="N158" s="36">
        <v>0.42362740763346229</v>
      </c>
      <c r="O158" s="36">
        <v>0.35903928336238766</v>
      </c>
      <c r="P158" s="36">
        <v>0.42378279432466742</v>
      </c>
      <c r="Q158" s="36">
        <v>0.30537977510320252</v>
      </c>
      <c r="R158" s="36">
        <v>0.33618217631797975</v>
      </c>
    </row>
    <row r="159" spans="5:22" x14ac:dyDescent="0.25">
      <c r="E159" s="36">
        <v>3</v>
      </c>
      <c r="F159" s="1">
        <f>($M$135*F114)+($N$135*F115)+($O$135*F116)+($P$135*F117)+($Q$135*F118)+($R$135*F119)+($S$135*F120)+($T$135*F121)+($U$135*F122)+($V$135*F123)+($M$142*F124)+($N$142*F125)+($O$142*F126)+($P$142*F127)+($Q$142*F128)+($R$142*F129)+($S$142*F130)+($T$142*F131)+($U$142*F132)+($V$142*F133)+($M$149*F134)+($N$149*F135)+($O$149*F136)+($P$149*F137)+($Q$149*F138)+($R$149*F139)+($S$149*F140)+($T$149*F141)+($U$149*F142)+($V$149*F143)+($M$156*F144)+($N$156*F145)+($O$156*F146)+($P$156*F147)+($Q$156*F148)+($R$156*F149)</f>
        <v>16.571626061196632</v>
      </c>
      <c r="G159" s="1">
        <f>($M$135*G114)+($N$135*G115)+($O$135*G116)+($P$135*G117)+($Q$135*G118)+($R$135*G119)+($S$135*G120)+($T$135*G121)+($U$135*G122)+($V$135*G123)+($M$142*G124)+($N$142*G125)+($O$142*G126)+($P$142*G127)+($Q$142*G128)+($R$142*G129)+($S$142*G130)+($T$142*G131)+($U$142*G132)+($V$142*G133)+($M$149*G134)+($N$149*G135)+($O$149*G136)+($P$149*G137)+($Q$149*G138)+($R$149*G139)+($S$149*G140)+($T$149*G141)+($U$149*G142)+($V$149*G143)+($M$156*G144)+($N$156*G145)+($O$156*G146)+($P$156*G147)+($Q$156*G148)+($R$156*G149)</f>
        <v>15.652702601989724</v>
      </c>
      <c r="H159" s="1">
        <f t="shared" ref="H159:J159" si="16">($M$135*H114)+($N$135*H115)+($O$135*H116)+($P$135*H117)+($Q$135*H118)+($R$135*H119)+($S$135*H120)+($T$135*H121)+($U$135*H122)+($V$135*H123)+($M$142*H124)+($N$142*H125)+($O$142*H126)+($P$142*H127)+($Q$142*H128)+($R$142*H129)+($S$142*H130)+($T$142*H131)+($U$142*H132)+($V$142*H133)+($M$149*H134)+($N$149*H135)+($O$149*H136)+($P$149*H137)+($Q$149*H138)+($R$149*H139)+($S$149*H140)+($T$149*H141)+($U$149*H142)+($V$149*H143)+($M$156*H144)+($N$156*H145)+($O$156*H146)+($P$156*H147)+($Q$156*H148)+($R$156*H149)</f>
        <v>14.584843647318191</v>
      </c>
      <c r="I159" s="1">
        <f t="shared" si="16"/>
        <v>11.85991275812515</v>
      </c>
      <c r="J159" s="1">
        <f t="shared" si="16"/>
        <v>8.6925884919599063</v>
      </c>
    </row>
    <row r="160" spans="5:22" x14ac:dyDescent="0.25">
      <c r="E160" s="36">
        <v>4</v>
      </c>
      <c r="F160" s="1">
        <f>($M$136*F114)+($N$136*F115)+($O$136*F116)+($P$136*F117)+($Q$136*F118)+($R$136*F119)+($S$136*F120)+($T$136*F121)+($U$136*F122)+($V$136*F123)+($M$143*F124)+($N$143*F125)+($O$143*F126)+($P$143*F127)+($Q$143*F128)+($R$143*F129)+($S$143*F130)+($T$143*F131)+($U$143*F132)+($V$143*F133)+($M$150*F134)+($N$150*F135)+($O$150*F136)+($P$150*F137)+($Q$150*F138)+($R$150*F139)+($S$150*F140)+($T$150*F141)+($U$150*F142)+($V$150*F143)+($M$157*F144)+($N$157*F145)+($O$157*F146)+($P$157*F147)+($Q$157*F148)+($R$157*F149)</f>
        <v>13.89032222814971</v>
      </c>
      <c r="G160" s="1">
        <f>($M$136*G114)+($N$136*G115)+($O$136*G116)+($P$136*G117)+($Q$136*G118)+($R$136*G119)+($S$136*G120)+($T$136*G121)+($U$136*G122)+($V$136*G123)+($M$143*G124)+($N$143*G125)+($O$143*G126)+($P$143*G127)+($Q$143*G128)+($R$143*G129)+($S$143*G130)+($T$143*G131)+($U$143*G132)+($V$143*G133)+($M$150*G134)+($N$150*G135)+($O$150*G136)+($P$150*G137)+($Q$150*G138)+($R$150*G139)+($S$150*G140)+($T$150*G141)+($U$150*G142)+($V$150*G143)+($M$157*G144)+($N$157*G145)+($O$157*G146)+($P$157*G147)+($Q$157*G148)+($R$157*G149)</f>
        <v>13.185703221929314</v>
      </c>
      <c r="H160" s="1">
        <f t="shared" ref="H160:J160" si="17">($M$136*H114)+($N$136*H115)+($O$136*H116)+($P$136*H117)+($Q$136*H118)+($R$136*H119)+($S$136*H120)+($T$136*H121)+($U$136*H122)+($V$136*H123)+($M$143*H124)+($N$143*H125)+($O$143*H126)+($P$143*H127)+($Q$143*H128)+($R$143*H129)+($S$143*H130)+($T$143*H131)+($U$143*H132)+($V$143*H133)+($M$150*H134)+($N$150*H135)+($O$150*H136)+($P$150*H137)+($Q$150*H138)+($R$150*H139)+($S$150*H140)+($T$150*H141)+($U$150*H142)+($V$150*H143)+($M$157*H144)+($N$157*H145)+($O$157*H146)+($P$157*H147)+($Q$157*H148)+($R$157*H149)</f>
        <v>11.85991275812515</v>
      </c>
      <c r="I160" s="1">
        <f t="shared" si="17"/>
        <v>10.170739400547268</v>
      </c>
      <c r="J160" s="1">
        <f t="shared" si="17"/>
        <v>7.2341450940726153</v>
      </c>
    </row>
    <row r="161" spans="5:22" x14ac:dyDescent="0.25">
      <c r="E161" s="36">
        <v>5</v>
      </c>
      <c r="F161" s="1">
        <f>($M$137*F114)+($N$137*F115)+($O$137*F116)+($P$137*F117)+($Q$137*F118)+($R$137*F119)+($S$137*F120)+($T$137*F121)+($U$137*F122)+($V$137*F123)+($M$144*F124)+($N$144*F125)+($O$144*F126)+($P$144*F127)+($Q$144*F128)+($R$144*F129)+($S$144*F130)+($T$144*F131)+($U$144*F132)+($V$144*F133)+($M$151*F134)+($N$151*F135)+($O$151*F136)+($P$151*F137)+($Q$151*F138)+($R$151*F139)+($S$151*F140)+($T$151*F141)+($U$151*F142)+($V$151*F143)+($M$158*F144)+($N$158*F145)+($O$158*F146)+($P$158*F147)+($Q$158*F148)+($R$158*F149)</f>
        <v>10.02154815169585</v>
      </c>
      <c r="G161" s="1">
        <f>($M$137*G114)+($N$137*G115)+($O$137*G116)+($P$137*G117)+($Q$137*G118)+($R$137*G119)+($S$137*G120)+($T$137*G121)+($U$137*G122)+($V$137*G123)+($M$144*G124)+($N$144*G125)+($O$144*G126)+($P$144*G127)+($Q$144*G128)+($R$144*G129)+($S$144*G130)+($T$144*G131)+($U$144*G132)+($V$144*G133)+($M$151*G134)+($N$151*G135)+($O$151*G136)+($P$151*G137)+($Q$151*G138)+($R$151*G139)+($S$151*G140)+($T$151*G141)+($U$151*G142)+($V$151*G143)+($M$158*G144)+($N$158*G145)+($O$158*G146)+($P$158*G147)+($Q$158*G148)+($R$158*G149)</f>
        <v>9.4656115291378704</v>
      </c>
      <c r="H161" s="1">
        <f t="shared" ref="H161:J161" si="18">($M$137*H114)+($N$137*H115)+($O$137*H116)+($P$137*H117)+($Q$137*H118)+($R$137*H119)+($S$137*H120)+($T$137*H121)+($U$137*H122)+($V$137*H123)+($M$144*H124)+($N$144*H125)+($O$144*H126)+($P$144*H127)+($Q$144*H128)+($R$144*H129)+($S$144*H130)+($T$144*H131)+($U$144*H132)+($V$144*H133)+($M$151*H134)+($N$151*H135)+($O$151*H136)+($P$151*H137)+($Q$151*H138)+($R$151*H139)+($S$151*H140)+($T$151*H141)+($U$151*H142)+($V$151*H143)+($M$158*H144)+($N$158*H145)+($O$158*H146)+($P$158*H147)+($Q$158*H148)+($R$158*H149)</f>
        <v>8.6925884919599063</v>
      </c>
      <c r="I161" s="1">
        <f t="shared" si="18"/>
        <v>7.2341450940726153</v>
      </c>
      <c r="J161" s="1">
        <f t="shared" si="18"/>
        <v>5.298728813109407</v>
      </c>
    </row>
    <row r="162" spans="5:22" x14ac:dyDescent="0.25">
      <c r="P162" s="114" t="s">
        <v>79</v>
      </c>
      <c r="Q162" s="116"/>
    </row>
    <row r="163" spans="5:22" x14ac:dyDescent="0.25">
      <c r="G163" s="111" t="s">
        <v>78</v>
      </c>
      <c r="H163" s="112"/>
      <c r="P163" s="32"/>
      <c r="Q163" s="33"/>
    </row>
    <row r="164" spans="5:22" x14ac:dyDescent="0.25">
      <c r="E164" s="1"/>
      <c r="F164" s="37">
        <v>1</v>
      </c>
      <c r="G164" s="37">
        <v>2</v>
      </c>
      <c r="H164" s="37">
        <v>3</v>
      </c>
      <c r="I164" s="37">
        <v>4</v>
      </c>
      <c r="J164" s="37">
        <v>5</v>
      </c>
      <c r="L164" s="1" t="s">
        <v>80</v>
      </c>
      <c r="M164" s="39">
        <v>1</v>
      </c>
      <c r="N164" s="39">
        <v>2</v>
      </c>
      <c r="O164" s="39">
        <v>3</v>
      </c>
      <c r="P164" s="39">
        <v>4</v>
      </c>
      <c r="Q164" s="39">
        <v>5</v>
      </c>
      <c r="R164" s="39">
        <v>6</v>
      </c>
      <c r="S164" s="39">
        <v>7</v>
      </c>
      <c r="T164" s="39">
        <v>8</v>
      </c>
      <c r="U164" s="39">
        <v>9</v>
      </c>
      <c r="V164" s="39">
        <v>10</v>
      </c>
    </row>
    <row r="165" spans="5:22" x14ac:dyDescent="0.25">
      <c r="E165" s="37">
        <v>1</v>
      </c>
      <c r="F165" s="1">
        <f t="array" ref="F165:J169">MINVERSE(F157:J161)</f>
        <v>14309.191742545652</v>
      </c>
      <c r="G165" s="1">
        <v>-17062.793847366283</v>
      </c>
      <c r="H165" s="1">
        <v>872.27696087789889</v>
      </c>
      <c r="I165" s="1">
        <v>5125.5620439997101</v>
      </c>
      <c r="J165" s="1">
        <v>-5010.990564385932</v>
      </c>
      <c r="L165" s="40">
        <v>1</v>
      </c>
      <c r="M165" s="96">
        <f>($F$165*M133)+($G$165*M134)+($H$165*M135)+($I$165*M136)+($J$165*M137)</f>
        <v>29.537070650749229</v>
      </c>
      <c r="N165" s="45">
        <f>($F$165*N133)+($G$165*N134)+($H$165*N135)+($I$165*N136)+($J$165*N137)</f>
        <v>2.7769984127596672</v>
      </c>
      <c r="O165" s="46">
        <f t="shared" ref="O165:U165" si="19">($F$165*O133)+($G$165*O134)+($H$165*O135)+($I$165*O136)+($J$165*O137)</f>
        <v>-30.023746705468511</v>
      </c>
      <c r="P165" s="45">
        <f t="shared" si="19"/>
        <v>28.795952320135029</v>
      </c>
      <c r="Q165" s="46">
        <f>($F$165*Q133)+($G$165*Q134)+($H$165*Q135)+($I$165*Q136)+($J$165*Q137)</f>
        <v>-31.766971417514469</v>
      </c>
      <c r="R165" s="44">
        <f t="shared" si="19"/>
        <v>13.0466698332541</v>
      </c>
      <c r="S165" s="46">
        <f t="shared" si="19"/>
        <v>-37.731781004991944</v>
      </c>
      <c r="T165" s="46">
        <f>($F$165*T133)+($G$165*T134)+($H$165*T135)+($I$165*T136)+($J$165*T137)</f>
        <v>21.633995113879337</v>
      </c>
      <c r="U165" s="44">
        <f t="shared" si="19"/>
        <v>-20.001947826505102</v>
      </c>
      <c r="V165" s="44">
        <f>($F$165*V133)+($G$165*V134)+($H$165*V135)+($I$165*V136)+($J$165*V137)</f>
        <v>-12.059943618108264</v>
      </c>
    </row>
    <row r="166" spans="5:22" x14ac:dyDescent="0.25">
      <c r="E166" s="37">
        <v>2</v>
      </c>
      <c r="F166" s="1">
        <v>-17062.793847365618</v>
      </c>
      <c r="G166" s="1">
        <v>20370.575427359927</v>
      </c>
      <c r="H166" s="1">
        <v>-1049.9591011767016</v>
      </c>
      <c r="I166" s="1">
        <v>-6133.8442484123052</v>
      </c>
      <c r="J166" s="1">
        <v>5977.969305100195</v>
      </c>
      <c r="L166" s="39">
        <v>2</v>
      </c>
      <c r="M166" s="45">
        <f>($F$166*M133)+($G$166*M134)+($H$166*M135)+($I$166*M136)+($J$166*M137)</f>
        <v>-35.302287323045675</v>
      </c>
      <c r="N166" s="46">
        <f>($F$166*N133)+($G$166*N134)+($H$166*N135)+($I$166*N136)+($J$166*N137)</f>
        <v>-4.516345212592114</v>
      </c>
      <c r="O166" s="46">
        <f t="shared" ref="O166:U166" si="20">($F$166*O133)+($G$166*O134)+($H$166*O135)+($I$166*O136)+($J$166*O137)</f>
        <v>34.811931475425354</v>
      </c>
      <c r="P166" s="45">
        <f t="shared" si="20"/>
        <v>-35.290471353769135</v>
      </c>
      <c r="Q166" s="45">
        <f t="shared" si="20"/>
        <v>36.662570155930553</v>
      </c>
      <c r="R166" s="45">
        <f t="shared" si="20"/>
        <v>-16.620659670102214</v>
      </c>
      <c r="S166" s="47">
        <f t="shared" si="20"/>
        <v>44.091628392346138</v>
      </c>
      <c r="T166" s="45">
        <f t="shared" si="20"/>
        <v>-26.445455364378176</v>
      </c>
      <c r="U166" s="45">
        <f t="shared" si="20"/>
        <v>22.687290084272718</v>
      </c>
      <c r="V166" s="45">
        <f>($F$166*V133)+($G$166*V134)+($H$166*V135)+($I$166*V136)+($J$166*V137)</f>
        <v>13.220935576061493</v>
      </c>
    </row>
    <row r="167" spans="5:22" x14ac:dyDescent="0.25">
      <c r="E167" s="37">
        <v>3</v>
      </c>
      <c r="F167" s="1">
        <v>872.27696087764343</v>
      </c>
      <c r="G167" s="1">
        <v>-1049.959101176438</v>
      </c>
      <c r="H167" s="1">
        <v>60.230107702641035</v>
      </c>
      <c r="I167" s="1">
        <v>321.40635954564436</v>
      </c>
      <c r="J167" s="1">
        <v>-311.71936331996881</v>
      </c>
      <c r="L167" s="39">
        <v>3</v>
      </c>
      <c r="M167" s="44">
        <f>($F$167*M133)+($G$167*M134)+($H$167*M135)+($I$167*M136)+($J$167*M137)</f>
        <v>1.7681592301467788</v>
      </c>
      <c r="N167" s="46">
        <f>($F$167*N133)+($G$167*N134)+($H$167*N135)+($I$167*N136)+($J$167*N137)</f>
        <v>1.0037723316202545</v>
      </c>
      <c r="O167" s="47">
        <f t="shared" ref="O167:U167" si="21">($F$167*O133)+($G$167*O134)+($H$167*O135)+($I$167*O136)+($J$167*O137)</f>
        <v>-1.1523343240314432</v>
      </c>
      <c r="P167" s="46">
        <f t="shared" si="21"/>
        <v>2.3493597166821303</v>
      </c>
      <c r="Q167" s="47">
        <f t="shared" si="21"/>
        <v>-1.3007337971846056</v>
      </c>
      <c r="R167" s="45">
        <f t="shared" si="21"/>
        <v>1.4651137836102635</v>
      </c>
      <c r="S167" s="47">
        <f t="shared" si="21"/>
        <v>-1.5857696482099612</v>
      </c>
      <c r="T167" s="46">
        <f t="shared" si="21"/>
        <v>1.6406161200800113</v>
      </c>
      <c r="U167" s="45">
        <f t="shared" si="21"/>
        <v>-1.0284341481395245</v>
      </c>
      <c r="V167" s="46">
        <f>($F$167*V133)+($G$167*V134)+($H$167*V135)+($I$167*V136)+($J$167*V137)</f>
        <v>-0.74668846286553503</v>
      </c>
    </row>
    <row r="168" spans="5:22" x14ac:dyDescent="0.25">
      <c r="E168" s="37">
        <v>4</v>
      </c>
      <c r="F168" s="1">
        <v>5125.5620439990198</v>
      </c>
      <c r="G168" s="1">
        <v>-6133.8442484117222</v>
      </c>
      <c r="H168" s="1">
        <v>321.40635954569376</v>
      </c>
      <c r="I168" s="1">
        <v>1859.1998701142768</v>
      </c>
      <c r="J168" s="1">
        <v>-1802.1406965819847</v>
      </c>
      <c r="L168" s="39">
        <v>4</v>
      </c>
      <c r="M168" s="44">
        <f>($F$168*M133)+($G$168*M134)+($H$168*M135)+($I$168*M136)+($J$168*M137)</f>
        <v>10.157416574993931</v>
      </c>
      <c r="N168" s="46">
        <f>($F$168*N133)+($G$168*N134)+($H$168*N135)+($I$168*N136)+($J$168*N137)</f>
        <v>1.7664095151328638</v>
      </c>
      <c r="O168" s="46">
        <f t="shared" ref="O168:V168" si="22">($F$168*O133)+($G$168*O134)+($H$168*O135)+($I$168*O136)+($J$168*O137)</f>
        <v>-9.9048559923039647</v>
      </c>
      <c r="P168" s="45">
        <f t="shared" si="22"/>
        <v>10.731041593627992</v>
      </c>
      <c r="Q168" s="46">
        <f t="shared" si="22"/>
        <v>-10.259239303447089</v>
      </c>
      <c r="R168" s="45">
        <f t="shared" si="22"/>
        <v>5.3028705484804277</v>
      </c>
      <c r="S168" s="46">
        <f t="shared" si="22"/>
        <v>-12.660465966080665</v>
      </c>
      <c r="T168" s="46">
        <f t="shared" si="22"/>
        <v>7.9611792616410639</v>
      </c>
      <c r="U168" s="45">
        <f t="shared" si="22"/>
        <v>-5.9670675650852445</v>
      </c>
      <c r="V168" s="45">
        <f t="shared" si="22"/>
        <v>-3.0413849526544254</v>
      </c>
    </row>
    <row r="169" spans="5:22" x14ac:dyDescent="0.25">
      <c r="E169" s="37">
        <v>5</v>
      </c>
      <c r="F169" s="1">
        <v>-5010.9905643857692</v>
      </c>
      <c r="G169" s="1">
        <v>5977.9693051002369</v>
      </c>
      <c r="H169" s="1">
        <v>-311.71936332004839</v>
      </c>
      <c r="I169" s="1">
        <v>-1802.1406965821684</v>
      </c>
      <c r="J169" s="1">
        <v>1770.3007294153781</v>
      </c>
      <c r="L169" s="39">
        <v>5</v>
      </c>
      <c r="M169" s="39">
        <f>($F$169*M133)+($G$169*M134)+($H$169*M135)+($I$169*M136)+($J$169*M137)</f>
        <v>-9.4871330250008441</v>
      </c>
      <c r="N169" s="46">
        <f>($F$169*N133)+($G$169*N134)+($H$169*N135)+($I$169*N136)+($J$169*N137)</f>
        <v>-1.1710193229115475</v>
      </c>
      <c r="O169" s="47">
        <f t="shared" ref="O169:V169" si="23">($F$169*O133)+($G$169*O134)+($H$169*O135)+($I$169*O136)+($J$169*O137)</f>
        <v>10.077557405819675</v>
      </c>
      <c r="P169" s="45">
        <f t="shared" si="23"/>
        <v>-9.8483197735488375</v>
      </c>
      <c r="Q169" s="47">
        <f t="shared" si="23"/>
        <v>10.797933656394207</v>
      </c>
      <c r="R169" s="45">
        <f t="shared" si="23"/>
        <v>-4.5535752113094077</v>
      </c>
      <c r="S169" s="47">
        <f t="shared" si="23"/>
        <v>12.549178386686322</v>
      </c>
      <c r="T169" s="46">
        <f t="shared" si="23"/>
        <v>-7.1574797300409045</v>
      </c>
      <c r="U169" s="46">
        <f t="shared" si="23"/>
        <v>7.2119601800058035</v>
      </c>
      <c r="V169" s="45">
        <f t="shared" si="23"/>
        <v>4.6489642542728689</v>
      </c>
    </row>
    <row r="171" spans="5:22" x14ac:dyDescent="0.25">
      <c r="G171" s="111" t="s">
        <v>77</v>
      </c>
      <c r="H171" s="112"/>
      <c r="L171" s="1" t="s">
        <v>80</v>
      </c>
      <c r="M171" s="1">
        <v>11</v>
      </c>
      <c r="N171" s="1">
        <v>12</v>
      </c>
      <c r="O171" s="1">
        <v>13</v>
      </c>
      <c r="P171" s="1">
        <v>14</v>
      </c>
      <c r="Q171" s="1">
        <v>15</v>
      </c>
      <c r="R171" s="1">
        <v>16</v>
      </c>
      <c r="S171" s="1">
        <v>17</v>
      </c>
      <c r="T171" s="1">
        <v>18</v>
      </c>
      <c r="U171" s="1">
        <v>19</v>
      </c>
      <c r="V171" s="1">
        <v>20</v>
      </c>
    </row>
    <row r="172" spans="5:22" x14ac:dyDescent="0.25">
      <c r="E172" s="1"/>
      <c r="F172" s="37">
        <v>1</v>
      </c>
      <c r="G172" s="37">
        <v>2</v>
      </c>
      <c r="H172" s="37">
        <v>3</v>
      </c>
      <c r="I172" s="37">
        <v>4</v>
      </c>
      <c r="J172" s="37">
        <v>5</v>
      </c>
      <c r="L172" s="40">
        <v>1</v>
      </c>
      <c r="M172" s="39">
        <f>($F$165*M140)+($G$165*M141)+($H$165*M142)+($I$165*M143)+($J$165*M144)</f>
        <v>-14.280127300452477</v>
      </c>
      <c r="N172" s="39">
        <f>($F$165*N140)+($G$165*N141)+($H$165*N142)+($I$165*N143)+($J$165*N144)</f>
        <v>-2.3883660021383548</v>
      </c>
      <c r="O172" s="46">
        <f t="shared" ref="O172:V172" si="24">($F$165*O140)+($G$165*O141)+($H$165*O142)+($I$165*O143)+($J$165*O144)</f>
        <v>-17.159495373784921</v>
      </c>
      <c r="P172" s="45">
        <f t="shared" si="24"/>
        <v>-2.9939417955661156</v>
      </c>
      <c r="Q172" s="47">
        <f>($F$165*Q140)+($G$165*Q141)+($H$165*Q142)+($I$165*Q143)+($J$165*Q144)</f>
        <v>5.6169916747901425</v>
      </c>
      <c r="R172" s="45">
        <f t="shared" si="24"/>
        <v>-4.7689243605741467</v>
      </c>
      <c r="S172" s="48">
        <f t="shared" si="24"/>
        <v>6.6634094661576455</v>
      </c>
      <c r="T172" s="45">
        <f t="shared" si="24"/>
        <v>-24.425760354822842</v>
      </c>
      <c r="U172" s="39">
        <f t="shared" si="24"/>
        <v>-15.128728017574304</v>
      </c>
      <c r="V172" s="46">
        <f t="shared" si="24"/>
        <v>7.2864555636879231</v>
      </c>
    </row>
    <row r="173" spans="5:22" x14ac:dyDescent="0.25">
      <c r="E173" s="37">
        <v>1</v>
      </c>
      <c r="F173" s="63">
        <f t="array" ref="F173:J177">MMULT(F157:J161,F165:J169)</f>
        <v>1.000000000007276</v>
      </c>
      <c r="G173" s="63">
        <v>2.1827872842550278E-11</v>
      </c>
      <c r="H173" s="63">
        <v>1.8189894035458565E-12</v>
      </c>
      <c r="I173" s="63">
        <v>0</v>
      </c>
      <c r="J173" s="63">
        <v>-7.2759576141834259E-12</v>
      </c>
      <c r="L173" s="39">
        <v>2</v>
      </c>
      <c r="M173" s="44">
        <f>($F$166*M140)+($G$166*M141)+($H$166*M142)+($I$166*M143)+($J$166*M144)</f>
        <v>16.540584255238628</v>
      </c>
      <c r="N173" s="46">
        <f t="shared" ref="N173:U173" si="25">($F$166*N140)+($G$166*N141)+($H$166*N142)+($I$166*N143)+($J$166*N144)</f>
        <v>4.1084902759325814</v>
      </c>
      <c r="O173" s="46">
        <f t="shared" si="25"/>
        <v>21.436809712695776</v>
      </c>
      <c r="P173" s="46">
        <f t="shared" si="25"/>
        <v>3.5331950651798252</v>
      </c>
      <c r="Q173" s="48">
        <f t="shared" si="25"/>
        <v>-6.3606322765999721</v>
      </c>
      <c r="R173" s="39">
        <f t="shared" si="25"/>
        <v>5.6104595338183572</v>
      </c>
      <c r="S173" s="47">
        <f t="shared" si="25"/>
        <v>-8.5854093030607146</v>
      </c>
      <c r="T173" s="46">
        <f t="shared" si="25"/>
        <v>29.087003428022626</v>
      </c>
      <c r="U173" s="45">
        <f t="shared" si="25"/>
        <v>18.947308556358621</v>
      </c>
      <c r="V173" s="44">
        <f>($F$166*V140)+($G$166*V141)+($H$166*V142)+($I$166*V143)+($J$166*V144)</f>
        <v>-8.711439199106735</v>
      </c>
    </row>
    <row r="174" spans="5:22" x14ac:dyDescent="0.25">
      <c r="E174" s="37">
        <v>2</v>
      </c>
      <c r="F174" s="63">
        <v>5.0931703299283981E-11</v>
      </c>
      <c r="G174" s="63">
        <v>1.0000000000145519</v>
      </c>
      <c r="H174" s="63">
        <v>9.0949470177292824E-13</v>
      </c>
      <c r="I174" s="63">
        <v>0</v>
      </c>
      <c r="J174" s="63">
        <v>-7.2759576141834259E-12</v>
      </c>
      <c r="L174" s="39">
        <v>3</v>
      </c>
      <c r="M174" s="39">
        <f>($F$167*M140)+($G$167*M141)+($H$167*M142)+($I$167*M143)+($J$167*M144)</f>
        <v>-0.17408478466742849</v>
      </c>
      <c r="N174" s="39">
        <f t="shared" ref="N174:V174" si="26">($F$167*N140)+($G$167*N141)+($H$167*N142)+($I$167*N143)+($J$167*N144)</f>
        <v>-0.50824894003001475</v>
      </c>
      <c r="O174" s="47">
        <f t="shared" si="26"/>
        <v>-1.6527351306640981</v>
      </c>
      <c r="P174" s="46">
        <f t="shared" si="26"/>
        <v>6.8680626802759548E-2</v>
      </c>
      <c r="Q174" s="47">
        <f t="shared" si="26"/>
        <v>0.38110521040343315</v>
      </c>
      <c r="R174" s="45">
        <f t="shared" si="26"/>
        <v>-0.58007684134270221</v>
      </c>
      <c r="S174" s="48">
        <f t="shared" si="26"/>
        <v>0.49919218393127096</v>
      </c>
      <c r="T174" s="47">
        <f t="shared" si="26"/>
        <v>-0.93145451474717333</v>
      </c>
      <c r="U174" s="39">
        <f t="shared" si="26"/>
        <v>-1.5076890056578804</v>
      </c>
      <c r="V174" s="45">
        <f t="shared" si="26"/>
        <v>0.26850025099247432</v>
      </c>
    </row>
    <row r="175" spans="5:22" x14ac:dyDescent="0.25">
      <c r="E175" s="37">
        <v>3</v>
      </c>
      <c r="F175" s="63">
        <v>2.9103830456733704E-11</v>
      </c>
      <c r="G175" s="63">
        <v>5.0931703299283981E-11</v>
      </c>
      <c r="H175" s="63">
        <v>1.0000000000022737</v>
      </c>
      <c r="I175" s="63">
        <v>3.637978807091713E-12</v>
      </c>
      <c r="J175" s="63">
        <v>-1.8189894035458565E-12</v>
      </c>
      <c r="L175" s="39">
        <v>4</v>
      </c>
      <c r="M175" s="39">
        <f>($F$168*M140)+($G$168*M141)+($H$168*M142)+($I$168*M143)+($J$168*M144)</f>
        <v>-4.2168297173562905</v>
      </c>
      <c r="N175" s="39">
        <f t="shared" ref="N175:U175" si="27">($F$168*N140)+($G$168*N141)+($H$168*N142)+($I$168*N143)+($J$168*N144)</f>
        <v>-1.8034023284413934</v>
      </c>
      <c r="O175" s="46">
        <f t="shared" si="27"/>
        <v>-7.4570445516051223</v>
      </c>
      <c r="P175" s="45">
        <f t="shared" si="27"/>
        <v>-0.93975569886345056</v>
      </c>
      <c r="Q175" s="47">
        <f t="shared" si="27"/>
        <v>1.5493514119962128</v>
      </c>
      <c r="R175" s="45">
        <f t="shared" si="27"/>
        <v>-1.6404032194444653</v>
      </c>
      <c r="S175" s="48">
        <f t="shared" si="27"/>
        <v>3.0204292628574194</v>
      </c>
      <c r="T175" s="45">
        <f t="shared" si="27"/>
        <v>-8.4405310463763499</v>
      </c>
      <c r="U175" s="39">
        <f t="shared" si="27"/>
        <v>-6.260455900697707</v>
      </c>
      <c r="V175" s="46">
        <f>($F$168*V140)+($G$168*V141)+($H$168*V142)+($I$168*V143)+($J$168*V144)</f>
        <v>2.3829352235381975</v>
      </c>
    </row>
    <row r="176" spans="5:22" x14ac:dyDescent="0.25">
      <c r="E176" s="37">
        <v>4</v>
      </c>
      <c r="F176" s="63">
        <v>-2.9103830456733704E-11</v>
      </c>
      <c r="G176" s="63">
        <v>8.0035533756017685E-11</v>
      </c>
      <c r="H176" s="63">
        <v>-9.0949470177292824E-13</v>
      </c>
      <c r="I176" s="63">
        <v>0.99999999999454303</v>
      </c>
      <c r="J176" s="63">
        <v>3.637978807091713E-12</v>
      </c>
      <c r="L176" s="39">
        <v>5</v>
      </c>
      <c r="M176" s="44">
        <f>($F$169*M140)+($G$169*M141)+($H$169*M142)+($I$169*M143)+($J$169*M144)</f>
        <v>3.5602810779529364</v>
      </c>
      <c r="N176" s="46">
        <f t="shared" ref="N176:V176" si="28">($F$169*N140)+($G$169*N141)+($H$169*N142)+($I$169*N143)+($J$169*N144)</f>
        <v>0.53878939735341191</v>
      </c>
      <c r="O176" s="47">
        <f t="shared" si="28"/>
        <v>7.1346942730945102</v>
      </c>
      <c r="P176" s="45">
        <f t="shared" si="28"/>
        <v>0.58782277866555432</v>
      </c>
      <c r="Q176" s="48">
        <f t="shared" si="28"/>
        <v>-1.9300289046792614</v>
      </c>
      <c r="R176" s="39">
        <f t="shared" si="28"/>
        <v>2.2670936856696926</v>
      </c>
      <c r="S176" s="47">
        <f t="shared" si="28"/>
        <v>-2.1315513301757392</v>
      </c>
      <c r="T176" s="46">
        <f t="shared" si="28"/>
        <v>7.3457198420263694</v>
      </c>
      <c r="U176" s="46">
        <f t="shared" si="28"/>
        <v>5.8622221141412183</v>
      </c>
      <c r="V176" s="39">
        <f t="shared" si="28"/>
        <v>-1.8315010374597023</v>
      </c>
    </row>
    <row r="177" spans="1:27" x14ac:dyDescent="0.25">
      <c r="E177" s="37">
        <v>5</v>
      </c>
      <c r="F177" s="63">
        <v>1.0913936421275139E-11</v>
      </c>
      <c r="G177" s="63">
        <v>2.5465851649641991E-11</v>
      </c>
      <c r="H177" s="63">
        <v>2.2737367544323206E-12</v>
      </c>
      <c r="I177" s="63">
        <v>1.0913936421275139E-11</v>
      </c>
      <c r="J177" s="63">
        <v>0.99999999999818101</v>
      </c>
      <c r="M177" s="9"/>
      <c r="N177" s="9"/>
      <c r="O177" s="9"/>
      <c r="P177" s="9"/>
      <c r="Q177" s="9"/>
      <c r="R177" s="9"/>
      <c r="S177" s="9"/>
      <c r="T177" s="9"/>
      <c r="U177" s="9"/>
    </row>
    <row r="178" spans="1:27" x14ac:dyDescent="0.25">
      <c r="L178" s="1" t="s">
        <v>80</v>
      </c>
      <c r="M178" s="39">
        <v>21</v>
      </c>
      <c r="N178" s="39">
        <v>22</v>
      </c>
      <c r="O178" s="39">
        <v>23</v>
      </c>
      <c r="P178" s="39">
        <v>24</v>
      </c>
      <c r="Q178" s="39">
        <v>25</v>
      </c>
      <c r="R178" s="39">
        <v>26</v>
      </c>
      <c r="S178" s="39">
        <v>27</v>
      </c>
      <c r="T178" s="39">
        <v>28</v>
      </c>
      <c r="U178" s="39">
        <v>29</v>
      </c>
      <c r="V178" s="1">
        <v>30</v>
      </c>
    </row>
    <row r="179" spans="1:27" x14ac:dyDescent="0.25">
      <c r="L179" s="40">
        <v>1</v>
      </c>
      <c r="M179" s="44">
        <f>($F$165*M147)+($G$165*M148)+($H$165*M149)+($I$165*M150)+($J$165*M151)</f>
        <v>22.066802373965402</v>
      </c>
      <c r="N179" s="46">
        <f t="shared" ref="N179:V179" si="29">($F$165*N147)+($G$165*N148)+($H$165*N149)+($I$165*N150)+($J$165*N151)</f>
        <v>10.560578077493801</v>
      </c>
      <c r="O179" s="46">
        <f t="shared" si="29"/>
        <v>22.910499971668742</v>
      </c>
      <c r="P179" s="45">
        <f t="shared" si="29"/>
        <v>-47.617262490945905</v>
      </c>
      <c r="Q179" s="47">
        <f t="shared" si="29"/>
        <v>35.771575046279395</v>
      </c>
      <c r="R179" s="39">
        <f t="shared" si="29"/>
        <v>15.095983528920442</v>
      </c>
      <c r="S179" s="47">
        <f t="shared" si="29"/>
        <v>-7.7811561571279526</v>
      </c>
      <c r="T179" s="45">
        <f t="shared" si="29"/>
        <v>4.94857822521044</v>
      </c>
      <c r="U179" s="45">
        <f t="shared" si="29"/>
        <v>-1.2640771570233937</v>
      </c>
      <c r="V179" s="46">
        <f t="shared" si="29"/>
        <v>20.547750822170656</v>
      </c>
    </row>
    <row r="180" spans="1:27" x14ac:dyDescent="0.25">
      <c r="F180" s="114" t="s">
        <v>81</v>
      </c>
      <c r="G180" s="115"/>
      <c r="H180" s="116"/>
      <c r="L180" s="39">
        <v>2</v>
      </c>
      <c r="M180" s="45">
        <f>($F$166*M147)+($G$166*M148)+($H$166*M149)+($I$166*M150)+($J$166*M151)</f>
        <v>-26.63925874664983</v>
      </c>
      <c r="N180" s="45">
        <f>($F$166*N147)+($G$166*N148)+($H$166*N149)+($I$166*N150)+($J$166*N151)</f>
        <v>-12.253072844766848</v>
      </c>
      <c r="O180" s="46">
        <f t="shared" ref="O180:V180" si="30">($F$166*O147)+($G$166*O148)+($H$166*O149)+($I$166*O150)+($J$166*O151)</f>
        <v>-26.636475843822154</v>
      </c>
      <c r="P180" s="45">
        <f t="shared" si="30"/>
        <v>57.499256004114613</v>
      </c>
      <c r="Q180" s="46">
        <f t="shared" si="30"/>
        <v>-42.848523144856699</v>
      </c>
      <c r="R180" s="45">
        <f t="shared" si="30"/>
        <v>-17.148747745456603</v>
      </c>
      <c r="S180" s="48">
        <f t="shared" si="30"/>
        <v>10.360035518528093</v>
      </c>
      <c r="T180" s="46">
        <f t="shared" si="30"/>
        <v>-5.089065940139335</v>
      </c>
      <c r="U180" s="44">
        <f t="shared" si="30"/>
        <v>2.5454995171605788</v>
      </c>
      <c r="V180" s="45">
        <f t="shared" si="30"/>
        <v>-23.531189507287309</v>
      </c>
    </row>
    <row r="181" spans="1:27" x14ac:dyDescent="0.25">
      <c r="F181" s="32"/>
      <c r="G181" s="35"/>
      <c r="H181" s="33"/>
      <c r="L181" s="39">
        <v>3</v>
      </c>
      <c r="M181" s="39">
        <f>($F$167*M147)+($G$167*M148)+($H$167*M149)+($I$167*M150)+($J$167*M151)</f>
        <v>1.2605814383550893</v>
      </c>
      <c r="N181" s="46">
        <f t="shared" ref="N181:V181" si="31">($F$167*N147)+($G$167*N148)+($H$167*N149)+($I$167*N150)+($J$167*N151)</f>
        <v>0.66471429557705619</v>
      </c>
      <c r="O181" s="47">
        <f t="shared" si="31"/>
        <v>1.1737533415916488</v>
      </c>
      <c r="P181" s="45">
        <f t="shared" si="31"/>
        <v>-3.7957512382646996</v>
      </c>
      <c r="Q181" s="47">
        <f t="shared" si="31"/>
        <v>2.2207469153844812</v>
      </c>
      <c r="R181" s="39">
        <f t="shared" si="31"/>
        <v>0.69860666771626256</v>
      </c>
      <c r="S181" s="47">
        <f t="shared" si="31"/>
        <v>-1.2906099470063737</v>
      </c>
      <c r="T181" s="47">
        <f t="shared" si="31"/>
        <v>0.21962919148276683</v>
      </c>
      <c r="U181" s="45">
        <f t="shared" si="31"/>
        <v>-0.26573243604350694</v>
      </c>
      <c r="V181" s="39">
        <f t="shared" si="31"/>
        <v>0.84334230636744678</v>
      </c>
    </row>
    <row r="182" spans="1:27" x14ac:dyDescent="0.25">
      <c r="G182" s="1"/>
      <c r="H182" s="93">
        <v>1</v>
      </c>
      <c r="L182" s="39">
        <v>4</v>
      </c>
      <c r="M182" s="39">
        <f>($F$168*M147)+($G$168*M148)+($H$168*M149)+($I$168*M150)+($J$168*M151)</f>
        <v>8.7316055866815532</v>
      </c>
      <c r="N182" s="46">
        <f t="shared" ref="N182:U182" si="32">($F$168*N147)+($G$168*N148)+($H$168*N149)+($I$168*N150)+($J$168*N151)</f>
        <v>3.4071355535489829</v>
      </c>
      <c r="O182" s="46">
        <f t="shared" si="32"/>
        <v>8.0178350195640178</v>
      </c>
      <c r="P182" s="45">
        <f t="shared" si="32"/>
        <v>-17.94355188201564</v>
      </c>
      <c r="Q182" s="47">
        <f t="shared" si="32"/>
        <v>13.48002212368408</v>
      </c>
      <c r="R182" s="45">
        <f t="shared" si="32"/>
        <v>4.8709458175633245</v>
      </c>
      <c r="S182" s="47">
        <f t="shared" si="32"/>
        <v>-3.572720090971643</v>
      </c>
      <c r="T182" s="46">
        <f t="shared" si="32"/>
        <v>0.90131174989528517</v>
      </c>
      <c r="U182" s="39">
        <f t="shared" si="32"/>
        <v>-1.1382254620328922</v>
      </c>
      <c r="V182" s="39">
        <f>($F$168*V147)+($G$168*V148)+($H$168*V149)+($I$168*V150)+($J$168*V151)</f>
        <v>5.8707213513097258</v>
      </c>
    </row>
    <row r="183" spans="1:27" x14ac:dyDescent="0.25">
      <c r="G183" s="39">
        <v>1</v>
      </c>
      <c r="H183" s="39">
        <f>(M165*G50)+(N165*G51)+(O165*G52)+(P165*G53)+(Q165*G54)+(R165*G55)+(S165*G56)+(T165*G57)+(U165*G58)+(V165*G59)+(M172*G60)+(N172*G61)+(O172*G62)+(P172*G63)+(Q172*G64)+(R172*G65)+(S172*G66)+(T172*G67)+(U172*G68)+(V172*G69)+(M179*G70)+(N179*G71)+(O179*G72)+(P179*G73)+(Q179*G74)+(R179*G75)+(S179*G76)+(T179*G77)+(U179*G78)+(V179*G79)+(M186*G80)+(N186*G81)+(O186*G82)+(P186*G83)+(Q186*G84)+(R186*G85)</f>
        <v>30.55423653468354</v>
      </c>
      <c r="L183" s="39">
        <v>5</v>
      </c>
      <c r="M183" s="39">
        <f>($F$169*M147)+($G$169*M148)+($H$169*M149)+($I$169*M150)+($J$169*M151)</f>
        <v>-8.0673747709798818</v>
      </c>
      <c r="N183" s="45">
        <f t="shared" ref="N183:U183" si="33">($F$169*N147)+($G$169*N148)+($H$169*N149)+($I$169*N150)+($J$169*N151)</f>
        <v>-3.7549621764866288</v>
      </c>
      <c r="O183" s="46">
        <f t="shared" si="33"/>
        <v>-8.5560093741842138</v>
      </c>
      <c r="P183" s="46">
        <f t="shared" si="33"/>
        <v>18.15581491611897</v>
      </c>
      <c r="Q183" s="47">
        <f t="shared" si="33"/>
        <v>-13.091167476203054</v>
      </c>
      <c r="R183" s="45">
        <f t="shared" si="33"/>
        <v>-5.6464997164723627</v>
      </c>
      <c r="S183" s="48">
        <f t="shared" si="33"/>
        <v>3.280362651066298</v>
      </c>
      <c r="T183" s="46">
        <f t="shared" si="33"/>
        <v>-1.7886340180803018</v>
      </c>
      <c r="U183" s="45">
        <f t="shared" si="33"/>
        <v>-0.10405282998453913</v>
      </c>
      <c r="V183" s="45">
        <f>($F$169*V147)+($G$169*V148)+($H$169*V149)+($I$169*V150)+($J$169*V151)</f>
        <v>-6.1428703974056589</v>
      </c>
    </row>
    <row r="184" spans="1:27" x14ac:dyDescent="0.25">
      <c r="G184" s="39">
        <v>2</v>
      </c>
      <c r="H184" s="39">
        <f>(M166*$G$50)+(N166*$G$51)+(O166*$G$52)+(P166*$G$53)+(Q166*$G$54)+(R166*$G$55)+(S166*$G$56)+(T166*$G$57)+(U166*$G$58)+(V166*$G$59)+(M173*$G$60)+(N173*$G$61)+(O173*$G$62)+(P173*$G$63)+(Q173*$G$64)+(R173*$G$65)+(S173*$G$66)+(T173*$G$67)+(U173*$G$68)+(V173*$G$69)+(M180*$G$70)+(N180*$G$71)+(O180*$G$72)+(P180*$G$73)+(Q180*$G$74)+(R180*$G$75)+(S180*$G$76)+(T180*$G$77)+(U180*$G$78)+(V180*$G$79)+(M187*$G$80)+(N187*$G$81)+(O187*$G$82)+(P187*$G$83)+(Q187*$G$84)+(R187*$G$85)</f>
        <v>-34.488771640301366</v>
      </c>
      <c r="M184" s="9"/>
      <c r="N184" s="9"/>
      <c r="O184" s="9"/>
      <c r="P184" s="9"/>
      <c r="Q184" s="9"/>
      <c r="R184" s="9"/>
      <c r="S184" s="9"/>
      <c r="T184" s="9"/>
      <c r="U184" s="9"/>
    </row>
    <row r="185" spans="1:27" x14ac:dyDescent="0.25">
      <c r="G185" s="39">
        <v>3</v>
      </c>
      <c r="H185" s="39">
        <f>(M167*$G$50)+(N167*$G$51)+(O167*$G$52)+(P167*$G$53)+(Q167*$G$54)+(R167*$G$55)+(S167*$G$56)+(T167*$G$57)+(U167*$G$58)+(V167*$G$59)+(M174*$G$60)+(N174*$G$61)+(O174*$G$62)+(P174*$G$63)+(Q174*$G$64)+(R174*$G$65)+(S174*$G$66)+(T174*$G$67)+(U174*$G$68)+(V174*$G$69)+(M181*$G$70)+(N181*$G$71)+(O181*$G$72)+(P181*$G$73)+(Q181*$G$74)+(R181*$G$75)+(S181*$G$76)+(T181*$G$77)+(U181*$G$78)+(V181*$G$79)+(M188*$G$80)+(N188*$G$81)+(O188*$G$82)+(P188*$G$83)+(Q188*$G$84)+(R188*$G$85)</f>
        <v>0.7061294351336902</v>
      </c>
      <c r="L185" s="1" t="s">
        <v>80</v>
      </c>
      <c r="M185" s="39">
        <v>31</v>
      </c>
      <c r="N185" s="39">
        <v>32</v>
      </c>
      <c r="O185" s="39">
        <v>33</v>
      </c>
      <c r="P185" s="39">
        <v>34</v>
      </c>
      <c r="Q185" s="39">
        <v>35</v>
      </c>
      <c r="R185" s="39">
        <v>36</v>
      </c>
      <c r="S185" s="9"/>
      <c r="T185" s="9"/>
      <c r="U185" s="9"/>
    </row>
    <row r="186" spans="1:27" x14ac:dyDescent="0.25">
      <c r="G186" s="39">
        <v>4</v>
      </c>
      <c r="H186" s="39">
        <f>(M168*$G$50)+(N168*$G$51)+(O168*$G$52)+(P168*$G$53)+(Q168*$G$54)+(R168*$G$55)+(S168*$G$56)+(T168*$G$57)+(U168*$G$58)+(V168*$G$59)+(M175*$G$60)+(N175*$G$61)+(O175*$G$62)+(P175*$G$63)+(Q175*$G$64)+(R175*$G$65)+(S175*$G$66)+(T175*$G$67)+(U175*$G$68)+(V175*$G$69)+(M182*$G$70)+(N182*$G$71)+(O182*$G$72)+(P182*$G$73)+(Q182*$G$74)+(R182*$G$75)+(S182*$G$76)+(T182*$G$77)+(U182*$G$78)+(V182*$G$79)+(M189*$G$80)+(N189*$G$81)+(O189*$G$82)+(P189*$G$83)+(Q189*$G$84)+(R189*$G$85)</f>
        <v>9.9550241903713896</v>
      </c>
      <c r="L186" s="40">
        <v>1</v>
      </c>
      <c r="M186" s="44">
        <f>($F$165*M154)+($G$165*M155)+($H$165*M156)+($I$165*M157)+($J$165*M158)</f>
        <v>-2.7035683765795966</v>
      </c>
      <c r="N186" s="46">
        <f t="shared" ref="N186:R186" si="34">($F$165*N154)+($G$165*N155)+($H$165*N156)+($I$165*N157)+($J$165*N158)</f>
        <v>10.334589205954217</v>
      </c>
      <c r="O186" s="47">
        <f t="shared" si="34"/>
        <v>20.92619321738016</v>
      </c>
      <c r="P186" s="39">
        <f t="shared" si="34"/>
        <v>2.9316624466600842</v>
      </c>
      <c r="Q186" s="47">
        <f t="shared" si="34"/>
        <v>11.95309721711169</v>
      </c>
      <c r="R186" s="45">
        <f t="shared" si="34"/>
        <v>-21.929516694772246</v>
      </c>
      <c r="S186" s="9"/>
      <c r="T186" s="9"/>
      <c r="U186" s="9"/>
    </row>
    <row r="187" spans="1:27" x14ac:dyDescent="0.25">
      <c r="G187" s="39">
        <v>5</v>
      </c>
      <c r="H187" s="39">
        <f>(M169*$G$50)+(N169*$G$51)+(O169*$G$52)+(P169*$G$53)+(Q169*$G$54)+(R169*$G$55)+(S169*$G$56)+(T169*$G$57)+(U169*$G$58)+(V169*$G$59)+(M176*$G$60)+(N176*$G$61)+(O176*$G$62)+(P176*$G$63)+(Q176*$G$64)+(R176*$G$65)+(S176*$G$66)+(T176*$G$67)+(U176*$G$68)+(V176*$G$69)+(M183*$G$70)+(N183*$G$71)+(O183*$G$72)+(P183*$G$73)+(Q183*$G$74)+(R183*$G$75)+(S183*$G$76)+(T183*$G$77)+(U183*$G$78)+(V183*$G$79)+(M190*$G$80)+(N190*$G$81)+(O190*$G$82)+(P190*$G$83)+(Q190*$G$84)+(R190*$G$85)</f>
        <v>-9.5244424497733675</v>
      </c>
      <c r="L187" s="39">
        <v>2</v>
      </c>
      <c r="M187" s="45">
        <f>($F$166*M154)+($G$166*M155)+($H$166*M156)+($I$166*M157)+($J$166*M158)</f>
        <v>2.9860064779081767</v>
      </c>
      <c r="N187" s="45">
        <f t="shared" ref="N187:R187" si="35">($F$166*N154)+($G$166*N155)+($H$166*N156)+($I$166*N157)+($J$166*N158)</f>
        <v>-12.717448099707326</v>
      </c>
      <c r="O187" s="47">
        <f t="shared" si="35"/>
        <v>-25.370500180431463</v>
      </c>
      <c r="P187" s="45">
        <f t="shared" si="35"/>
        <v>-3.3636443883597167</v>
      </c>
      <c r="Q187" s="46">
        <f t="shared" si="35"/>
        <v>-13.778344157499305</v>
      </c>
      <c r="R187" s="45">
        <f t="shared" si="35"/>
        <v>28.103483011720982</v>
      </c>
      <c r="S187" s="9"/>
      <c r="T187" s="9"/>
      <c r="U187" s="9"/>
    </row>
    <row r="188" spans="1:27" x14ac:dyDescent="0.25">
      <c r="L188" s="39">
        <v>3</v>
      </c>
      <c r="M188" s="44">
        <f>($F$167*M154)+($G$167*M155)+($H$167*M156)+($I$167*M157)+($J$167*M158)</f>
        <v>-0.19084225154873025</v>
      </c>
      <c r="N188" s="46">
        <f t="shared" ref="N188:R188" si="36">($F$167*N154)+($G$167*N155)+($H$167*N156)+($I$167*N157)+($J$167*N158)</f>
        <v>0.63414815145628722</v>
      </c>
      <c r="O188" s="47">
        <f t="shared" si="36"/>
        <v>1.2464722280903402</v>
      </c>
      <c r="P188" s="46">
        <f t="shared" si="36"/>
        <v>-0.31971473817051788</v>
      </c>
      <c r="Q188" s="47">
        <f t="shared" si="36"/>
        <v>1.0036875489934118</v>
      </c>
      <c r="R188" s="45">
        <f t="shared" si="36"/>
        <v>-1.6692759548928962</v>
      </c>
      <c r="S188" s="9"/>
      <c r="T188" s="9"/>
      <c r="U188" s="9"/>
    </row>
    <row r="189" spans="1:27" x14ac:dyDescent="0.25">
      <c r="L189" s="39">
        <v>4</v>
      </c>
      <c r="M189" s="39">
        <f>($F$168*M154)+($G$168*M155)+($H$168*M156)+($I$168*M157)+($J$168*M158)</f>
        <v>-0.54972908711499713</v>
      </c>
      <c r="N189" s="46">
        <f t="shared" ref="N189:Q189" si="37">($F$168*N154)+($G$168*N155)+($H$168*N156)+($I$168*N157)+($J$168*N158)</f>
        <v>3.8785540008182124</v>
      </c>
      <c r="O189" s="47">
        <f t="shared" si="37"/>
        <v>8.4377018834620685</v>
      </c>
      <c r="P189" s="46">
        <f t="shared" si="37"/>
        <v>1.08412143139617</v>
      </c>
      <c r="Q189" s="47">
        <f t="shared" si="37"/>
        <v>4.2644078204547213</v>
      </c>
      <c r="R189" s="45">
        <f>($F$168*R154)+($G$168*R155)+($H$168*R156)+($I$168*R157)+($J$168*R158)</f>
        <v>-9.7526472060044398</v>
      </c>
      <c r="S189" s="9"/>
      <c r="T189" s="9"/>
      <c r="U189" s="9"/>
    </row>
    <row r="190" spans="1:27" x14ac:dyDescent="0.25">
      <c r="L190" s="39">
        <v>5</v>
      </c>
      <c r="M190" s="45">
        <f>($F$169*M154)+($G$169*M155)+($H$169*M156)+($I$169*M157)+($J$169*M158)</f>
        <v>0.91427924954450646</v>
      </c>
      <c r="N190" s="45">
        <f t="shared" ref="N190:R190" si="38">($F$169*N154)+($G$169*N155)+($H$169*N156)+($I$169*N157)+($J$169*N158)</f>
        <v>-3.0831817386554121</v>
      </c>
      <c r="O190" s="47">
        <f t="shared" si="38"/>
        <v>-7.7530188745815849</v>
      </c>
      <c r="P190" s="45">
        <f t="shared" si="38"/>
        <v>-0.41153371581810916</v>
      </c>
      <c r="Q190" s="46">
        <f t="shared" si="38"/>
        <v>-5.4044460473044182</v>
      </c>
      <c r="R190" s="45">
        <f t="shared" si="38"/>
        <v>7.3884948914219422</v>
      </c>
      <c r="S190" s="9"/>
      <c r="T190" s="9"/>
      <c r="U190" s="9"/>
    </row>
    <row r="192" spans="1:27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4" spans="2:20" x14ac:dyDescent="0.25">
      <c r="I194" s="104" t="s">
        <v>82</v>
      </c>
      <c r="J194" s="104"/>
      <c r="K194" s="104"/>
      <c r="L194" s="104"/>
    </row>
    <row r="196" spans="2:20" x14ac:dyDescent="0.25">
      <c r="D196" s="114" t="s">
        <v>83</v>
      </c>
      <c r="E196" s="116"/>
      <c r="K196" s="114" t="s">
        <v>84</v>
      </c>
      <c r="L196" s="115"/>
      <c r="M196" s="116"/>
      <c r="P196" s="117" t="s">
        <v>85</v>
      </c>
      <c r="Q196" s="117"/>
      <c r="S196" t="s">
        <v>86</v>
      </c>
    </row>
    <row r="197" spans="2:20" x14ac:dyDescent="0.25">
      <c r="D197" s="32"/>
      <c r="E197" s="33"/>
      <c r="K197" s="32"/>
      <c r="L197" s="35"/>
      <c r="M197" s="33"/>
    </row>
    <row r="198" spans="2:20" x14ac:dyDescent="0.25">
      <c r="B198" s="64" t="s">
        <v>68</v>
      </c>
      <c r="C198" s="39">
        <v>1</v>
      </c>
      <c r="D198" s="39">
        <v>2</v>
      </c>
      <c r="E198" s="39">
        <v>3</v>
      </c>
      <c r="F198" s="39">
        <v>4</v>
      </c>
      <c r="G198" s="39">
        <v>5</v>
      </c>
      <c r="I198" s="1" t="s">
        <v>73</v>
      </c>
      <c r="J198" s="39">
        <v>1</v>
      </c>
      <c r="K198" s="39">
        <v>2</v>
      </c>
      <c r="L198" s="39">
        <v>3</v>
      </c>
      <c r="M198" s="39">
        <v>4</v>
      </c>
      <c r="N198" s="39">
        <v>5</v>
      </c>
      <c r="P198" s="1"/>
      <c r="Q198" s="39">
        <v>1</v>
      </c>
      <c r="S198" s="1"/>
      <c r="T198" s="41">
        <v>1</v>
      </c>
    </row>
    <row r="199" spans="2:20" x14ac:dyDescent="0.25">
      <c r="B199" s="39">
        <v>1</v>
      </c>
      <c r="C199" s="1">
        <f>(J50*$F$106)+(K50*$F$107)+(L50*$F$108)+(M50*$F$109)+$F$102</f>
        <v>1.142424358974359</v>
      </c>
      <c r="D199" s="1">
        <f>(J50*$G$106)+(K50*$G$107)+(L50*$G$108)+(M50*$G$109)+$G$102</f>
        <v>0.72708461538461544</v>
      </c>
      <c r="E199" s="1">
        <f t="shared" ref="E199:E206" si="39">(J50*$H$106)+(K50*$H$107)+(L50*$H$108)+(M50*$H$109)+$H$102</f>
        <v>0.66147846153846157</v>
      </c>
      <c r="F199" s="1">
        <f t="shared" ref="F199:F206" si="40">(J50*$I$106)+(K50*$I$107)+(L50*$I$108)+(M50*$I$109)+$I$102</f>
        <v>-0.2388261538461538</v>
      </c>
      <c r="G199" s="1">
        <f t="shared" ref="G199:G206" si="41">(J50*$J$106)+(K50*$J$107)+(L50*$J$108)+(M50*$J$109)+$J$102</f>
        <v>-0.24765641025641028</v>
      </c>
      <c r="I199" s="39">
        <v>1</v>
      </c>
      <c r="J199" s="1">
        <f>1/(1+EXP(-C199))</f>
        <v>0.75812447611830169</v>
      </c>
      <c r="K199" s="1">
        <f>1/(1+EXP(-D199))</f>
        <v>0.67416518574536677</v>
      </c>
      <c r="L199" s="1">
        <f>1/(1+EXP(-E199))</f>
        <v>0.65959242608559088</v>
      </c>
      <c r="M199" s="1">
        <f>1/(1+EXP(-F199))</f>
        <v>0.4405756469095598</v>
      </c>
      <c r="N199" s="1">
        <f>1/(1+EXP(-G199))</f>
        <v>0.43840042022875436</v>
      </c>
      <c r="P199" s="39">
        <v>1</v>
      </c>
      <c r="Q199" s="97">
        <f>(J199*$H$183)+(K199*$H$184)+(L199*$H$185)+(M199*$H$186)+(N199*$H$187)</f>
        <v>0.58896470453656136</v>
      </c>
      <c r="S199" s="41">
        <v>1</v>
      </c>
      <c r="T199" s="1">
        <f>Q199*($N$17)+$N$16</f>
        <v>293.8344705680484</v>
      </c>
    </row>
    <row r="200" spans="2:20" x14ac:dyDescent="0.25">
      <c r="B200" s="39">
        <v>2</v>
      </c>
      <c r="C200" s="1">
        <f>(J51*$F$106)+(K51*$F$107)+(L51*$F$108)+(M51*$F$109)+$F$102</f>
        <v>0.94377051282051283</v>
      </c>
      <c r="D200" s="1">
        <f t="shared" ref="D200:D206" si="42">(J51*$G$106)+(K51*$G$107)+(L51*$G$108)+(M51*$G$109)+$G$102</f>
        <v>0.74843076923076923</v>
      </c>
      <c r="E200" s="1">
        <f t="shared" si="39"/>
        <v>0.33737179487179492</v>
      </c>
      <c r="F200" s="1">
        <f t="shared" si="40"/>
        <v>0.4033533333333334</v>
      </c>
      <c r="G200" s="1">
        <f t="shared" si="41"/>
        <v>-0.15807948717948717</v>
      </c>
      <c r="I200" s="39">
        <v>2</v>
      </c>
      <c r="J200" s="1">
        <f>1/(1+EXP(-C200))</f>
        <v>0.71986065386150233</v>
      </c>
      <c r="K200" s="1">
        <f t="shared" ref="K200:K205" si="43">1/(1+EXP(-D200))</f>
        <v>0.67883667554919025</v>
      </c>
      <c r="L200" s="1">
        <f t="shared" ref="L200:L205" si="44">1/(1+EXP(-E200))</f>
        <v>0.58355195956002148</v>
      </c>
      <c r="M200" s="1">
        <f t="shared" ref="M200:M203" si="45">1/(1+EXP(-F200))</f>
        <v>0.59949306718964124</v>
      </c>
      <c r="N200" s="1">
        <f>1/(1+EXP(-G200))</f>
        <v>0.46056222031916655</v>
      </c>
      <c r="P200" s="39">
        <v>2</v>
      </c>
      <c r="Q200" s="1">
        <f>(J200*$H$183)+(K200*$H$184)+(L200*$H$185)+(M200*$H$186)+(N200*$H$187)</f>
        <v>0.57598244545727706</v>
      </c>
      <c r="S200" s="41">
        <v>2</v>
      </c>
      <c r="T200" s="1">
        <f>Q200*($N$17)+$N$16</f>
        <v>293.63973668185918</v>
      </c>
    </row>
    <row r="201" spans="2:20" x14ac:dyDescent="0.25">
      <c r="B201" s="39">
        <v>3</v>
      </c>
      <c r="C201" s="1">
        <f t="shared" ref="C201:C206" si="46">(J52*$F$106)+(K52*$F$107)+(L52*$F$108)+(M52*$F$109)+$F$102</f>
        <v>0.65986025641025647</v>
      </c>
      <c r="D201" s="1">
        <f t="shared" si="42"/>
        <v>0.65554615384615389</v>
      </c>
      <c r="E201" s="1">
        <f t="shared" si="39"/>
        <v>0.94280461538461546</v>
      </c>
      <c r="F201" s="1">
        <f t="shared" si="40"/>
        <v>-4.344153846153842E-2</v>
      </c>
      <c r="G201" s="1">
        <f t="shared" si="41"/>
        <v>-0.92429743589743596</v>
      </c>
      <c r="I201" s="39">
        <v>3</v>
      </c>
      <c r="J201" s="1">
        <f>1/(1+EXP(-C201))</f>
        <v>0.65922899629377818</v>
      </c>
      <c r="K201" s="1">
        <f>1/(1+EXP(-D201))</f>
        <v>0.65825918517396409</v>
      </c>
      <c r="L201" s="1">
        <f t="shared" si="44"/>
        <v>0.7196658283772398</v>
      </c>
      <c r="M201" s="1">
        <f t="shared" si="45"/>
        <v>0.48914132300921875</v>
      </c>
      <c r="N201" s="1">
        <f t="shared" ref="N201:N206" si="47">1/(1+EXP(-G201))</f>
        <v>0.28408307190931548</v>
      </c>
      <c r="P201" s="39">
        <v>3</v>
      </c>
      <c r="Q201" s="99">
        <f>(J201*$H$183)+(K201*$H$184)+(L201*$H$185)+(M201*$H$186)+(N201*$H$187)</f>
        <v>0.11154602427539029</v>
      </c>
      <c r="S201" s="41">
        <v>3</v>
      </c>
      <c r="T201" s="1">
        <f>Q201*($N$17)+$N$16</f>
        <v>286.67319036413085</v>
      </c>
    </row>
    <row r="202" spans="2:20" x14ac:dyDescent="0.25">
      <c r="B202" s="39">
        <v>4</v>
      </c>
      <c r="C202" s="1">
        <f t="shared" si="46"/>
        <v>1.0618047008547009</v>
      </c>
      <c r="D202" s="55">
        <f t="shared" si="42"/>
        <v>0.96048205128205133</v>
      </c>
      <c r="E202" s="1">
        <f t="shared" si="39"/>
        <v>0.49633367521367522</v>
      </c>
      <c r="F202" s="1">
        <f t="shared" si="40"/>
        <v>0.12446444444444449</v>
      </c>
      <c r="G202" s="1">
        <f t="shared" si="41"/>
        <v>-0.79204529914529909</v>
      </c>
      <c r="I202" s="39">
        <v>4</v>
      </c>
      <c r="J202" s="1">
        <f t="shared" ref="J202:J205" si="48">1/(1+EXP(-C202))</f>
        <v>0.74303527490116872</v>
      </c>
      <c r="K202" s="1">
        <f t="shared" si="43"/>
        <v>0.72321830944056686</v>
      </c>
      <c r="L202" s="1">
        <f t="shared" si="44"/>
        <v>0.62159734522175203</v>
      </c>
      <c r="M202" s="1">
        <f t="shared" si="45"/>
        <v>0.5310760039033634</v>
      </c>
      <c r="N202" s="1">
        <f t="shared" si="47"/>
        <v>0.31172967283266073</v>
      </c>
      <c r="P202" s="39">
        <v>4</v>
      </c>
      <c r="Q202" s="1">
        <f t="shared" ref="Q202:Q204" si="49">(J202*$H$183)+(K202*$H$184)+(L202*$H$185)+(M202*$H$186)+(N202*$H$187)</f>
        <v>0.51671574182783209</v>
      </c>
      <c r="S202" s="41">
        <v>4</v>
      </c>
      <c r="T202" s="1">
        <f>Q202*($N$17)+$N$16</f>
        <v>292.7507361274175</v>
      </c>
    </row>
    <row r="203" spans="2:20" x14ac:dyDescent="0.25">
      <c r="B203" s="39">
        <v>5</v>
      </c>
      <c r="C203" s="1">
        <f t="shared" si="46"/>
        <v>0.85330042735042744</v>
      </c>
      <c r="D203" s="1">
        <f t="shared" si="42"/>
        <v>0.51984102564102574</v>
      </c>
      <c r="E203" s="1">
        <f t="shared" si="39"/>
        <v>1.0966052991452993</v>
      </c>
      <c r="F203" s="1">
        <f t="shared" si="40"/>
        <v>-0.44198854700854695</v>
      </c>
      <c r="G203" s="1">
        <f t="shared" si="41"/>
        <v>-0.4517034188034188</v>
      </c>
      <c r="I203" s="39">
        <v>5</v>
      </c>
      <c r="J203" s="1">
        <f t="shared" si="48"/>
        <v>0.70125902380703331</v>
      </c>
      <c r="K203" s="1">
        <f t="shared" si="43"/>
        <v>0.62711059203975306</v>
      </c>
      <c r="L203" s="1">
        <f t="shared" si="44"/>
        <v>0.74962350068330552</v>
      </c>
      <c r="M203" s="1">
        <f t="shared" si="45"/>
        <v>0.39126724044713979</v>
      </c>
      <c r="N203" s="1">
        <f t="shared" si="47"/>
        <v>0.38895583938018186</v>
      </c>
      <c r="P203" s="39">
        <v>5</v>
      </c>
      <c r="Q203" s="1">
        <f t="shared" si="49"/>
        <v>0.51797863837988034</v>
      </c>
      <c r="S203" s="41">
        <v>5</v>
      </c>
      <c r="T203" s="1">
        <f t="shared" ref="T203:T205" si="50">Q203*($N$17)+$N$16</f>
        <v>292.76967957569821</v>
      </c>
    </row>
    <row r="204" spans="2:20" x14ac:dyDescent="0.25">
      <c r="B204" s="39">
        <v>6</v>
      </c>
      <c r="C204" s="1">
        <f t="shared" si="46"/>
        <v>0.87977478632478634</v>
      </c>
      <c r="D204" s="1">
        <f t="shared" si="42"/>
        <v>0.78657179487179496</v>
      </c>
      <c r="E204" s="1">
        <f t="shared" si="39"/>
        <v>0.57876683760683767</v>
      </c>
      <c r="F204" s="1">
        <f t="shared" si="40"/>
        <v>8.6472991452991477E-2</v>
      </c>
      <c r="G204" s="1">
        <f t="shared" si="41"/>
        <v>-0.71592136752136748</v>
      </c>
      <c r="I204" s="39">
        <v>6</v>
      </c>
      <c r="J204" s="1">
        <f t="shared" si="48"/>
        <v>0.70677554911307372</v>
      </c>
      <c r="K204" s="1">
        <f t="shared" si="43"/>
        <v>0.68709475488700433</v>
      </c>
      <c r="L204" s="1">
        <f t="shared" si="44"/>
        <v>0.64078360635073894</v>
      </c>
      <c r="M204" s="1">
        <f>1/(1+EXP(-F204))</f>
        <v>0.52160478691701584</v>
      </c>
      <c r="N204" s="1">
        <f t="shared" si="47"/>
        <v>0.32829175710235853</v>
      </c>
      <c r="P204" s="39">
        <v>6</v>
      </c>
      <c r="Q204" s="1">
        <f t="shared" si="49"/>
        <v>0.41620169829635856</v>
      </c>
      <c r="S204" s="41">
        <v>6</v>
      </c>
      <c r="T204" s="1">
        <f t="shared" si="50"/>
        <v>291.2430254744454</v>
      </c>
    </row>
    <row r="205" spans="2:20" x14ac:dyDescent="0.25">
      <c r="B205" s="39">
        <v>7</v>
      </c>
      <c r="C205" s="1">
        <f t="shared" si="46"/>
        <v>1.0565910256410258</v>
      </c>
      <c r="D205" s="1">
        <f t="shared" si="42"/>
        <v>0.84612307692307698</v>
      </c>
      <c r="E205" s="1">
        <f t="shared" si="39"/>
        <v>0.32602769230769235</v>
      </c>
      <c r="F205" s="1">
        <f t="shared" si="40"/>
        <v>0.36809692307692315</v>
      </c>
      <c r="G205" s="1">
        <f t="shared" si="41"/>
        <v>-0.22987435897435898</v>
      </c>
      <c r="I205" s="39">
        <v>7</v>
      </c>
      <c r="J205" s="1">
        <f t="shared" si="48"/>
        <v>0.74203854709011441</v>
      </c>
      <c r="K205" s="1">
        <f t="shared" si="43"/>
        <v>0.69975323752241791</v>
      </c>
      <c r="L205" s="1">
        <f t="shared" si="44"/>
        <v>0.58079254045827089</v>
      </c>
      <c r="M205" s="1">
        <f>1/(1+EXP(-F205))</f>
        <v>0.590999048041015</v>
      </c>
      <c r="N205" s="1">
        <f t="shared" si="47"/>
        <v>0.44278314411532654</v>
      </c>
      <c r="P205" s="39">
        <v>7</v>
      </c>
      <c r="Q205" s="1">
        <f t="shared" ref="Q205" si="51">(J205*$H$183)+(K205*$H$184)+(L205*$H$185)+(M205*$H$186)+(N205*$H$187)</f>
        <v>0.61505362657432361</v>
      </c>
      <c r="S205" s="41">
        <v>7</v>
      </c>
      <c r="T205" s="1">
        <f t="shared" si="50"/>
        <v>294.22580439861486</v>
      </c>
    </row>
    <row r="206" spans="2:20" x14ac:dyDescent="0.25">
      <c r="B206" s="39">
        <v>8</v>
      </c>
      <c r="C206" s="1">
        <f t="shared" si="46"/>
        <v>1.0656935897435897</v>
      </c>
      <c r="D206" s="1">
        <f t="shared" si="42"/>
        <v>1.0780461538461539</v>
      </c>
      <c r="E206" s="1">
        <f t="shared" si="39"/>
        <v>0.13447128205128211</v>
      </c>
      <c r="F206" s="1">
        <f t="shared" si="40"/>
        <v>0.7232251282051283</v>
      </c>
      <c r="G206" s="1">
        <f t="shared" si="41"/>
        <v>-0.57346410256410263</v>
      </c>
      <c r="I206" s="39">
        <v>8</v>
      </c>
      <c r="J206" s="1">
        <f>1/(1+EXP(-C206))</f>
        <v>0.74377709339384535</v>
      </c>
      <c r="K206" s="1">
        <f>1/(1+EXP(-D206))</f>
        <v>0.74612405804968229</v>
      </c>
      <c r="L206" s="1">
        <f>1/(1+EXP(-E206))</f>
        <v>0.53356725402256489</v>
      </c>
      <c r="M206" s="1">
        <f>1/(1+EXP(-F206))</f>
        <v>0.67331681654010933</v>
      </c>
      <c r="N206" s="1">
        <f t="shared" si="47"/>
        <v>0.36043788610357397</v>
      </c>
      <c r="P206" s="39">
        <v>8</v>
      </c>
      <c r="Q206" s="1">
        <f>(J206*$H$183)+(K206*$H$184)+(L206*$H$185)+(M206*$H$186)+(N206*$H$187)</f>
        <v>0.63932182444248253</v>
      </c>
      <c r="S206" s="41">
        <v>8</v>
      </c>
      <c r="T206" s="1">
        <f>Q206*($N$17)+$N$16</f>
        <v>294.58982736663722</v>
      </c>
    </row>
    <row r="209" spans="1:20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</row>
    <row r="211" spans="1:20" x14ac:dyDescent="0.25">
      <c r="D211" s="42" t="s">
        <v>87</v>
      </c>
    </row>
    <row r="212" spans="1:20" x14ac:dyDescent="0.25">
      <c r="B212" s="104" t="s">
        <v>0</v>
      </c>
      <c r="C212" s="41" t="s">
        <v>1</v>
      </c>
      <c r="D212" s="104" t="s">
        <v>5</v>
      </c>
      <c r="E212" s="104"/>
      <c r="G212" s="95"/>
      <c r="H212" s="95"/>
      <c r="K212" s="117" t="s">
        <v>91</v>
      </c>
      <c r="L212" s="117"/>
      <c r="M212" s="117"/>
    </row>
    <row r="213" spans="1:20" x14ac:dyDescent="0.25">
      <c r="B213" s="104"/>
      <c r="C213" s="41" t="s">
        <v>31</v>
      </c>
      <c r="D213" s="111" t="s">
        <v>29</v>
      </c>
      <c r="E213" s="112"/>
      <c r="G213" s="95"/>
      <c r="H213" s="95"/>
      <c r="K213" s="1"/>
      <c r="L213" s="1"/>
      <c r="M213" s="1"/>
      <c r="N213" s="1"/>
      <c r="R213" s="1"/>
      <c r="S213" s="104" t="s">
        <v>99</v>
      </c>
      <c r="T213" s="104"/>
    </row>
    <row r="214" spans="1:20" x14ac:dyDescent="0.25">
      <c r="B214" s="41">
        <v>37</v>
      </c>
      <c r="C214" s="3" t="s">
        <v>20</v>
      </c>
      <c r="D214" s="1">
        <v>300</v>
      </c>
      <c r="G214" s="95"/>
      <c r="H214" s="95"/>
      <c r="K214" s="50">
        <v>1</v>
      </c>
      <c r="L214" s="1">
        <f>ABS((D214-T199)/D214)</f>
        <v>2.0551764773171992E-2</v>
      </c>
      <c r="M214" s="50">
        <v>1</v>
      </c>
      <c r="N214" s="1">
        <f>ABS((D214-T199)/D214)*100</f>
        <v>2.055176477317199</v>
      </c>
      <c r="R214" s="101">
        <v>1</v>
      </c>
      <c r="S214" s="112">
        <f>ABS(D214-T199)</f>
        <v>6.1655294319515974</v>
      </c>
      <c r="T214" s="104"/>
    </row>
    <row r="215" spans="1:20" x14ac:dyDescent="0.25">
      <c r="B215" s="41">
        <v>38</v>
      </c>
      <c r="C215" s="3" t="s">
        <v>21</v>
      </c>
      <c r="D215" s="1">
        <v>288</v>
      </c>
      <c r="G215" s="95"/>
      <c r="H215" s="95"/>
      <c r="K215" s="50">
        <v>2</v>
      </c>
      <c r="L215" s="1">
        <f t="shared" ref="L215:L221" si="52">ABS((D215-T200)/D215)</f>
        <v>1.9582419034233252E-2</v>
      </c>
      <c r="M215" s="50">
        <v>2</v>
      </c>
      <c r="N215" s="1">
        <f t="shared" ref="N215:N221" si="53">ABS((D215-T200)/D215)*100</f>
        <v>1.9582419034233252</v>
      </c>
      <c r="R215" s="101">
        <v>2</v>
      </c>
      <c r="S215" s="112">
        <f>ABS(D215-T200)</f>
        <v>5.6397366818591763</v>
      </c>
      <c r="T215" s="104"/>
    </row>
    <row r="216" spans="1:20" x14ac:dyDescent="0.25">
      <c r="B216" s="41">
        <v>39</v>
      </c>
      <c r="C216" s="3" t="s">
        <v>22</v>
      </c>
      <c r="D216" s="1">
        <v>282</v>
      </c>
      <c r="G216" s="95"/>
      <c r="H216" s="95"/>
      <c r="K216" s="50">
        <v>3</v>
      </c>
      <c r="L216" s="1">
        <f t="shared" si="52"/>
        <v>1.6571597035924986E-2</v>
      </c>
      <c r="M216" s="50">
        <v>3</v>
      </c>
      <c r="N216" s="1">
        <f t="shared" si="53"/>
        <v>1.6571597035924985</v>
      </c>
      <c r="R216" s="101">
        <v>3</v>
      </c>
      <c r="S216" s="112">
        <f t="shared" ref="S216:S219" si="54">ABS(D216-T201)</f>
        <v>4.6731903641308463</v>
      </c>
      <c r="T216" s="104"/>
    </row>
    <row r="217" spans="1:20" x14ac:dyDescent="0.25">
      <c r="B217" s="41">
        <v>40</v>
      </c>
      <c r="C217" s="3" t="s">
        <v>23</v>
      </c>
      <c r="D217" s="1">
        <v>290</v>
      </c>
      <c r="G217" s="95"/>
      <c r="H217" s="98"/>
      <c r="K217" s="50">
        <v>4</v>
      </c>
      <c r="L217" s="1">
        <f t="shared" si="52"/>
        <v>9.4852969910948163E-3</v>
      </c>
      <c r="M217" s="50">
        <v>4</v>
      </c>
      <c r="N217" s="1">
        <f t="shared" si="53"/>
        <v>0.94852969910948159</v>
      </c>
      <c r="R217" s="101">
        <v>4</v>
      </c>
      <c r="S217" s="112">
        <f t="shared" si="54"/>
        <v>2.7507361274174968</v>
      </c>
      <c r="T217" s="104"/>
    </row>
    <row r="218" spans="1:20" x14ac:dyDescent="0.25">
      <c r="B218" s="41">
        <v>41</v>
      </c>
      <c r="C218" s="3" t="s">
        <v>24</v>
      </c>
      <c r="D218" s="1">
        <v>295</v>
      </c>
      <c r="G218" s="95"/>
      <c r="H218" s="95"/>
      <c r="K218" s="50">
        <v>5</v>
      </c>
      <c r="L218" s="1">
        <f t="shared" si="52"/>
        <v>7.5604082179721848E-3</v>
      </c>
      <c r="M218" s="50">
        <v>5</v>
      </c>
      <c r="N218" s="1">
        <f t="shared" si="53"/>
        <v>0.75604082179721843</v>
      </c>
      <c r="R218" s="101">
        <v>5</v>
      </c>
      <c r="S218" s="112">
        <f t="shared" si="54"/>
        <v>2.2303204243017944</v>
      </c>
      <c r="T218" s="104"/>
    </row>
    <row r="219" spans="1:20" x14ac:dyDescent="0.25">
      <c r="B219" s="41">
        <v>42</v>
      </c>
      <c r="C219" s="3" t="s">
        <v>25</v>
      </c>
      <c r="D219" s="1">
        <v>286</v>
      </c>
      <c r="G219" s="95"/>
      <c r="H219" s="95"/>
      <c r="K219" s="50">
        <v>6</v>
      </c>
      <c r="L219" s="1">
        <f t="shared" si="52"/>
        <v>1.8332256903655256E-2</v>
      </c>
      <c r="M219" s="50">
        <v>6</v>
      </c>
      <c r="N219" s="1">
        <f t="shared" si="53"/>
        <v>1.8332256903655257</v>
      </c>
      <c r="R219" s="101">
        <v>6</v>
      </c>
      <c r="S219" s="112">
        <f t="shared" si="54"/>
        <v>5.2430254744454032</v>
      </c>
      <c r="T219" s="104"/>
    </row>
    <row r="220" spans="1:20" x14ac:dyDescent="0.25">
      <c r="B220" s="41">
        <v>43</v>
      </c>
      <c r="C220" s="3" t="s">
        <v>26</v>
      </c>
      <c r="D220" s="1">
        <v>291</v>
      </c>
      <c r="G220" s="95"/>
      <c r="H220" s="95"/>
      <c r="K220" s="50">
        <v>7</v>
      </c>
      <c r="L220" s="1">
        <f t="shared" si="52"/>
        <v>1.1085238483212561E-2</v>
      </c>
      <c r="M220" s="50">
        <v>7</v>
      </c>
      <c r="N220" s="1">
        <f t="shared" si="53"/>
        <v>1.1085238483212561</v>
      </c>
      <c r="R220" s="101">
        <v>7</v>
      </c>
      <c r="S220" s="112">
        <f>ABS(D220-T205)</f>
        <v>3.225804398614855</v>
      </c>
      <c r="T220" s="104"/>
    </row>
    <row r="221" spans="1:20" x14ac:dyDescent="0.25">
      <c r="B221" s="41">
        <v>44</v>
      </c>
      <c r="C221" s="3" t="s">
        <v>27</v>
      </c>
      <c r="D221" s="1">
        <v>285</v>
      </c>
      <c r="G221" s="95"/>
      <c r="H221" s="95"/>
      <c r="K221" s="50">
        <v>8</v>
      </c>
      <c r="L221" s="1">
        <f t="shared" si="52"/>
        <v>3.3648517075920079E-2</v>
      </c>
      <c r="M221" s="50">
        <v>8</v>
      </c>
      <c r="N221" s="1">
        <f t="shared" si="53"/>
        <v>3.3648517075920079</v>
      </c>
      <c r="R221" s="101">
        <v>8</v>
      </c>
      <c r="S221" s="112">
        <f>ABS(D221-T206)</f>
        <v>9.5898273666372233</v>
      </c>
      <c r="T221" s="104"/>
    </row>
    <row r="222" spans="1:20" x14ac:dyDescent="0.25">
      <c r="D222" s="50">
        <f>COUNT(D214:D221)</f>
        <v>8</v>
      </c>
      <c r="L222" s="58" t="s">
        <v>90</v>
      </c>
      <c r="M222" s="49">
        <f>SUM(L214:L221)</f>
        <v>0.13681749851518513</v>
      </c>
      <c r="N222" s="56" t="s">
        <v>89</v>
      </c>
      <c r="O222" s="91">
        <f>AVERAGE(N214:N221)</f>
        <v>1.7102187314398143</v>
      </c>
      <c r="R222" s="1" t="s">
        <v>100</v>
      </c>
      <c r="S222" s="104">
        <f>SUM(S214:T221)</f>
        <v>39.518170269358393</v>
      </c>
      <c r="T222" s="104"/>
    </row>
    <row r="223" spans="1:20" x14ac:dyDescent="0.25">
      <c r="L223" s="56" t="s">
        <v>89</v>
      </c>
      <c r="M223" s="57">
        <f>(M222/D222)*100</f>
        <v>1.7102187314398141</v>
      </c>
      <c r="R223" s="1" t="s">
        <v>101</v>
      </c>
      <c r="S223" s="111">
        <f>S222/D222</f>
        <v>4.9397712836697991</v>
      </c>
      <c r="T223" s="112"/>
    </row>
    <row r="225" spans="1:21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</row>
    <row r="227" spans="1:21" x14ac:dyDescent="0.25">
      <c r="B227" s="111" t="s">
        <v>61</v>
      </c>
      <c r="C227" s="113"/>
      <c r="D227" s="113"/>
      <c r="E227" s="113"/>
      <c r="F227" s="113"/>
      <c r="G227" s="112"/>
    </row>
    <row r="228" spans="1:21" x14ac:dyDescent="0.25">
      <c r="B228" s="87" t="s">
        <v>30</v>
      </c>
      <c r="C228" s="88"/>
      <c r="D228" s="88"/>
      <c r="E228" s="88"/>
      <c r="F228" s="88"/>
      <c r="G228" s="89"/>
      <c r="I228" s="108" t="s">
        <v>69</v>
      </c>
      <c r="J228" s="109"/>
      <c r="K228" s="109"/>
      <c r="L228" s="109"/>
      <c r="M228" s="110"/>
      <c r="N228" s="62"/>
      <c r="P228" s="105" t="s">
        <v>83</v>
      </c>
      <c r="Q228" s="106"/>
      <c r="R228" s="106"/>
      <c r="S228" s="106"/>
      <c r="T228" s="106"/>
      <c r="U228" s="107"/>
    </row>
    <row r="229" spans="1:21" x14ac:dyDescent="0.25">
      <c r="B229" s="50" t="s">
        <v>0</v>
      </c>
      <c r="C229" s="50" t="s">
        <v>56</v>
      </c>
      <c r="D229" s="50" t="s">
        <v>57</v>
      </c>
      <c r="E229" s="50" t="s">
        <v>58</v>
      </c>
      <c r="F229" s="50" t="s">
        <v>59</v>
      </c>
      <c r="G229" s="50" t="s">
        <v>60</v>
      </c>
      <c r="I229" s="71" t="s">
        <v>64</v>
      </c>
      <c r="J229" s="71" t="s">
        <v>56</v>
      </c>
      <c r="K229" s="71" t="s">
        <v>57</v>
      </c>
      <c r="L229" s="71" t="s">
        <v>58</v>
      </c>
      <c r="M229" s="71" t="s">
        <v>59</v>
      </c>
      <c r="P229" s="53" t="s">
        <v>68</v>
      </c>
      <c r="Q229" s="53">
        <v>1</v>
      </c>
      <c r="R229" s="53">
        <v>2</v>
      </c>
      <c r="S229" s="53">
        <v>3</v>
      </c>
      <c r="T229" s="53">
        <v>4</v>
      </c>
      <c r="U229" s="53">
        <v>5</v>
      </c>
    </row>
    <row r="230" spans="1:21" x14ac:dyDescent="0.25">
      <c r="B230" s="50">
        <v>1</v>
      </c>
      <c r="C230" s="50">
        <v>5.2631578947368418E-2</v>
      </c>
      <c r="D230" s="50">
        <v>0.15789473684210525</v>
      </c>
      <c r="E230" s="50">
        <v>0.26315789473684209</v>
      </c>
      <c r="F230" s="50">
        <v>0.21052631578947367</v>
      </c>
      <c r="G230" s="50">
        <v>0</v>
      </c>
      <c r="I230" s="70">
        <v>1</v>
      </c>
      <c r="J230" s="70">
        <v>0.55000000000000004</v>
      </c>
      <c r="K230" s="70">
        <v>0.129</v>
      </c>
      <c r="L230" s="70">
        <v>2.5000000000000001E-2</v>
      </c>
      <c r="M230" s="70">
        <v>0.17</v>
      </c>
      <c r="P230" s="53">
        <v>1</v>
      </c>
      <c r="Q230" s="50">
        <f>(C230*$J$239)+(D230*$J$240)+(E230*$J$241)+(F230*$J$242)+$J$247</f>
        <v>-0.15481578947368421</v>
      </c>
      <c r="R230" s="50">
        <f>(C230*$K$239)+(D230*$K$240)+(E230*$K$241)+(F230*$K$242)+$K$247</f>
        <v>0.35879473684210528</v>
      </c>
      <c r="S230" s="50">
        <f>(C230*$L$239)+(D230*$L$240)+(E230*$L$241)+(F230*$L$242)+$L$247</f>
        <v>0.30761578947368418</v>
      </c>
      <c r="T230" s="50">
        <f>(C230*$M$239)+(D230*$M$240)+(E230*$M$241)+(F230*$M$242)+$M$247</f>
        <v>-0.48450526315789477</v>
      </c>
      <c r="U230" s="50">
        <f>(C230*$N$239)+(D230*$N$240)+(E230*$N$241)+(F230*$N$242)+$N$247</f>
        <v>-1.0908473684210525</v>
      </c>
    </row>
    <row r="231" spans="1:21" x14ac:dyDescent="0.25">
      <c r="B231" s="50">
        <v>2</v>
      </c>
      <c r="C231" s="50">
        <v>0.15789473684210525</v>
      </c>
      <c r="D231" s="50">
        <v>0.26315789473684209</v>
      </c>
      <c r="E231" s="50">
        <v>0.21052631578947367</v>
      </c>
      <c r="F231" s="50">
        <v>0</v>
      </c>
      <c r="G231" s="50">
        <v>5.2631578947368418E-2</v>
      </c>
      <c r="I231" s="70">
        <v>2</v>
      </c>
      <c r="J231" s="70">
        <v>4.8000000000000001E-2</v>
      </c>
      <c r="K231" s="70">
        <v>0.57999999999999996</v>
      </c>
      <c r="L231" s="70">
        <v>0.08</v>
      </c>
      <c r="M231" s="70">
        <v>0.45</v>
      </c>
      <c r="P231" s="50">
        <v>2</v>
      </c>
      <c r="Q231" s="50">
        <f>(C231*$J$239)+(D231*$J$240)+(E231*$J$241)+(F231*$J$242)+$J$247</f>
        <v>-0.12044736842105264</v>
      </c>
      <c r="R231" s="50">
        <f t="shared" ref="R231:R265" si="55">(C231*$K$239)+(D231*$K$240)+(E231*$K$241)+(F231*$K$242)+$K$247</f>
        <v>0.32595263157894738</v>
      </c>
      <c r="S231" s="50">
        <f t="shared" ref="S231:S265" si="56">(C231*$L$239)+(D231*$L$240)+(E231*$L$241)+(F231*$L$242)+$L$247</f>
        <v>0.47292105263157891</v>
      </c>
      <c r="T231" s="50">
        <f t="shared" ref="T231:T265" si="57">(C231*$M$239)+(D231*$M$240)+(E231*$M$241)+(F231*$M$242)+$M$247</f>
        <v>-0.63608421052631581</v>
      </c>
      <c r="U231" s="50">
        <f t="shared" ref="U231:U265" si="58">(C231*$N$239)+(D231*$N$240)+(E231*$N$241)+(F231*$N$242)+$N$247</f>
        <v>-1.0947947368421052</v>
      </c>
    </row>
    <row r="232" spans="1:21" x14ac:dyDescent="0.25">
      <c r="B232" s="50">
        <v>3</v>
      </c>
      <c r="C232" s="50">
        <v>0.26315789473684209</v>
      </c>
      <c r="D232" s="50">
        <v>0.21052631578947367</v>
      </c>
      <c r="E232" s="50">
        <v>0</v>
      </c>
      <c r="F232" s="50">
        <v>5.2631578947368418E-2</v>
      </c>
      <c r="G232" s="50">
        <v>0.36842105263157893</v>
      </c>
      <c r="I232" s="70">
        <v>3</v>
      </c>
      <c r="J232" s="70">
        <v>0.39</v>
      </c>
      <c r="K232" s="27">
        <v>-0.12559999999999999</v>
      </c>
      <c r="L232" s="70">
        <v>0.18</v>
      </c>
      <c r="M232" s="70">
        <v>-0.69799999999999995</v>
      </c>
      <c r="P232" s="50">
        <v>3</v>
      </c>
      <c r="Q232" s="50">
        <f>(C232*$J$239)+(D232*$J$240)+(E232*$J$241)+(F232*$J$242)+$J$247</f>
        <v>-6.565789473684211E-2</v>
      </c>
      <c r="R232" s="50">
        <f t="shared" si="55"/>
        <v>0.30732105263157894</v>
      </c>
      <c r="S232" s="50">
        <f t="shared" si="56"/>
        <v>0.44595263157894738</v>
      </c>
      <c r="T232" s="50">
        <f t="shared" si="57"/>
        <v>-0.69134736842105271</v>
      </c>
      <c r="U232" s="50">
        <f t="shared" si="58"/>
        <v>-0.83584736842105256</v>
      </c>
    </row>
    <row r="233" spans="1:21" x14ac:dyDescent="0.25">
      <c r="B233" s="50">
        <v>4</v>
      </c>
      <c r="C233" s="50">
        <v>0.21052631578947367</v>
      </c>
      <c r="D233" s="50">
        <v>0</v>
      </c>
      <c r="E233" s="50">
        <v>5.2631578947368418E-2</v>
      </c>
      <c r="F233" s="50">
        <v>0.36842105263157893</v>
      </c>
      <c r="G233" s="50">
        <v>0.26315789473684209</v>
      </c>
      <c r="I233" s="70">
        <v>4</v>
      </c>
      <c r="J233" s="70">
        <v>-0.32</v>
      </c>
      <c r="K233" s="70">
        <v>0.75</v>
      </c>
      <c r="L233" s="70">
        <v>0.14000000000000001</v>
      </c>
      <c r="M233" s="70">
        <v>0.9</v>
      </c>
      <c r="P233" s="50">
        <v>4</v>
      </c>
      <c r="Q233" s="50">
        <f t="shared" ref="Q233:Q264" si="59">(C233*$J$239)+(D233*$J$240)+(E233*$J$241)+(F233*$J$242)+$J$247</f>
        <v>-6.676315789473683E-2</v>
      </c>
      <c r="R233" s="50">
        <f t="shared" si="55"/>
        <v>0.32900526315789469</v>
      </c>
      <c r="S233" s="50">
        <f t="shared" si="56"/>
        <v>0.24092105263157892</v>
      </c>
      <c r="T233" s="50">
        <f t="shared" si="57"/>
        <v>-0.54082105263157898</v>
      </c>
      <c r="U233" s="50">
        <f t="shared" si="58"/>
        <v>-0.7329526315789473</v>
      </c>
    </row>
    <row r="234" spans="1:21" x14ac:dyDescent="0.25">
      <c r="B234" s="50">
        <v>5</v>
      </c>
      <c r="C234" s="50">
        <v>0</v>
      </c>
      <c r="D234" s="50">
        <v>5.2631578947368418E-2</v>
      </c>
      <c r="E234" s="50">
        <v>0.36842105263157893</v>
      </c>
      <c r="F234" s="50">
        <v>0.26315789473684209</v>
      </c>
      <c r="G234" s="50">
        <v>0.42105263157894735</v>
      </c>
      <c r="I234" s="70">
        <v>5</v>
      </c>
      <c r="J234" s="70">
        <v>0.4</v>
      </c>
      <c r="K234" s="70">
        <v>-0.62</v>
      </c>
      <c r="L234" s="70">
        <v>-0.84499999999999997</v>
      </c>
      <c r="M234" s="70">
        <v>0.12</v>
      </c>
      <c r="P234" s="50">
        <v>5</v>
      </c>
      <c r="Q234" s="50">
        <f t="shared" si="59"/>
        <v>-0.18576315789473685</v>
      </c>
      <c r="R234" s="50">
        <f t="shared" si="55"/>
        <v>0.32732105263157896</v>
      </c>
      <c r="S234" s="50">
        <f t="shared" si="56"/>
        <v>0.28252105263157895</v>
      </c>
      <c r="T234" s="50">
        <f t="shared" si="57"/>
        <v>-0.48450526315789477</v>
      </c>
      <c r="U234" s="50">
        <f t="shared" si="58"/>
        <v>-1.1292684210526316</v>
      </c>
    </row>
    <row r="235" spans="1:21" x14ac:dyDescent="0.25">
      <c r="B235" s="50">
        <v>6</v>
      </c>
      <c r="C235" s="50">
        <v>5.2631578947368418E-2</v>
      </c>
      <c r="D235" s="50">
        <v>0.36842105263157893</v>
      </c>
      <c r="E235" s="50">
        <v>0.26315789473684209</v>
      </c>
      <c r="F235" s="50">
        <v>0.42105263157894735</v>
      </c>
      <c r="G235" s="50">
        <v>5.2631578947368418E-2</v>
      </c>
      <c r="P235" s="50">
        <v>6</v>
      </c>
      <c r="Q235" s="50">
        <f t="shared" si="59"/>
        <v>-9.1868421052631599E-2</v>
      </c>
      <c r="R235" s="50">
        <f t="shared" si="55"/>
        <v>0.57563684210526311</v>
      </c>
      <c r="S235" s="59">
        <f t="shared" si="56"/>
        <v>0.13422631578947369</v>
      </c>
      <c r="T235" s="50">
        <f t="shared" si="57"/>
        <v>-0.13713684210526322</v>
      </c>
      <c r="U235" s="50">
        <f t="shared" si="58"/>
        <v>-1.1961105263157894</v>
      </c>
    </row>
    <row r="236" spans="1:21" x14ac:dyDescent="0.25">
      <c r="B236" s="50">
        <v>7</v>
      </c>
      <c r="C236" s="50">
        <v>0.36842105263157893</v>
      </c>
      <c r="D236" s="50">
        <v>0.26315789473684209</v>
      </c>
      <c r="E236" s="50">
        <v>0.42105263157894735</v>
      </c>
      <c r="F236" s="50">
        <v>5.2631578947368418E-2</v>
      </c>
      <c r="G236" s="50">
        <v>0.15789473684210525</v>
      </c>
      <c r="P236" s="50">
        <v>7</v>
      </c>
      <c r="Q236" s="50">
        <f t="shared" si="59"/>
        <v>9.5526315789473681E-3</v>
      </c>
      <c r="R236" s="50">
        <f t="shared" si="55"/>
        <v>0.37658421052631574</v>
      </c>
      <c r="S236" s="50">
        <f t="shared" si="56"/>
        <v>0.55618421052631573</v>
      </c>
      <c r="T236" s="50">
        <f t="shared" si="57"/>
        <v>-0.62661052631578951</v>
      </c>
      <c r="U236" s="50">
        <f t="shared" si="58"/>
        <v>-1.1821631578947367</v>
      </c>
    </row>
    <row r="237" spans="1:21" x14ac:dyDescent="0.25">
      <c r="B237" s="50">
        <v>8</v>
      </c>
      <c r="C237" s="50">
        <v>0.26315789473684209</v>
      </c>
      <c r="D237" s="50">
        <v>0.42105263157894735</v>
      </c>
      <c r="E237" s="50">
        <v>5.2631578947368418E-2</v>
      </c>
      <c r="F237" s="50">
        <v>0.15789473684210525</v>
      </c>
      <c r="G237" s="50">
        <v>0.10526315789473684</v>
      </c>
      <c r="I237" s="108" t="s">
        <v>71</v>
      </c>
      <c r="J237" s="109"/>
      <c r="K237" s="109"/>
      <c r="L237" s="109"/>
      <c r="M237" s="109"/>
      <c r="N237" s="110"/>
      <c r="P237" s="50">
        <v>8</v>
      </c>
      <c r="Q237" s="50">
        <f t="shared" si="59"/>
        <v>-1.9289473684210523E-2</v>
      </c>
      <c r="R237" s="50">
        <f t="shared" si="55"/>
        <v>0.48100526315789471</v>
      </c>
      <c r="S237" s="50">
        <f t="shared" si="56"/>
        <v>0.35551052631578944</v>
      </c>
      <c r="T237" s="50">
        <f t="shared" si="57"/>
        <v>-0.43134736842105265</v>
      </c>
      <c r="U237" s="50">
        <f t="shared" si="58"/>
        <v>-0.99821578947368417</v>
      </c>
    </row>
    <row r="238" spans="1:21" x14ac:dyDescent="0.25">
      <c r="B238" s="50">
        <v>9</v>
      </c>
      <c r="C238" s="50">
        <v>0.42105263157894735</v>
      </c>
      <c r="D238" s="50">
        <v>5.2631578947368418E-2</v>
      </c>
      <c r="E238" s="50">
        <v>0.15789473684210525</v>
      </c>
      <c r="F238" s="50">
        <v>0.10526315789473684</v>
      </c>
      <c r="G238" s="50">
        <v>0.36842105263157893</v>
      </c>
      <c r="I238" s="53" t="s">
        <v>64</v>
      </c>
      <c r="J238" s="53">
        <v>1</v>
      </c>
      <c r="K238" s="53">
        <v>2</v>
      </c>
      <c r="L238" s="53">
        <v>3</v>
      </c>
      <c r="M238" s="53">
        <v>4</v>
      </c>
      <c r="N238" s="53">
        <v>5</v>
      </c>
      <c r="P238" s="50">
        <v>9</v>
      </c>
      <c r="Q238" s="50">
        <f t="shared" si="59"/>
        <v>1.3710526315789451E-2</v>
      </c>
      <c r="R238" s="50">
        <f t="shared" si="55"/>
        <v>0.25963684210526317</v>
      </c>
      <c r="S238" s="50">
        <f t="shared" si="56"/>
        <v>0.51904736842105259</v>
      </c>
      <c r="T238" s="50">
        <f t="shared" si="57"/>
        <v>-0.79082105263157898</v>
      </c>
      <c r="U238" s="50">
        <f t="shared" si="58"/>
        <v>-0.80189999999999995</v>
      </c>
    </row>
    <row r="239" spans="1:21" x14ac:dyDescent="0.25">
      <c r="B239" s="50">
        <v>10</v>
      </c>
      <c r="C239" s="50">
        <v>5.2631578947368418E-2</v>
      </c>
      <c r="D239" s="50">
        <v>0.15789473684210525</v>
      </c>
      <c r="E239" s="50">
        <v>0.10526315789473684</v>
      </c>
      <c r="F239" s="50">
        <v>0.36842105263157893</v>
      </c>
      <c r="G239" s="50">
        <v>0.26315789473684209</v>
      </c>
      <c r="I239" s="50" t="s">
        <v>56</v>
      </c>
      <c r="J239" s="50">
        <f t="array" ref="J239:N242">TRANSPOSE(J230:M234)</f>
        <v>0.55000000000000004</v>
      </c>
      <c r="K239" s="50">
        <v>4.8000000000000001E-2</v>
      </c>
      <c r="L239" s="50">
        <v>0.39</v>
      </c>
      <c r="M239" s="50">
        <v>-0.32</v>
      </c>
      <c r="N239" s="50">
        <v>0.4</v>
      </c>
      <c r="P239" s="50">
        <v>10</v>
      </c>
      <c r="Q239" s="50">
        <f t="shared" si="59"/>
        <v>-0.13192105263157894</v>
      </c>
      <c r="R239" s="50">
        <f t="shared" si="55"/>
        <v>0.41721578947368421</v>
      </c>
      <c r="S239" s="50">
        <f t="shared" si="56"/>
        <v>0.16898421052631579</v>
      </c>
      <c r="T239" s="50">
        <f t="shared" si="57"/>
        <v>-0.36450526315789478</v>
      </c>
      <c r="U239" s="50">
        <f t="shared" si="58"/>
        <v>-0.93847894736842097</v>
      </c>
    </row>
    <row r="240" spans="1:21" x14ac:dyDescent="0.25">
      <c r="B240" s="50">
        <v>11</v>
      </c>
      <c r="C240" s="50">
        <v>0.15789473684210525</v>
      </c>
      <c r="D240" s="50">
        <v>0.10526315789473684</v>
      </c>
      <c r="E240" s="50">
        <v>0.36842105263157893</v>
      </c>
      <c r="F240" s="50">
        <v>0.26315789473684209</v>
      </c>
      <c r="G240" s="50">
        <v>0.42105263157894735</v>
      </c>
      <c r="I240" s="50" t="s">
        <v>57</v>
      </c>
      <c r="J240" s="50">
        <v>0.129</v>
      </c>
      <c r="K240" s="50">
        <v>0.57999999999999996</v>
      </c>
      <c r="L240" s="50">
        <v>-0.12559999999999999</v>
      </c>
      <c r="M240" s="50">
        <v>0.75</v>
      </c>
      <c r="N240" s="50">
        <v>-0.62</v>
      </c>
      <c r="P240" s="50">
        <v>11</v>
      </c>
      <c r="Q240" s="50">
        <f t="shared" si="59"/>
        <v>-9.2131578947368398E-2</v>
      </c>
      <c r="R240" s="50">
        <f t="shared" si="55"/>
        <v>0.36542631578947371</v>
      </c>
      <c r="S240" s="50">
        <f t="shared" si="56"/>
        <v>0.33748947368421056</v>
      </c>
      <c r="T240" s="50">
        <f t="shared" si="57"/>
        <v>-0.49555789473684214</v>
      </c>
      <c r="U240" s="50">
        <f t="shared" si="58"/>
        <v>-1.0987421052631579</v>
      </c>
    </row>
    <row r="241" spans="2:21" x14ac:dyDescent="0.25">
      <c r="B241" s="50">
        <v>12</v>
      </c>
      <c r="C241" s="50">
        <v>0.10526315789473684</v>
      </c>
      <c r="D241" s="50">
        <v>0.36842105263157893</v>
      </c>
      <c r="E241" s="50">
        <v>0.26315789473684209</v>
      </c>
      <c r="F241" s="50">
        <v>0.42105263157894735</v>
      </c>
      <c r="G241" s="50">
        <v>0.52631578947368418</v>
      </c>
      <c r="I241" s="50" t="s">
        <v>58</v>
      </c>
      <c r="J241" s="50">
        <v>2.5000000000000001E-2</v>
      </c>
      <c r="K241" s="50">
        <v>0.08</v>
      </c>
      <c r="L241" s="50">
        <v>0.18</v>
      </c>
      <c r="M241" s="50">
        <v>0.14000000000000001</v>
      </c>
      <c r="N241" s="50">
        <v>-0.84499999999999997</v>
      </c>
      <c r="P241" s="50">
        <v>12</v>
      </c>
      <c r="Q241" s="50">
        <f t="shared" si="59"/>
        <v>-6.2921052631578961E-2</v>
      </c>
      <c r="R241" s="50">
        <f t="shared" si="55"/>
        <v>0.57816315789473682</v>
      </c>
      <c r="S241" s="50">
        <f t="shared" si="56"/>
        <v>0.15475263157894742</v>
      </c>
      <c r="T241" s="50">
        <f t="shared" si="57"/>
        <v>-0.15397894736842099</v>
      </c>
      <c r="U241" s="50">
        <f t="shared" si="58"/>
        <v>-1.175057894736842</v>
      </c>
    </row>
    <row r="242" spans="2:21" x14ac:dyDescent="0.25">
      <c r="B242" s="50">
        <v>13</v>
      </c>
      <c r="C242" s="50">
        <v>0.36842105263157893</v>
      </c>
      <c r="D242" s="50">
        <v>0.26315789473684209</v>
      </c>
      <c r="E242" s="50">
        <v>0.42105263157894735</v>
      </c>
      <c r="F242" s="50">
        <v>0.52631578947368418</v>
      </c>
      <c r="G242" s="50">
        <v>0.84210526315789469</v>
      </c>
      <c r="I242" s="50" t="s">
        <v>59</v>
      </c>
      <c r="J242" s="50">
        <v>0.17</v>
      </c>
      <c r="K242" s="50">
        <v>0.45</v>
      </c>
      <c r="L242" s="50">
        <v>-0.69799999999999995</v>
      </c>
      <c r="M242" s="50">
        <v>0.9</v>
      </c>
      <c r="N242" s="50">
        <v>0.12</v>
      </c>
      <c r="P242" s="50">
        <v>13</v>
      </c>
      <c r="Q242" s="50">
        <f t="shared" si="59"/>
        <v>9.0078947368421092E-2</v>
      </c>
      <c r="R242" s="50">
        <f t="shared" si="55"/>
        <v>0.58974210526315785</v>
      </c>
      <c r="S242" s="50">
        <f t="shared" si="56"/>
        <v>0.22555263157894739</v>
      </c>
      <c r="T242" s="50">
        <f t="shared" si="57"/>
        <v>-0.2002947368421053</v>
      </c>
      <c r="U242" s="50">
        <f t="shared" si="58"/>
        <v>-1.1253210526315789</v>
      </c>
    </row>
    <row r="243" spans="2:21" x14ac:dyDescent="0.25">
      <c r="B243" s="50">
        <v>14</v>
      </c>
      <c r="C243" s="50">
        <v>0.26315789473684209</v>
      </c>
      <c r="D243" s="50">
        <v>0.42105263157894735</v>
      </c>
      <c r="E243" s="50">
        <v>0.52631578947368418</v>
      </c>
      <c r="F243" s="50">
        <v>0.84210526315789469</v>
      </c>
      <c r="G243" s="50">
        <v>0.73684210526315785</v>
      </c>
      <c r="P243" s="50">
        <v>14</v>
      </c>
      <c r="Q243" s="50">
        <f t="shared" si="59"/>
        <v>0.10886842105263156</v>
      </c>
      <c r="R243" s="50">
        <f t="shared" si="55"/>
        <v>0.82679473684210536</v>
      </c>
      <c r="S243" s="50">
        <f t="shared" si="56"/>
        <v>-3.6805263157894674E-2</v>
      </c>
      <c r="T243" s="50">
        <f t="shared" si="57"/>
        <v>0.25075789473684207</v>
      </c>
      <c r="U243" s="50">
        <f t="shared" si="58"/>
        <v>-1.3163736842105263</v>
      </c>
    </row>
    <row r="244" spans="2:21" x14ac:dyDescent="0.25">
      <c r="B244" s="50">
        <v>15</v>
      </c>
      <c r="C244" s="50">
        <v>0.42105263157894735</v>
      </c>
      <c r="D244" s="50">
        <v>0.52631578947368418</v>
      </c>
      <c r="E244" s="50">
        <v>0.84210526315789469</v>
      </c>
      <c r="F244" s="50">
        <v>0.73684210526315785</v>
      </c>
      <c r="G244" s="50">
        <v>0.94736842105263153</v>
      </c>
      <c r="P244" s="50">
        <v>15</v>
      </c>
      <c r="Q244" s="50">
        <f t="shared" si="59"/>
        <v>0.19928947368421057</v>
      </c>
      <c r="R244" s="50">
        <f t="shared" si="55"/>
        <v>0.87332105263157889</v>
      </c>
      <c r="S244" s="50">
        <f t="shared" si="56"/>
        <v>0.14186842105263159</v>
      </c>
      <c r="T244" s="50">
        <f t="shared" si="57"/>
        <v>0.22865263157894744</v>
      </c>
      <c r="U244" s="50">
        <f t="shared" si="58"/>
        <v>-1.5979526315789472</v>
      </c>
    </row>
    <row r="245" spans="2:21" x14ac:dyDescent="0.25">
      <c r="B245" s="50">
        <v>16</v>
      </c>
      <c r="C245" s="50">
        <v>0.52631578947368418</v>
      </c>
      <c r="D245" s="50">
        <v>0.84210526315789469</v>
      </c>
      <c r="E245" s="50">
        <v>0.73684210526315785</v>
      </c>
      <c r="F245" s="50">
        <v>0.94736842105263153</v>
      </c>
      <c r="G245" s="50">
        <v>0.73684210526315785</v>
      </c>
      <c r="I245" s="108" t="s">
        <v>70</v>
      </c>
      <c r="J245" s="109"/>
      <c r="K245" s="109"/>
      <c r="L245" s="109"/>
      <c r="M245" s="109"/>
      <c r="N245" s="110"/>
      <c r="P245" s="50">
        <v>16</v>
      </c>
      <c r="Q245" s="50">
        <f t="shared" si="59"/>
        <v>0.33107894736842108</v>
      </c>
      <c r="R245" s="50">
        <f t="shared" si="55"/>
        <v>1.1478473684210526</v>
      </c>
      <c r="S245" s="50">
        <f t="shared" si="56"/>
        <v>-2.2636842105263122E-2</v>
      </c>
      <c r="T245" s="50">
        <f t="shared" si="57"/>
        <v>0.6065473684210525</v>
      </c>
      <c r="U245" s="50">
        <f t="shared" si="58"/>
        <v>-1.6374263157894735</v>
      </c>
    </row>
    <row r="246" spans="2:21" x14ac:dyDescent="0.25">
      <c r="B246" s="50">
        <v>17</v>
      </c>
      <c r="C246" s="50">
        <v>0.84210526315789469</v>
      </c>
      <c r="D246" s="50">
        <v>0.73684210526315785</v>
      </c>
      <c r="E246" s="50">
        <v>0.94736842105263153</v>
      </c>
      <c r="F246" s="50">
        <v>0.73684210526315785</v>
      </c>
      <c r="G246" s="50">
        <v>0.31578947368421051</v>
      </c>
      <c r="I246" s="70" t="s">
        <v>66</v>
      </c>
      <c r="J246" s="70">
        <v>1</v>
      </c>
      <c r="K246" s="70">
        <v>2</v>
      </c>
      <c r="L246" s="70">
        <v>3</v>
      </c>
      <c r="M246" s="70">
        <v>4</v>
      </c>
      <c r="N246" s="70">
        <v>5</v>
      </c>
      <c r="P246" s="50">
        <v>17</v>
      </c>
      <c r="Q246" s="50">
        <f t="shared" si="59"/>
        <v>0.4606578947368421</v>
      </c>
      <c r="R246" s="50">
        <f t="shared" si="55"/>
        <v>1.0240578947368419</v>
      </c>
      <c r="S246" s="50">
        <f t="shared" si="56"/>
        <v>0.29858421052631579</v>
      </c>
      <c r="T246" s="50">
        <f t="shared" si="57"/>
        <v>0.26654736842105264</v>
      </c>
      <c r="U246" s="50">
        <f t="shared" si="58"/>
        <v>-1.6490052631578946</v>
      </c>
    </row>
    <row r="247" spans="2:21" x14ac:dyDescent="0.25">
      <c r="B247" s="50">
        <v>18</v>
      </c>
      <c r="C247" s="50">
        <v>0.73684210526315785</v>
      </c>
      <c r="D247" s="50">
        <v>0.94736842105263153</v>
      </c>
      <c r="E247" s="50">
        <v>0.73684210526315785</v>
      </c>
      <c r="F247" s="50">
        <v>0.31578947368421051</v>
      </c>
      <c r="G247" s="50">
        <v>0.78947368421052633</v>
      </c>
      <c r="I247" s="61">
        <v>1</v>
      </c>
      <c r="J247" s="70">
        <v>-0.2465</v>
      </c>
      <c r="K247" s="70">
        <v>0.1489</v>
      </c>
      <c r="L247" s="70">
        <v>0.40649999999999997</v>
      </c>
      <c r="M247" s="70">
        <v>-0.81240000000000001</v>
      </c>
      <c r="N247" s="70">
        <v>-0.81689999999999996</v>
      </c>
      <c r="P247" s="50">
        <v>18</v>
      </c>
      <c r="Q247" s="50">
        <f t="shared" si="59"/>
        <v>0.35307894736842099</v>
      </c>
      <c r="R247" s="50">
        <f t="shared" si="55"/>
        <v>0.93479473684210523</v>
      </c>
      <c r="S247" s="50">
        <f t="shared" si="56"/>
        <v>0.48708947368421052</v>
      </c>
      <c r="T247" s="50">
        <f t="shared" si="57"/>
        <v>4.9705263157894697E-2</v>
      </c>
      <c r="U247" s="50">
        <f t="shared" si="58"/>
        <v>-1.6942684210526315</v>
      </c>
    </row>
    <row r="248" spans="2:21" x14ac:dyDescent="0.25">
      <c r="B248" s="50">
        <v>19</v>
      </c>
      <c r="C248" s="50">
        <v>0.94736842105263153</v>
      </c>
      <c r="D248" s="50">
        <v>0.73684210526315785</v>
      </c>
      <c r="E248" s="50">
        <v>0.31578947368421051</v>
      </c>
      <c r="F248" s="50">
        <v>0.78947368421052633</v>
      </c>
      <c r="G248" s="50">
        <v>0.68421052631578949</v>
      </c>
      <c r="P248" s="50">
        <v>19</v>
      </c>
      <c r="Q248" s="50">
        <f t="shared" si="59"/>
        <v>0.5117105263157895</v>
      </c>
      <c r="R248" s="50">
        <f t="shared" si="55"/>
        <v>1.0022684210526316</v>
      </c>
      <c r="S248" s="50">
        <f t="shared" si="56"/>
        <v>0.18921578947368423</v>
      </c>
      <c r="T248" s="50">
        <f t="shared" si="57"/>
        <v>0.19181052631578943</v>
      </c>
      <c r="U248" s="50">
        <f t="shared" si="58"/>
        <v>-1.0669</v>
      </c>
    </row>
    <row r="249" spans="2:21" x14ac:dyDescent="0.25">
      <c r="B249" s="50">
        <v>20</v>
      </c>
      <c r="C249" s="50">
        <v>0.73684210526315785</v>
      </c>
      <c r="D249" s="50">
        <v>0.31578947368421051</v>
      </c>
      <c r="E249" s="50">
        <v>0.78947368421052633</v>
      </c>
      <c r="F249" s="50">
        <v>0.68421052631578949</v>
      </c>
      <c r="G249" s="50">
        <v>1</v>
      </c>
      <c r="H249" s="32"/>
      <c r="I249" s="35"/>
      <c r="J249" s="35"/>
      <c r="K249" s="35"/>
      <c r="L249" s="35"/>
      <c r="M249" s="35"/>
      <c r="N249" s="35"/>
      <c r="O249" s="33"/>
      <c r="P249" s="50">
        <v>20</v>
      </c>
      <c r="Q249" s="50">
        <f t="shared" si="59"/>
        <v>0.33555263157894738</v>
      </c>
      <c r="R249" s="50">
        <f t="shared" si="55"/>
        <v>0.73847894736842101</v>
      </c>
      <c r="S249" s="50">
        <f t="shared" si="56"/>
        <v>0.31873157894736837</v>
      </c>
      <c r="T249" s="50">
        <f t="shared" si="57"/>
        <v>-8.5031578947368347E-2</v>
      </c>
      <c r="U249" s="50">
        <f t="shared" si="58"/>
        <v>-1.3029526315789475</v>
      </c>
    </row>
    <row r="250" spans="2:21" x14ac:dyDescent="0.25">
      <c r="B250" s="50">
        <v>21</v>
      </c>
      <c r="C250" s="50">
        <v>0.31578947368421051</v>
      </c>
      <c r="D250" s="50">
        <v>0.78947368421052633</v>
      </c>
      <c r="E250" s="50">
        <v>0.68421052631578949</v>
      </c>
      <c r="F250" s="50">
        <v>1</v>
      </c>
      <c r="G250" s="50">
        <v>0.42105263157894735</v>
      </c>
      <c r="P250" s="50">
        <v>21</v>
      </c>
      <c r="Q250" s="50">
        <f t="shared" si="59"/>
        <v>0.21613157894736851</v>
      </c>
      <c r="R250" s="50">
        <f t="shared" si="55"/>
        <v>1.1266894736842106</v>
      </c>
      <c r="S250" s="50">
        <f t="shared" si="56"/>
        <v>-0.14434210526315783</v>
      </c>
      <c r="T250" s="50">
        <f t="shared" si="57"/>
        <v>0.67444210526315795</v>
      </c>
      <c r="U250" s="50">
        <f t="shared" si="58"/>
        <v>-1.6382157894736842</v>
      </c>
    </row>
    <row r="251" spans="2:21" x14ac:dyDescent="0.25">
      <c r="B251" s="50">
        <v>22</v>
      </c>
      <c r="C251" s="50">
        <v>0.78947368421052633</v>
      </c>
      <c r="D251" s="50">
        <v>0.68421052631578949</v>
      </c>
      <c r="E251" s="50">
        <v>1</v>
      </c>
      <c r="F251" s="50">
        <v>0.42105263157894735</v>
      </c>
      <c r="G251" s="50">
        <v>0.84210526315789469</v>
      </c>
      <c r="I251" s="105" t="s">
        <v>93</v>
      </c>
      <c r="J251" s="106"/>
      <c r="K251" s="106"/>
      <c r="L251" s="106"/>
      <c r="M251" s="106"/>
      <c r="N251" s="107"/>
      <c r="P251" s="50">
        <v>22</v>
      </c>
      <c r="Q251" s="50">
        <f t="shared" si="59"/>
        <v>0.37255263157894741</v>
      </c>
      <c r="R251" s="50">
        <f t="shared" si="55"/>
        <v>0.85311052631578954</v>
      </c>
      <c r="S251" s="50">
        <f t="shared" si="56"/>
        <v>0.51456315789473694</v>
      </c>
      <c r="T251" s="50">
        <f t="shared" si="57"/>
        <v>-3.2926315789473692E-2</v>
      </c>
      <c r="U251" s="50">
        <f t="shared" si="58"/>
        <v>-1.7197947368421054</v>
      </c>
    </row>
    <row r="252" spans="2:21" x14ac:dyDescent="0.25">
      <c r="B252" s="50">
        <v>23</v>
      </c>
      <c r="C252" s="50">
        <v>0.68421052631578949</v>
      </c>
      <c r="D252" s="50">
        <v>1</v>
      </c>
      <c r="E252" s="50">
        <v>0.42105263157894735</v>
      </c>
      <c r="F252" s="50">
        <v>0.84210526315789469</v>
      </c>
      <c r="G252" s="50">
        <v>0.94736842105263153</v>
      </c>
      <c r="I252" s="50" t="s">
        <v>92</v>
      </c>
      <c r="J252" s="50">
        <v>1</v>
      </c>
      <c r="K252" s="50">
        <v>2</v>
      </c>
      <c r="L252" s="50">
        <v>3</v>
      </c>
      <c r="M252" s="50">
        <v>4</v>
      </c>
      <c r="N252" s="50">
        <v>5</v>
      </c>
      <c r="P252" s="50">
        <v>23</v>
      </c>
      <c r="Q252" s="50">
        <f t="shared" si="59"/>
        <v>0.41250000000000003</v>
      </c>
      <c r="R252" s="50">
        <f t="shared" si="55"/>
        <v>1.1743736842105263</v>
      </c>
      <c r="S252" s="50">
        <f t="shared" si="56"/>
        <v>3.5742105263158019E-2</v>
      </c>
      <c r="T252" s="50">
        <f t="shared" si="57"/>
        <v>0.53549473684210525</v>
      </c>
      <c r="U252" s="50">
        <f t="shared" si="58"/>
        <v>-1.4179526315789472</v>
      </c>
    </row>
    <row r="253" spans="2:21" x14ac:dyDescent="0.25">
      <c r="B253" s="50">
        <v>24</v>
      </c>
      <c r="C253" s="50">
        <v>1</v>
      </c>
      <c r="D253" s="50">
        <v>0.42105263157894735</v>
      </c>
      <c r="E253" s="50">
        <v>0.84210526315789469</v>
      </c>
      <c r="F253" s="50">
        <v>0.94736842105263153</v>
      </c>
      <c r="G253" s="50">
        <v>0.89473684210526316</v>
      </c>
      <c r="I253" s="50">
        <v>1</v>
      </c>
      <c r="J253" s="50">
        <f>1/(1+EXP(-Q230))</f>
        <v>0.46137317225124624</v>
      </c>
      <c r="K253" s="50">
        <f>1/(1+EXP(-R230))</f>
        <v>0.58874864255631987</v>
      </c>
      <c r="L253" s="50">
        <f>1/(1+EXP(-S230))</f>
        <v>0.5763031959645607</v>
      </c>
      <c r="M253" s="50">
        <f>1/(1+EXP(-T230))</f>
        <v>0.38118883879788401</v>
      </c>
      <c r="N253" s="50">
        <f>1/(1+EXP(-U230))</f>
        <v>0.25145874698034881</v>
      </c>
      <c r="P253" s="50">
        <v>24</v>
      </c>
      <c r="Q253" s="50">
        <f t="shared" si="59"/>
        <v>0.53992105263157897</v>
      </c>
      <c r="R253" s="50">
        <f t="shared" si="55"/>
        <v>0.93479473684210523</v>
      </c>
      <c r="S253" s="50">
        <f t="shared" si="56"/>
        <v>0.23393157894736849</v>
      </c>
      <c r="T253" s="50">
        <f t="shared" si="57"/>
        <v>0.15391578947368423</v>
      </c>
      <c r="U253" s="50">
        <f t="shared" si="58"/>
        <v>-1.2758473684210525</v>
      </c>
    </row>
    <row r="254" spans="2:21" x14ac:dyDescent="0.25">
      <c r="B254" s="50">
        <v>25</v>
      </c>
      <c r="C254" s="50">
        <v>0.42105263157894735</v>
      </c>
      <c r="D254" s="50">
        <v>0.84210526315789469</v>
      </c>
      <c r="E254" s="50">
        <v>0.94736842105263153</v>
      </c>
      <c r="F254" s="50">
        <v>0.89473684210526316</v>
      </c>
      <c r="G254" s="50">
        <v>0.63157894736842102</v>
      </c>
      <c r="I254" s="50">
        <v>2</v>
      </c>
      <c r="J254" s="50">
        <f>1/(1+EXP(-Q231))</f>
        <v>0.46992450929309015</v>
      </c>
      <c r="K254" s="50">
        <f t="shared" ref="K254:K288" si="60">1/(1+EXP(-R231))</f>
        <v>0.58077426511926278</v>
      </c>
      <c r="L254" s="50">
        <f t="shared" ref="L254:L288" si="61">1/(1+EXP(-S231))</f>
        <v>0.61607489693929962</v>
      </c>
      <c r="M254" s="50">
        <f t="shared" ref="M254:M288" si="62">1/(1+EXP(-T231))</f>
        <v>0.34613224454447516</v>
      </c>
      <c r="N254" s="50">
        <f t="shared" ref="N254:N288" si="63">1/(1+EXP(-U231))</f>
        <v>0.25071647389128932</v>
      </c>
      <c r="P254" s="50">
        <v>25</v>
      </c>
      <c r="Q254" s="50">
        <f t="shared" si="59"/>
        <v>0.26950000000000002</v>
      </c>
      <c r="R254" s="50">
        <f t="shared" si="55"/>
        <v>1.1359526315789472</v>
      </c>
      <c r="S254" s="50">
        <f t="shared" si="56"/>
        <v>1.0942105263157975E-2</v>
      </c>
      <c r="T254" s="50">
        <f t="shared" si="57"/>
        <v>0.6223368421052633</v>
      </c>
      <c r="U254" s="50">
        <f t="shared" si="58"/>
        <v>-1.863742105263158</v>
      </c>
    </row>
    <row r="255" spans="2:21" x14ac:dyDescent="0.25">
      <c r="B255" s="50">
        <v>26</v>
      </c>
      <c r="C255" s="50">
        <v>0.84210526315789469</v>
      </c>
      <c r="D255" s="50">
        <v>0.94736842105263153</v>
      </c>
      <c r="E255" s="50">
        <v>0.89473684210526316</v>
      </c>
      <c r="F255" s="50">
        <v>0.63157894736842102</v>
      </c>
      <c r="G255" s="50">
        <v>1</v>
      </c>
      <c r="I255" s="50">
        <v>3</v>
      </c>
      <c r="J255" s="50">
        <f t="shared" ref="J255:J287" si="64">1/(1+EXP(-Q232))</f>
        <v>0.48359142061857419</v>
      </c>
      <c r="K255" s="50">
        <f t="shared" si="60"/>
        <v>0.57623122614627376</v>
      </c>
      <c r="L255" s="50">
        <f t="shared" si="61"/>
        <v>0.60967650604989509</v>
      </c>
      <c r="M255" s="50">
        <f t="shared" si="62"/>
        <v>0.33373341148934232</v>
      </c>
      <c r="N255" s="50">
        <f t="shared" si="63"/>
        <v>0.30241009633763227</v>
      </c>
      <c r="P255" s="50">
        <v>26</v>
      </c>
      <c r="Q255" s="50">
        <f t="shared" si="59"/>
        <v>0.46860526315789469</v>
      </c>
      <c r="R255" s="50">
        <f t="shared" si="55"/>
        <v>1.0945842105263157</v>
      </c>
      <c r="S255" s="50">
        <f t="shared" si="56"/>
        <v>0.33614210526315791</v>
      </c>
      <c r="T255" s="50">
        <f t="shared" si="57"/>
        <v>0.32233684210526303</v>
      </c>
      <c r="U255" s="50">
        <f t="shared" si="58"/>
        <v>-1.7476894736842103</v>
      </c>
    </row>
    <row r="256" spans="2:21" x14ac:dyDescent="0.25">
      <c r="B256" s="50">
        <v>27</v>
      </c>
      <c r="C256" s="50">
        <v>0.94736842105263153</v>
      </c>
      <c r="D256" s="50">
        <v>0.89473684210526316</v>
      </c>
      <c r="E256" s="50">
        <v>0.63157894736842102</v>
      </c>
      <c r="F256" s="50">
        <v>1</v>
      </c>
      <c r="G256" s="50">
        <v>0.21052631578947367</v>
      </c>
      <c r="I256" s="50">
        <v>4</v>
      </c>
      <c r="J256" s="50">
        <f t="shared" si="64"/>
        <v>0.48331540744560347</v>
      </c>
      <c r="K256" s="50">
        <f>1/(1+EXP(-R233))</f>
        <v>0.58151732237882525</v>
      </c>
      <c r="L256" s="50">
        <f t="shared" si="61"/>
        <v>0.5599406157103155</v>
      </c>
      <c r="M256" s="50">
        <f t="shared" si="62"/>
        <v>0.3679966051752212</v>
      </c>
      <c r="N256" s="50">
        <f>1/(1+EXP(-U233))</f>
        <v>0.32454712746145642</v>
      </c>
      <c r="P256" s="50">
        <v>27</v>
      </c>
      <c r="Q256" s="50">
        <f t="shared" si="59"/>
        <v>0.57576315789473709</v>
      </c>
      <c r="R256" s="50">
        <f t="shared" si="55"/>
        <v>1.2138473684210527</v>
      </c>
      <c r="S256" s="50">
        <f t="shared" si="56"/>
        <v>7.927894736842106E-2</v>
      </c>
      <c r="T256" s="50">
        <f t="shared" si="57"/>
        <v>0.54391578947368413</v>
      </c>
      <c r="U256" s="50">
        <f t="shared" si="58"/>
        <v>-1.4063736842105263</v>
      </c>
    </row>
    <row r="257" spans="1:26" x14ac:dyDescent="0.25">
      <c r="B257" s="50">
        <v>28</v>
      </c>
      <c r="C257" s="50">
        <v>0.89473684210526316</v>
      </c>
      <c r="D257" s="50">
        <v>0.63157894736842102</v>
      </c>
      <c r="E257" s="50">
        <v>1</v>
      </c>
      <c r="F257" s="50">
        <v>0.21052631578947367</v>
      </c>
      <c r="G257" s="50">
        <v>0.36842105263157893</v>
      </c>
      <c r="I257" s="50">
        <v>5</v>
      </c>
      <c r="J257" s="50">
        <f t="shared" si="64"/>
        <v>0.45369229932298621</v>
      </c>
      <c r="K257" s="50">
        <f t="shared" si="60"/>
        <v>0.58110740526898919</v>
      </c>
      <c r="L257" s="50">
        <f t="shared" si="61"/>
        <v>0.57016418490497545</v>
      </c>
      <c r="M257" s="50">
        <f t="shared" si="62"/>
        <v>0.38118883879788401</v>
      </c>
      <c r="N257" s="50">
        <f t="shared" si="63"/>
        <v>0.24429613647656762</v>
      </c>
      <c r="P257" s="50">
        <v>28</v>
      </c>
      <c r="Q257" s="50">
        <f t="shared" si="59"/>
        <v>0.38786842105263158</v>
      </c>
      <c r="R257" s="50">
        <f t="shared" si="55"/>
        <v>0.7329</v>
      </c>
      <c r="S257" s="50">
        <f t="shared" si="56"/>
        <v>0.70917368421052629</v>
      </c>
      <c r="T257" s="50">
        <f t="shared" si="57"/>
        <v>-0.29555789473684213</v>
      </c>
      <c r="U257" s="50">
        <f t="shared" si="58"/>
        <v>-1.6703210526315788</v>
      </c>
    </row>
    <row r="258" spans="1:26" x14ac:dyDescent="0.25">
      <c r="B258" s="50">
        <v>29</v>
      </c>
      <c r="C258" s="50">
        <v>0.63157894736842102</v>
      </c>
      <c r="D258" s="50">
        <v>1</v>
      </c>
      <c r="E258" s="50">
        <v>0.21052631578947367</v>
      </c>
      <c r="F258" s="50">
        <v>0.36842105263157893</v>
      </c>
      <c r="G258" s="50">
        <v>0.26315789473684209</v>
      </c>
      <c r="I258" s="50">
        <v>6</v>
      </c>
      <c r="J258" s="50">
        <f t="shared" si="64"/>
        <v>0.47704903427642525</v>
      </c>
      <c r="K258" s="50">
        <f t="shared" si="60"/>
        <v>0.64006282703629658</v>
      </c>
      <c r="L258" s="50">
        <f t="shared" si="61"/>
        <v>0.53350628797442134</v>
      </c>
      <c r="M258" s="50">
        <f t="shared" si="62"/>
        <v>0.46576941915610881</v>
      </c>
      <c r="N258" s="50">
        <f t="shared" si="63"/>
        <v>0.23216785477858398</v>
      </c>
      <c r="P258" s="50">
        <v>29</v>
      </c>
      <c r="Q258" s="50">
        <f t="shared" si="59"/>
        <v>0.2977631578947369</v>
      </c>
      <c r="R258" s="50">
        <f t="shared" si="55"/>
        <v>0.94184736842105254</v>
      </c>
      <c r="S258" s="50">
        <f t="shared" si="56"/>
        <v>0.30795263157894737</v>
      </c>
      <c r="T258" s="50">
        <f t="shared" si="57"/>
        <v>9.6547368421052493E-2</v>
      </c>
      <c r="U258" s="50">
        <f t="shared" si="58"/>
        <v>-1.3179526315789474</v>
      </c>
    </row>
    <row r="259" spans="1:26" x14ac:dyDescent="0.25">
      <c r="B259" s="50">
        <v>30</v>
      </c>
      <c r="C259" s="50">
        <v>1</v>
      </c>
      <c r="D259" s="50">
        <v>0.21052631578947367</v>
      </c>
      <c r="E259" s="50">
        <v>0.36842105263157893</v>
      </c>
      <c r="F259" s="50">
        <v>0.26315789473684209</v>
      </c>
      <c r="G259" s="50">
        <v>0.68421052631578949</v>
      </c>
      <c r="I259" s="50">
        <v>7</v>
      </c>
      <c r="J259" s="50">
        <f t="shared" si="64"/>
        <v>0.50238813973440066</v>
      </c>
      <c r="K259" s="50">
        <f t="shared" si="60"/>
        <v>0.59304899259690691</v>
      </c>
      <c r="L259" s="50">
        <f t="shared" si="61"/>
        <v>0.63556918135552687</v>
      </c>
      <c r="M259" s="50">
        <f t="shared" si="62"/>
        <v>0.34827948737678294</v>
      </c>
      <c r="N259" s="50">
        <f t="shared" si="63"/>
        <v>0.23466347762550638</v>
      </c>
      <c r="P259" s="50">
        <v>30</v>
      </c>
      <c r="Q259" s="50">
        <f t="shared" si="59"/>
        <v>0.38460526315789473</v>
      </c>
      <c r="R259" s="50">
        <f t="shared" si="55"/>
        <v>0.46689999999999998</v>
      </c>
      <c r="S259" s="50">
        <f t="shared" si="56"/>
        <v>0.6526894736842106</v>
      </c>
      <c r="T259" s="50">
        <f t="shared" si="57"/>
        <v>-0.68608421052631585</v>
      </c>
      <c r="U259" s="50">
        <f t="shared" si="58"/>
        <v>-0.82716315789473671</v>
      </c>
    </row>
    <row r="260" spans="1:26" x14ac:dyDescent="0.25">
      <c r="B260" s="50">
        <v>31</v>
      </c>
      <c r="C260" s="50">
        <v>0.21052631578947367</v>
      </c>
      <c r="D260" s="50">
        <v>0.36842105263157893</v>
      </c>
      <c r="E260" s="50">
        <v>0.26315789473684209</v>
      </c>
      <c r="F260" s="50">
        <v>0.68421052631578949</v>
      </c>
      <c r="G260" s="50">
        <v>0.52631578947368418</v>
      </c>
      <c r="I260" s="50">
        <v>8</v>
      </c>
      <c r="J260" s="50">
        <f t="shared" si="64"/>
        <v>0.49517778110047916</v>
      </c>
      <c r="K260" s="50">
        <f t="shared" si="60"/>
        <v>0.61798522491077634</v>
      </c>
      <c r="L260" s="50">
        <f t="shared" si="61"/>
        <v>0.58795322629849045</v>
      </c>
      <c r="M260" s="50">
        <f t="shared" si="62"/>
        <v>0.39380463836891483</v>
      </c>
      <c r="N260" s="50">
        <f t="shared" si="63"/>
        <v>0.26929236303599507</v>
      </c>
      <c r="P260" s="50">
        <v>31</v>
      </c>
      <c r="Q260" s="50">
        <f t="shared" si="59"/>
        <v>3.9710526315789474E-2</v>
      </c>
      <c r="R260" s="50">
        <f t="shared" si="55"/>
        <v>0.70163684210526323</v>
      </c>
      <c r="S260" s="50">
        <f t="shared" si="56"/>
        <v>1.2121052631578921E-2</v>
      </c>
      <c r="T260" s="50">
        <f t="shared" si="57"/>
        <v>4.9178947368420989E-2</v>
      </c>
      <c r="U260" s="50">
        <f t="shared" si="58"/>
        <v>-1.1013736842105262</v>
      </c>
    </row>
    <row r="261" spans="1:26" x14ac:dyDescent="0.25">
      <c r="B261" s="50">
        <v>32</v>
      </c>
      <c r="C261" s="50">
        <v>0.36842105263157893</v>
      </c>
      <c r="D261" s="50">
        <v>0.26315789473684209</v>
      </c>
      <c r="E261" s="50">
        <v>0.68421052631578949</v>
      </c>
      <c r="F261" s="50">
        <v>0.52631578947368418</v>
      </c>
      <c r="G261" s="50">
        <v>1</v>
      </c>
      <c r="I261" s="50">
        <v>9</v>
      </c>
      <c r="J261" s="50">
        <f t="shared" si="64"/>
        <v>0.50342757788652737</v>
      </c>
      <c r="K261" s="50">
        <f t="shared" si="60"/>
        <v>0.56454701745406299</v>
      </c>
      <c r="L261" s="50">
        <f t="shared" si="61"/>
        <v>0.62692498222090776</v>
      </c>
      <c r="M261" s="50">
        <f t="shared" si="62"/>
        <v>0.31199240068988265</v>
      </c>
      <c r="N261" s="50">
        <f t="shared" si="63"/>
        <v>0.30961923721919998</v>
      </c>
      <c r="P261" s="50">
        <v>32</v>
      </c>
      <c r="Q261" s="50">
        <f t="shared" si="59"/>
        <v>9.6657894736842109E-2</v>
      </c>
      <c r="R261" s="50">
        <f t="shared" si="55"/>
        <v>0.61079473684210528</v>
      </c>
      <c r="S261" s="50">
        <f t="shared" si="56"/>
        <v>0.27292105263157895</v>
      </c>
      <c r="T261" s="50">
        <f t="shared" si="57"/>
        <v>-0.1634526315789474</v>
      </c>
      <c r="U261" s="50">
        <f t="shared" si="58"/>
        <v>-1.3476894736842104</v>
      </c>
    </row>
    <row r="262" spans="1:26" x14ac:dyDescent="0.25">
      <c r="B262" s="50">
        <v>33</v>
      </c>
      <c r="C262" s="50">
        <v>0.26315789473684209</v>
      </c>
      <c r="D262" s="50">
        <v>0.68421052631578949</v>
      </c>
      <c r="E262" s="50">
        <v>0.52631578947368418</v>
      </c>
      <c r="F262" s="50">
        <v>1</v>
      </c>
      <c r="G262" s="50">
        <v>1</v>
      </c>
      <c r="I262" s="50">
        <v>10</v>
      </c>
      <c r="J262" s="50">
        <f t="shared" si="64"/>
        <v>0.46706748382669072</v>
      </c>
      <c r="K262" s="50">
        <f t="shared" si="60"/>
        <v>0.60281682115913582</v>
      </c>
      <c r="L262" s="50">
        <f t="shared" si="61"/>
        <v>0.54214580853724337</v>
      </c>
      <c r="M262" s="50">
        <f t="shared" si="62"/>
        <v>0.40986940793573268</v>
      </c>
      <c r="N262" s="50">
        <f t="shared" si="63"/>
        <v>0.28120769049542943</v>
      </c>
      <c r="P262" s="50">
        <v>33</v>
      </c>
      <c r="Q262" s="50">
        <f t="shared" si="59"/>
        <v>0.16965789473684217</v>
      </c>
      <c r="R262" s="50">
        <f t="shared" si="55"/>
        <v>1.0504789473684211</v>
      </c>
      <c r="S262" s="50">
        <f t="shared" si="56"/>
        <v>-0.18006842105263154</v>
      </c>
      <c r="T262" s="50">
        <f t="shared" si="57"/>
        <v>0.59023157894736866</v>
      </c>
      <c r="U262" s="50">
        <f t="shared" si="58"/>
        <v>-1.4605842105263158</v>
      </c>
    </row>
    <row r="263" spans="1:26" x14ac:dyDescent="0.25">
      <c r="B263" s="50">
        <v>34</v>
      </c>
      <c r="C263" s="50">
        <v>0.68421052631578949</v>
      </c>
      <c r="D263" s="50">
        <v>0.52631578947368418</v>
      </c>
      <c r="E263" s="50">
        <v>1</v>
      </c>
      <c r="F263" s="50">
        <v>1</v>
      </c>
      <c r="G263" s="50">
        <v>0.36842105263157893</v>
      </c>
      <c r="I263" s="50">
        <v>11</v>
      </c>
      <c r="J263" s="50">
        <f t="shared" si="64"/>
        <v>0.47698338381721705</v>
      </c>
      <c r="K263" s="50">
        <f t="shared" si="60"/>
        <v>0.59035335452097093</v>
      </c>
      <c r="L263" s="50">
        <f t="shared" si="61"/>
        <v>0.58358055747436366</v>
      </c>
      <c r="M263" s="50">
        <f t="shared" si="62"/>
        <v>0.37858514647956887</v>
      </c>
      <c r="N263" s="50">
        <f t="shared" si="63"/>
        <v>0.24997566017839085</v>
      </c>
      <c r="P263" s="50">
        <v>34</v>
      </c>
      <c r="Q263" s="50">
        <f t="shared" si="59"/>
        <v>0.39271052631578957</v>
      </c>
      <c r="R263" s="50">
        <f t="shared" si="55"/>
        <v>1.0170052631578947</v>
      </c>
      <c r="S263" s="50">
        <f t="shared" si="56"/>
        <v>8.9236842105263225E-2</v>
      </c>
      <c r="T263" s="50">
        <f t="shared" si="57"/>
        <v>0.40338947368421052</v>
      </c>
      <c r="U263" s="50">
        <f t="shared" si="58"/>
        <v>-1.5945315789473682</v>
      </c>
    </row>
    <row r="264" spans="1:26" x14ac:dyDescent="0.25">
      <c r="B264" s="50">
        <v>35</v>
      </c>
      <c r="C264" s="50">
        <v>0.52631578947368418</v>
      </c>
      <c r="D264" s="50">
        <v>1</v>
      </c>
      <c r="E264" s="50">
        <v>1</v>
      </c>
      <c r="F264" s="50">
        <v>0.36842105263157893</v>
      </c>
      <c r="G264" s="50">
        <v>0.21052631578947367</v>
      </c>
      <c r="I264" s="50">
        <v>12</v>
      </c>
      <c r="J264" s="50">
        <f t="shared" si="64"/>
        <v>0.48427492454142357</v>
      </c>
      <c r="K264" s="50">
        <f t="shared" si="60"/>
        <v>0.64064463956266771</v>
      </c>
      <c r="L264" s="50">
        <f t="shared" si="61"/>
        <v>0.5386111324703734</v>
      </c>
      <c r="M264" s="50">
        <f t="shared" si="62"/>
        <v>0.46158114089286828</v>
      </c>
      <c r="N264" s="50">
        <f t="shared" si="63"/>
        <v>0.23594196316463781</v>
      </c>
      <c r="P264" s="50">
        <v>35</v>
      </c>
      <c r="Q264" s="50">
        <f t="shared" si="59"/>
        <v>0.25960526315789484</v>
      </c>
      <c r="R264" s="50">
        <f t="shared" si="55"/>
        <v>0.99995263157894732</v>
      </c>
      <c r="S264" s="50">
        <f t="shared" si="56"/>
        <v>0.40900526315789471</v>
      </c>
      <c r="T264" s="50">
        <f t="shared" si="57"/>
        <v>0.24075789473684206</v>
      </c>
      <c r="U264" s="50">
        <f t="shared" si="58"/>
        <v>-2.0271631578947371</v>
      </c>
    </row>
    <row r="265" spans="1:26" x14ac:dyDescent="0.25">
      <c r="B265" s="50">
        <v>36</v>
      </c>
      <c r="C265" s="50">
        <v>1</v>
      </c>
      <c r="D265" s="50">
        <v>1</v>
      </c>
      <c r="E265" s="50">
        <v>0.36842105263157893</v>
      </c>
      <c r="F265" s="50">
        <v>0.21052631578947367</v>
      </c>
      <c r="G265" s="50">
        <v>0.57894736842105265</v>
      </c>
      <c r="I265" s="50">
        <v>13</v>
      </c>
      <c r="J265" s="50">
        <f t="shared" si="64"/>
        <v>0.52250452168571937</v>
      </c>
      <c r="K265" s="50">
        <f t="shared" si="60"/>
        <v>0.64330597047886384</v>
      </c>
      <c r="L265" s="50">
        <f t="shared" si="61"/>
        <v>0.55615031030051543</v>
      </c>
      <c r="M265" s="50">
        <f t="shared" si="62"/>
        <v>0.45009305150654111</v>
      </c>
      <c r="N265" s="50">
        <f t="shared" si="63"/>
        <v>0.24502561736591055</v>
      </c>
      <c r="P265" s="50">
        <v>36</v>
      </c>
      <c r="Q265" s="50">
        <f>(C265*$J$239)+(D265*$J$240)+(E265*$J$241)+(F265*$J$242)+$J$247</f>
        <v>0.47749999999999998</v>
      </c>
      <c r="R265" s="50">
        <f t="shared" si="55"/>
        <v>0.90111052631578947</v>
      </c>
      <c r="S265" s="50">
        <f t="shared" si="56"/>
        <v>0.59026842105263166</v>
      </c>
      <c r="T265" s="50">
        <f t="shared" si="57"/>
        <v>-0.14134736842105267</v>
      </c>
      <c r="U265" s="50">
        <f t="shared" si="58"/>
        <v>-1.3229526315789473</v>
      </c>
    </row>
    <row r="266" spans="1:26" x14ac:dyDescent="0.25">
      <c r="I266" s="50">
        <v>14</v>
      </c>
      <c r="J266" s="50">
        <f t="shared" si="64"/>
        <v>0.52719025490351079</v>
      </c>
      <c r="K266" s="50">
        <f t="shared" si="60"/>
        <v>0.69567676755000563</v>
      </c>
      <c r="L266" s="50">
        <f t="shared" si="61"/>
        <v>0.49079972276604505</v>
      </c>
      <c r="M266" s="50">
        <f t="shared" si="62"/>
        <v>0.56236303581260283</v>
      </c>
      <c r="N266" s="50">
        <f t="shared" si="63"/>
        <v>0.21142225061192194</v>
      </c>
    </row>
    <row r="267" spans="1:26" x14ac:dyDescent="0.25">
      <c r="A267" s="35"/>
      <c r="B267" s="35"/>
      <c r="C267" s="35"/>
      <c r="D267" s="35"/>
      <c r="E267" s="35"/>
      <c r="F267" s="35"/>
      <c r="G267" s="35"/>
      <c r="I267" s="50">
        <v>15</v>
      </c>
      <c r="J267" s="50">
        <f t="shared" si="64"/>
        <v>0.5496581240539864</v>
      </c>
      <c r="K267" s="50">
        <f t="shared" si="60"/>
        <v>0.70543626976635287</v>
      </c>
      <c r="L267" s="50">
        <f t="shared" si="61"/>
        <v>0.53540773858096202</v>
      </c>
      <c r="M267" s="50">
        <f t="shared" si="62"/>
        <v>0.55691540265349249</v>
      </c>
      <c r="N267" s="50">
        <f t="shared" si="63"/>
        <v>0.16826795738538758</v>
      </c>
      <c r="P267" s="105" t="s">
        <v>76</v>
      </c>
      <c r="Q267" s="106"/>
      <c r="R267" s="106"/>
      <c r="S267" s="106"/>
      <c r="T267" s="106"/>
      <c r="U267" s="106"/>
      <c r="V267" s="106"/>
      <c r="W267" s="106"/>
      <c r="X267" s="106"/>
      <c r="Y267" s="106"/>
      <c r="Z267" s="107"/>
    </row>
    <row r="268" spans="1:26" x14ac:dyDescent="0.25">
      <c r="I268" s="50">
        <v>16</v>
      </c>
      <c r="J268" s="50">
        <f t="shared" si="64"/>
        <v>0.58202187817522544</v>
      </c>
      <c r="K268" s="50">
        <f t="shared" si="60"/>
        <v>0.75911751038255848</v>
      </c>
      <c r="L268" s="50">
        <f t="shared" si="61"/>
        <v>0.49434103112214517</v>
      </c>
      <c r="M268" s="50">
        <f t="shared" si="62"/>
        <v>0.64715280842846989</v>
      </c>
      <c r="N268" s="50">
        <f t="shared" si="63"/>
        <v>0.16281556851245982</v>
      </c>
      <c r="P268" s="50" t="s">
        <v>96</v>
      </c>
      <c r="Q268" s="50">
        <v>1</v>
      </c>
      <c r="R268" s="50">
        <v>2</v>
      </c>
      <c r="S268" s="50">
        <v>3</v>
      </c>
      <c r="T268" s="50">
        <v>4</v>
      </c>
      <c r="U268" s="50">
        <v>5</v>
      </c>
      <c r="V268" s="50">
        <v>6</v>
      </c>
      <c r="W268" s="50">
        <v>7</v>
      </c>
      <c r="X268" s="50">
        <v>8</v>
      </c>
      <c r="Y268" s="50">
        <v>9</v>
      </c>
      <c r="Z268" s="50">
        <v>10</v>
      </c>
    </row>
    <row r="269" spans="1:26" x14ac:dyDescent="0.25">
      <c r="B269" s="105" t="s">
        <v>94</v>
      </c>
      <c r="C269" s="106"/>
      <c r="D269" s="106"/>
      <c r="E269" s="106"/>
      <c r="F269" s="106"/>
      <c r="G269" s="107"/>
      <c r="I269" s="50">
        <v>17</v>
      </c>
      <c r="J269" s="50">
        <f t="shared" si="64"/>
        <v>0.61317023544888904</v>
      </c>
      <c r="K269" s="50">
        <f t="shared" si="60"/>
        <v>0.73576227413570994</v>
      </c>
      <c r="L269" s="50">
        <f t="shared" si="61"/>
        <v>0.57409637888384768</v>
      </c>
      <c r="M269" s="50">
        <f t="shared" si="62"/>
        <v>0.56624509339553264</v>
      </c>
      <c r="N269" s="50">
        <f t="shared" si="63"/>
        <v>0.16124343642713215</v>
      </c>
      <c r="P269" s="53">
        <v>1</v>
      </c>
      <c r="Q269" s="50">
        <f t="array" ref="Q269:Z269">TRANSPOSE(J253:J262)</f>
        <v>0.46137317225124624</v>
      </c>
      <c r="R269" s="50">
        <v>0.46992450929309015</v>
      </c>
      <c r="S269" s="50">
        <v>0.48359142061857419</v>
      </c>
      <c r="T269" s="50">
        <v>0.48331540744560347</v>
      </c>
      <c r="U269" s="50">
        <v>0.45369229932298621</v>
      </c>
      <c r="V269" s="50">
        <v>0.47704903427642525</v>
      </c>
      <c r="W269" s="50">
        <v>0.50238813973440066</v>
      </c>
      <c r="X269" s="50">
        <v>0.49517778110047916</v>
      </c>
      <c r="Y269" s="50">
        <v>0.50342757788652737</v>
      </c>
      <c r="Z269" s="50">
        <v>0.46706748382669072</v>
      </c>
    </row>
    <row r="270" spans="1:26" x14ac:dyDescent="0.25">
      <c r="B270" s="1" t="s">
        <v>95</v>
      </c>
      <c r="C270" s="50">
        <v>1</v>
      </c>
      <c r="D270" s="50">
        <v>2</v>
      </c>
      <c r="E270" s="50">
        <v>3</v>
      </c>
      <c r="F270" s="50">
        <v>4</v>
      </c>
      <c r="G270" s="50">
        <v>5</v>
      </c>
      <c r="I270" s="50">
        <v>18</v>
      </c>
      <c r="J270" s="50">
        <f t="shared" si="64"/>
        <v>0.58736401597588284</v>
      </c>
      <c r="K270" s="50">
        <f t="shared" si="60"/>
        <v>0.7180470203887378</v>
      </c>
      <c r="L270" s="50">
        <f t="shared" si="61"/>
        <v>0.61942054743924269</v>
      </c>
      <c r="M270" s="50">
        <f t="shared" si="62"/>
        <v>0.51242375803642382</v>
      </c>
      <c r="N270" s="50">
        <f t="shared" si="63"/>
        <v>0.15521532564454738</v>
      </c>
      <c r="P270" s="50">
        <v>2</v>
      </c>
      <c r="Q270" s="50">
        <f t="array" ref="Q270:Z270">TRANSPOSE(K253:K262)</f>
        <v>0.58874864255631987</v>
      </c>
      <c r="R270" s="50">
        <v>0.58077426511926278</v>
      </c>
      <c r="S270" s="50">
        <v>0.57623122614627376</v>
      </c>
      <c r="T270" s="50">
        <v>0.58151732237882525</v>
      </c>
      <c r="U270" s="50">
        <v>0.58110740526898919</v>
      </c>
      <c r="V270" s="50">
        <v>0.64006282703629658</v>
      </c>
      <c r="W270" s="50">
        <v>0.59304899259690691</v>
      </c>
      <c r="X270" s="50">
        <v>0.61798522491077634</v>
      </c>
      <c r="Y270" s="50">
        <v>0.56454701745406299</v>
      </c>
      <c r="Z270" s="50">
        <v>0.60281682115913582</v>
      </c>
    </row>
    <row r="271" spans="1:26" x14ac:dyDescent="0.25">
      <c r="B271" s="50">
        <v>1</v>
      </c>
      <c r="C271" s="1">
        <f>(Q269*$J$253)+(R269*$J$254)+(S269*$J$255)+(T269*$J$256)+(U269*$J$257)+(V269*$J$258)+(W269*$J$259)+(X269*$J$260)+(Y269*$J$261)+(Z269*$J$262)+(Q275*$J$263)+(R275*$J$264)+(S275*$J$265)+(T275*$J$266)+(U275*$J$267)+(V275*$J$268)+(W275*$J$269)+(X275*$J$270)+(Y275*$J$271)+(Z275*$J$272)+(Q281*$J$273)+(R281*$J$274)+(S281*$J$275)+(T281*$J$276)+(U281*$J$277)+(V281*$J$278)+(W281*$J$279)+(X281*$J$280)+(Y281*$J$281)+(Z281*$J$282)+(Q287*$J$283)+(R287*$J$284)+(S287*$J$285)+(T287*$J$286)+(U287*$J$287)+(V287*$J$288)</f>
        <v>10.860480158252111</v>
      </c>
      <c r="D271" s="1">
        <f>(Q269*$K$253)+(R269*$K$254)+(S269*$K$255)+(T269*$K$256)+(U269*$K$257)+(V269*$K$258)+(W269*$K$259)+(X269*$K$260)+(Y269*$K$261)+(Z269*$K$262)+(Q275*$K$263)+(R275*$K$264)+(S275*$K$265)+(T275*$K$266)+(U275*$K$267)+(V275*$K$268)+(W275*$K$269)+(X275*$K$270)+(Y275*$K$271)+(Z275*$K$272)+(Q281*$K$273)+(R281*$K$274)+(S281*$K$275)+(T281*$K$276)+(U281*$K$277)+(V281*$K$278)+(W281*$K$279)+(X281*$K$280)+(Y281*$K$281)+(Z281*$K$282)+(Q287*$K$283)+(R287*$K$284)+(S287*$K$285)+(T287*$K$286)+(U287*$K$287)+(V287*$K$288)</f>
        <v>13.37572349085322</v>
      </c>
      <c r="E271" s="1">
        <f>(Q269*$L$253)+(R269*$L$254)+(S269*$L$255)+(T269*$L$256)+(U269*$L$257)+(V269*$L$258)+(W269*$L$259)+(X269*$L$260)+(Y269*$L$261)+(Z269*$L$262)+(Q275*$L$263)+(R275*$L$264)+(S275*$L$265)+(T275*$L$266)+(U275*$L$267)+(V275*$L$268)+(W275*$L$269)+(X275*$L$270)+(Y275*$L$271)+(Z275*$L$272)+(Q281*$L$273)+(R281*$L$274)+(S281*$L$275)+(T281*$L$276)+(U281*$L$277)+(V281*$L$278)+(W281*$L$279)+(X281*$L$280)+(Y281*$L$281)+(Z281*$L$282)+(Q287*$L$283)+(R287*$L$284)+(S287*$L$285)+(T287*$L$286)+(U287*$L$287)+(V287*$L$288)</f>
        <v>11.112702985030674</v>
      </c>
      <c r="F271" s="1">
        <f>(Q269*$M$253)+(R269*$M$254)+(S269*$M$255)+(T269*$M$256)+(U269*$M$257)+(V269*$M$258)+(W269*$M$259)+(X269*$M$260)+(Y269*$M$261)+(Z269*$M$262)+(Q275*$M$263)+(R275*$M$264)+(S275*$M$265)+(T275*$M$266)+(U275*$M$267)+(V275*$M$268)+(W275*$M$269)+(X275*$M$270)+(Y275*$M$271)+(Z275*$M$272)+(Q281*$M$273)+(R281*$M$274)+(S281*$M$275)+(T281*$M$276)+(U281*$M$277)+(V281*$M$278)+(W281*$M$279)+(X281*$M$280)+(Y281*$M$281)+(Z281*$M$282)+(Q287*$M$283)+(R287*$M$284)+(S287*$M$285)+(T287*$M$286)+(U287*$M$287)+(V287*$M$288)</f>
        <v>9.7539940863669372</v>
      </c>
      <c r="G271" s="1">
        <f>(Q269*$N$253)+(R269*$N$254)+(S269*$N$255)+(T269*$N$256)+(U269*$N$257)+(V269*$N$258)+(W269*$N$259)+(X269*$N$260)+(Y269*$N$261)+(Z269*$N$262)+(Q275*$N$263)+(R275*$N$264)+(S275*$N$265)+(T275*$N$266)+(U275*$N$267)+(V275*$N$268)+(W275*$N$269)+(X275*$N$270)+(Y275*$N$271)+(Z275*$N$272)+(Q281*$N$273)+(R281*$N$274)+(S281*$N$275)+(T281*$N$276)+(U281*$N$277)+(V281*$N$278)+(W281*$N$279)+(X281*$N$280)+(Y281*$N$281)+(Z281*$N$282)+(Q287*$N$283)+(R287*$N$284)+(S287*$N$285)+(T287*$N$286)+(U287*$N$287)+(V287*$N$288)</f>
        <v>4.1907700522028035</v>
      </c>
      <c r="I271" s="50">
        <v>19</v>
      </c>
      <c r="J271" s="50">
        <f t="shared" si="64"/>
        <v>0.62520737608312382</v>
      </c>
      <c r="K271" s="50">
        <f t="shared" si="60"/>
        <v>0.73150434344507653</v>
      </c>
      <c r="L271" s="50">
        <f t="shared" si="61"/>
        <v>0.54716331708889854</v>
      </c>
      <c r="M271" s="50">
        <f t="shared" si="62"/>
        <v>0.54780615059432225</v>
      </c>
      <c r="N271" s="50">
        <f t="shared" si="63"/>
        <v>0.25599306533470267</v>
      </c>
      <c r="P271" s="50">
        <v>3</v>
      </c>
      <c r="Q271" s="50">
        <f t="array" ref="Q271:Z271">TRANSPOSE(L253:L262)</f>
        <v>0.5763031959645607</v>
      </c>
      <c r="R271" s="50">
        <v>0.61607489693929962</v>
      </c>
      <c r="S271" s="50">
        <v>0.60967650604989509</v>
      </c>
      <c r="T271" s="50">
        <v>0.5599406157103155</v>
      </c>
      <c r="U271" s="50">
        <v>0.57016418490497545</v>
      </c>
      <c r="V271" s="50">
        <v>0.53350628797442134</v>
      </c>
      <c r="W271" s="50">
        <v>0.63556918135552687</v>
      </c>
      <c r="X271" s="50">
        <v>0.58795322629849045</v>
      </c>
      <c r="Y271" s="50">
        <v>0.62692498222090776</v>
      </c>
      <c r="Z271" s="50">
        <v>0.54214580853724337</v>
      </c>
    </row>
    <row r="272" spans="1:26" x14ac:dyDescent="0.25">
      <c r="B272" s="50">
        <v>2</v>
      </c>
      <c r="C272" s="1">
        <f>(Q270*$J$253)+(R270*$J$254)+(S270*$J$255)+(T270*$J$256)+(U270*$J$257)+(V270*$J$258)+(W270*$J$259)+(X270*$J$260)+(Y270*$J$261)+(Z270*$J$262)+(Q276*$J$263)+(R276*$J$264)+(S276*$J$265)+(T276*$J$266)+(U276*$J$267)+(V276*$J$268)+(W276*$J$269)+(X276*$J$270)+(Y276*$J$271)+(Z276*$J$272)+(Q282*$J$273)+(R282*$J$274)+(S282*$J$275)+(T282*$J$276)+(U282*$J$277)+(V282*$J$278)+(W282*$J$279)+(X282*$J$280)+(Y282*$J$281)+(Z282*$J$282)+(Q288*$J$283)+(R288*$J$284)+(S288*$J$285)+(T288*$J$286)+(U288*$J$287)+(V288*$J$288)</f>
        <v>13.37572349085322</v>
      </c>
      <c r="D272" s="1">
        <f>(Q270*$K$253)+(R270*$K$254)+(S270*$K$255)+(T270*$K$256)+(U270*$K$257)+(V270*$K$258)+(W270*$K$259)+(X270*$K$260)+(Y270*$K$261)+(Z270*$K$262)+(Q276*$K$263)+(R276*$K$264)+(S276*$K$265)+(T276*$K$266)+(U276*$K$267)+(V276*$K$268)+(W276*$K$269)+(X276*$K$270)+(Y276*$K$271)+(Z276*$K$272)+(Q282*$K$273)+(R282*$K$274)+(S282*$K$275)+(T282*$K$276)+(U282*$K$277)+(V282*$K$278)+(W282*$K$279)+(X282*$K$280)+(Y282*$K$281)+(Z282*$K$282)+(Q288*$K$283)+(R288*$K$284)+(S288*$K$285)+(T288*$K$286)+(U288*$K$287)+(V288*$K$288)</f>
        <v>16.534856667368988</v>
      </c>
      <c r="E272" s="1">
        <f>(Q270*$L$253)+(R270*$L$254)+(S270*$L$255)+(T270*$L$256)+(U270*$L$257)+(V270*$L$258)+(W270*$L$259)+(X270*$L$260)+(Y270*$L$261)+(Z270*$L$262)+(Q276*$L$263)+(R276*$L$264)+(S276*$L$265)+(T276*$L$266)+(U276*$L$267)+(V276*$L$268)+(W276*$L$269)+(X276*$L$270)+(Y276*$L$271)+(Z276*$L$272)+(Q282*$L$273)+(R282*$L$274)+(S282*$L$275)+(T282*$L$276)+(U282*$L$277)+(V282*$L$278)+(W282*$L$279)+(X282*$L$280)+(Y282*$L$281)+(Z282*$L$282)+(Q288*$L$283)+(R288*$L$284)+(S288*$L$285)+(T288*$L$286)+(U288*$L$287)+(V288*$L$288)</f>
        <v>13.659501013358604</v>
      </c>
      <c r="F272" s="1">
        <f>(Q270*$M$253)+(R270*$M$254)+(S270*$M$255)+(T270*$M$256)+(U270*$M$257)+(V270*$M$258)+(W270*$M$259)+(X270*$M$260)+(Y270*$M$261)+(Z270*$M$262)+(Q276*$M$263)+(R276*$M$264)+(S276*$M$265)+(T276*$M$266)+(U276*$M$267)+(V276*$M$268)+(W276*$M$269)+(X276*$M$270)+(Y276*$M$271)+(Z276*$M$272)+(Q282*$M$273)+(R282*$M$274)+(S282*$M$275)+(T282*$M$276)+(U282*$M$277)+(V282*$M$278)+(W282*$M$279)+(X282*$M$280)+(Y282*$M$281)+(Z282*$M$282)+(Q288*$M$283)+(R288*$M$284)+(S288*$M$285)+(T288*$M$286)+(U288*$M$287)+(V288*$M$288)</f>
        <v>12.114383524782394</v>
      </c>
      <c r="G272" s="1">
        <f>(Q270*$N$253)+(R270*$N$254)+(S270*$N$255)+(T270*$N$256)+(U270*$N$257)+(V270*$N$258)+(W270*$N$259)+(X270*$N$260)+(Y270*$N$261)+(Z270*$N$262)+(Q276*$N$263)+(R276*$N$264)+(S276*$N$265)+(T276*$N$266)+(U276*$N$267)+(V276*$N$268)+(W276*$N$269)+(X276*$N$270)+(Y276*$N$271)+(Z276*$N$272)+(Q282*$N$273)+(R282*$N$274)+(S282*$N$275)+(T282*$N$276)+(U282*$N$277)+(V282*$N$278)+(W282*$N$279)+(X282*$N$280)+(Y282*$N$281)+(Z282*$N$282)+(Q288*$N$283)+(R288*$N$284)+(S288*$N$285)+(T288*$N$286)+(U288*$N$287)+(V288*$N$288)</f>
        <v>5.1488666493736615</v>
      </c>
      <c r="I272" s="50">
        <v>20</v>
      </c>
      <c r="J272" s="50">
        <f t="shared" si="64"/>
        <v>0.58310980110453303</v>
      </c>
      <c r="K272" s="50">
        <f t="shared" si="60"/>
        <v>0.67666315440148184</v>
      </c>
      <c r="L272" s="50">
        <f t="shared" si="61"/>
        <v>0.5790150971536262</v>
      </c>
      <c r="M272" s="50">
        <f t="shared" si="62"/>
        <v>0.47875490454488423</v>
      </c>
      <c r="N272" s="50">
        <f t="shared" si="63"/>
        <v>0.21366851329035597</v>
      </c>
      <c r="P272" s="50">
        <v>4</v>
      </c>
      <c r="Q272" s="50">
        <f t="array" ref="Q272:Z273">TRANSPOSE(M253:N262)</f>
        <v>0.38118883879788401</v>
      </c>
      <c r="R272" s="50">
        <v>0.34613224454447516</v>
      </c>
      <c r="S272" s="50">
        <v>0.33373341148934232</v>
      </c>
      <c r="T272" s="50">
        <v>0.3679966051752212</v>
      </c>
      <c r="U272" s="50">
        <v>0.38118883879788401</v>
      </c>
      <c r="V272" s="50">
        <v>0.46576941915610881</v>
      </c>
      <c r="W272" s="50">
        <v>0.34827948737678294</v>
      </c>
      <c r="X272" s="50">
        <v>0.39380463836891483</v>
      </c>
      <c r="Y272" s="50">
        <v>0.31199240068988265</v>
      </c>
      <c r="Z272" s="50">
        <v>0.40986940793573268</v>
      </c>
    </row>
    <row r="273" spans="2:26" x14ac:dyDescent="0.25">
      <c r="B273" s="50">
        <v>3</v>
      </c>
      <c r="C273" s="1">
        <f t="shared" ref="C273" si="65">(Q271*$J$253)+(R271*$J$254)+(S271*$J$255)+(T271*$J$256)+(U271*$J$257)+(V271*$J$258)+(W271*$J$259)+(X271*$J$260)+(Y271*$J$261)+(Z271*$J$262)+(Q277*$J$263)+(R277*$J$264)+(S277*$J$265)+(T277*$J$266)+(U277*$J$267)+(V277*$J$268)+(W277*$J$269)+(X277*$J$270)+(Y277*$J$271)+(Z277*$J$272)+(Q283*$J$273)+(R283*$J$274)+(S283*$J$275)+(T283*$J$276)+(U283*$J$277)+(V283*$J$278)+(W283*$J$279)+(X283*$J$280)+(Y283*$J$281)+(Z283*$J$282)+(Q289*$J$283)+(R289*$J$284)+(S289*$J$285)+(T289*$J$286)+(U289*$J$287)+(V289*$J$288)</f>
        <v>11.112702985030674</v>
      </c>
      <c r="D273" s="1">
        <f>(Q271*$K$253)+(R271*$K$254)+(S271*$K$255)+(T271*$K$256)+(U271*$K$257)+(V271*$K$258)+(W271*$K$259)+(X271*$K$260)+(Y271*$K$261)+(Z271*$K$262)+(Q277*$K$263)+(R277*$K$264)+(S277*$K$265)+(T277*$K$266)+(U277*$K$267)+(V277*$K$268)+(W277*$K$269)+(X277*$K$270)+(Y277*$K$271)+(Z277*$K$272)+(Q283*$K$273)+(R283*$K$274)+(S283*$K$275)+(T283*$K$276)+(U283*$K$277)+(V283*$K$278)+(W283*$K$279)+(X283*$K$280)+(Y283*$K$281)+(Z283*$K$282)+(Q289*$K$283)+(R289*$K$284)+(S289*$K$285)+(T289*$K$286)+(U289*$K$287)+(V289*$K$288)</f>
        <v>13.659501013358604</v>
      </c>
      <c r="E273" s="1">
        <f>(Q271*$L$253)+(R271*$L$254)+(S271*$L$255)+(T271*$L$256)+(U271*$L$257)+(V271*$L$258)+(W271*$L$259)+(X271*$L$260)+(Y271*$L$261)+(Z271*$L$262)+(Q277*$L$263)+(R277*$L$264)+(S277*$L$265)+(T277*$L$266)+(U277*$L$267)+(V277*$L$268)+(W277*$L$269)+(X277*$L$270)+(Y277*$L$271)+(Z277*$L$272)+(Q283*$L$273)+(R283*$L$274)+(S283*$L$275)+(T283*$L$276)+(U283*$L$277)+(V283*$L$278)+(W283*$L$279)+(X283*$L$280)+(Y283*$L$281)+(Z283*$L$282)+(Q289*$L$283)+(R289*$L$284)+(S289*$L$285)+(T289*$L$286)+(U289*$L$287)+(V289*$L$288)</f>
        <v>11.588021820240183</v>
      </c>
      <c r="F273" s="1">
        <f>(Q271*$M$253)+(R271*$M$254)+(S271*$M$255)+(T271*$M$256)+(U271*$M$257)+(V271*$M$258)+(W271*$M$259)+(X271*$M$260)+(Y271*$M$261)+(Z271*$M$262)+(Q277*$M$263)+(R277*$M$264)+(S277*$M$265)+(T277*$M$266)+(U277*$M$267)+(V277*$M$268)+(W277*$M$269)+(X277*$M$270)+(Y277*$M$271)+(Z277*$M$272)+(Q283*$M$273)+(R283*$M$274)+(S283*$M$275)+(T283*$M$276)+(U283*$M$277)+(V283*$M$278)+(W283*$M$279)+(X283*$M$280)+(Y283*$M$281)+(Z283*$M$282)+(Q289*$M$283)+(R289*$M$284)+(S289*$M$285)+(T289*$M$286)+(U289*$M$287)+(V289*$M$288)</f>
        <v>9.8114835468760457</v>
      </c>
      <c r="G273" s="1">
        <f>(Q271*$N$253)+(R271*$N$254)+(S271*$N$255)+(T271*$N$256)+(U271*$N$257)+(V271*$N$258)+(W271*$N$259)+(X271*$N$260)+(Y271*$N$261)+(Z271*$N$262)+(Q277*$N$263)+(R277*$N$264)+(S277*$N$265)+(T277*$N$266)+(U277*$N$267)+(V277*$N$268)+(W277*$N$269)+(X277*$N$270)+(Y277*$N$271)+(Z277*$N$272)+(Q283*$N$273)+(R283*$N$274)+(S283*$N$275)+(T283*$N$276)+(U283*$N$277)+(V283*$N$278)+(W283*$N$279)+(X283*$N$280)+(Y283*$N$281)+(Z283*$N$282)+(Q289*$N$283)+(R289*$N$284)+(S289*$N$285)+(T289*$N$286)+(U289*$N$287)+(V289*$N$288)</f>
        <v>4.4163656519067995</v>
      </c>
      <c r="I273" s="50">
        <v>21</v>
      </c>
      <c r="J273" s="50">
        <f t="shared" si="64"/>
        <v>0.55382353673558915</v>
      </c>
      <c r="K273" s="50">
        <f t="shared" si="60"/>
        <v>0.75522743586275098</v>
      </c>
      <c r="L273" s="50">
        <f t="shared" si="61"/>
        <v>0.46397699584732299</v>
      </c>
      <c r="M273" s="50">
        <f t="shared" si="62"/>
        <v>0.66249710617995894</v>
      </c>
      <c r="N273" s="50">
        <f t="shared" si="63"/>
        <v>0.16270798663576186</v>
      </c>
      <c r="P273" s="50">
        <v>5</v>
      </c>
      <c r="Q273" s="50">
        <v>0.25145874698034881</v>
      </c>
      <c r="R273" s="50">
        <v>0.25071647389128932</v>
      </c>
      <c r="S273" s="50">
        <v>0.30241009633763227</v>
      </c>
      <c r="T273" s="50">
        <v>0.32454712746145642</v>
      </c>
      <c r="U273" s="50">
        <v>0.24429613647656762</v>
      </c>
      <c r="V273" s="50">
        <v>0.23216785477858398</v>
      </c>
      <c r="W273" s="50">
        <v>0.23466347762550638</v>
      </c>
      <c r="X273" s="50">
        <v>0.26929236303599507</v>
      </c>
      <c r="Y273" s="50">
        <v>0.30961923721919998</v>
      </c>
      <c r="Z273" s="50">
        <v>0.28120769049542943</v>
      </c>
    </row>
    <row r="274" spans="2:26" x14ac:dyDescent="0.25">
      <c r="B274" s="50">
        <v>4</v>
      </c>
      <c r="C274" s="1">
        <f>(Q272*$J$253)+(R272*$J$254)+(S272*$J$255)+(T272*$J$256)+(U272*$J$257)+(V272*$J$258)+(W272*$J$259)+(X272*$J$260)+(Y272*$J$261)+(Z272*$J$262)+(Q278*$J$263)+(R278*$J$264)+(S278*$J$265)+(T278*$J$266)+(U278*$J$267)+(V278*$J$268)+(W278*$J$269)+(X278*$J$270)+(Y278*$J$271)+(Z278*$J$272)+(Q284*$J$273)+(R284*$J$274)+(S284*$J$275)+(T284*$J$276)+(U284*$J$277)+(V284*$J$278)+(W284*$J$279)+(X284*$J$280)+(Y284*$J$281)+(Z284*$J$282)+(Q290*$J$283)+(R290*$J$284)+(S290*$J$285)+(T290*$J$286)+(U290*$J$287)+(V290*$J$288)</f>
        <v>9.7539940863669372</v>
      </c>
      <c r="D274" s="1">
        <f>(Q272*$K$253)+(R272*$K$254)+(S272*$K$255)+(T272*$K$256)+(U272*$K$257)+(V272*$K$258)+(W272*$K$259)+(X272*$K$260)+(Y272*$K$261)+(Z272*$K$262)+(Q278*$K$263)+(R278*$K$264)+(S278*$K$265)+(T278*$K$266)+(U278*$K$267)+(V278*$K$268)+(W278*$K$269)+(X278*$K$270)+(Y278*$K$271)+(Z278*$K$272)+(Q284*$K$273)+(R284*$K$274)+(S284*$K$275)+(T284*$K$276)+(U284*$K$277)+(V284*$K$278)+(W284*$K$279)+(X284*$K$280)+(Y284*$K$281)+(Z284*$K$282)+(Q290*$K$283)+(R290*$K$284)+(S290*$K$285)+(T290*$K$286)+(U290*$K$287)+(V290*$K$288)</f>
        <v>12.114383524782394</v>
      </c>
      <c r="E274" s="1">
        <f>(Q272*$L$253)+(R272*$L$254)+(S272*$L$255)+(T272*$L$256)+(U272*$L$257)+(V272*$L$258)+(W272*$L$259)+(X272*$L$260)+(Y272*$L$261)+(Z272*$L$262)+(Q278*$L$263)+(R278*$L$264)+(S278*$L$265)+(T278*$L$266)+(U278*$L$267)+(V278*$L$268)+(W278*$L$269)+(X278*$L$270)+(Y278*$L$271)+(Z278*$L$272)+(Q284*$L$273)+(R284*$L$274)+(S284*$L$275)+(T284*$L$276)+(U284*$L$277)+(V284*$L$278)+(W284*$L$279)+(X284*$L$280)+(Y284*$L$281)+(Z284*$L$282)+(Q290*$L$283)+(R290*$L$284)+(S290*$L$285)+(T290*$L$286)+(U290*$L$287)+(V290*$L$288)</f>
        <v>9.8114835468760457</v>
      </c>
      <c r="F274" s="1">
        <f t="shared" ref="F274:F275" si="66">(Q272*$M$253)+(R272*$M$254)+(S272*$M$255)+(T272*$M$256)+(U272*$M$257)+(V272*$M$258)+(W272*$M$259)+(X272*$M$260)+(Y272*$M$261)+(Z272*$M$262)+(Q278*$M$263)+(R278*$M$264)+(S278*$M$265)+(T278*$M$266)+(U278*$M$267)+(V278*$M$268)+(W278*$M$269)+(X278*$M$270)+(Y278*$M$271)+(Z278*$M$272)+(Q284*$M$273)+(R284*$M$274)+(S284*$M$275)+(T284*$M$276)+(U284*$M$277)+(V284*$M$278)+(W284*$M$279)+(X284*$M$280)+(Y284*$M$281)+(Z284*$M$282)+(Q290*$M$283)+(R290*$M$284)+(S290*$M$285)+(T290*$M$286)+(U290*$M$287)+(V290*$M$288)</f>
        <v>9.0061956254464661</v>
      </c>
      <c r="G274" s="1">
        <f>(Q272*$N$253)+(R272*$N$254)+(S272*$N$255)+(T272*$N$256)+(U272*$N$257)+(V272*$N$258)+(W272*$N$259)+(X272*$N$260)+(Y272*$N$261)+(Z272*$N$262)+(Q278*$N$263)+(R278*$N$264)+(S278*$N$265)+(T278*$N$266)+(U278*$N$267)+(V278*$N$268)+(W278*$N$269)+(X278*$N$270)+(Y278*$N$271)+(Z278*$N$272)+(Q284*$N$273)+(R284*$N$274)+(S284*$N$275)+(T284*$N$276)+(U284*$N$277)+(V284*$N$278)+(W284*$N$279)+(X284*$N$280)+(Y284*$N$281)+(Z284*$N$282)+(Q290*$N$283)+(R290*$N$284)+(S290*$N$285)+(T290*$N$286)+(U290*$N$287)+(V290*$N$288)</f>
        <v>3.6579015097626288</v>
      </c>
      <c r="I274" s="50">
        <v>22</v>
      </c>
      <c r="J274" s="50">
        <f t="shared" si="64"/>
        <v>0.59207563991465717</v>
      </c>
      <c r="K274" s="50">
        <f t="shared" si="60"/>
        <v>0.7012192390063211</v>
      </c>
      <c r="L274" s="50">
        <f t="shared" si="61"/>
        <v>0.62587557448098363</v>
      </c>
      <c r="M274" s="50">
        <f t="shared" si="62"/>
        <v>0.49176916465557263</v>
      </c>
      <c r="N274" s="50">
        <f t="shared" si="63"/>
        <v>0.15189760473661978</v>
      </c>
      <c r="P274" s="1"/>
      <c r="Q274" s="50">
        <v>11</v>
      </c>
      <c r="R274" s="50">
        <v>12</v>
      </c>
      <c r="S274" s="50">
        <v>13</v>
      </c>
      <c r="T274" s="50">
        <v>14</v>
      </c>
      <c r="U274" s="50">
        <v>15</v>
      </c>
      <c r="V274" s="50">
        <v>16</v>
      </c>
      <c r="W274" s="50">
        <v>17</v>
      </c>
      <c r="X274" s="50">
        <v>18</v>
      </c>
      <c r="Y274" s="50">
        <v>19</v>
      </c>
      <c r="Z274" s="50">
        <v>20</v>
      </c>
    </row>
    <row r="275" spans="2:26" x14ac:dyDescent="0.25">
      <c r="B275" s="50">
        <v>5</v>
      </c>
      <c r="C275" s="1">
        <f>(Q273*$J$253)+(R273*$J$254)+(S273*$J$255)+(T273*$J$256)+(U273*$J$257)+(V273*$J$258)+(W273*$J$259)+(X273*$J$260)+(Y273*$J$261)+(Z273*$J$262)+(Q279*$J$263)+(R279*$J$264)+(S279*$J$265)+(T279*$J$266)+(U279*$J$267)+(V279*$J$268)+(W279*$J$269)+(X279*$J$270)+(Y279*$J$271)+(Z279*$J$272)+(Q285*$J$273)+(R285*$J$274)+(S285*$J$275)+(T285*$J$276)+(U285*$J$277)+(V285*$J$278)+(W285*$J$279)+(X285*$J$280)+(Y285*$J$281)+(Z285*$J$282)+(Q291*$J$283)+(R291*$J$284)+(S291*$J$285)+(T291*$J$286)+(U291*$J$287)+(V291*$J$288)</f>
        <v>4.1907700522028035</v>
      </c>
      <c r="D275" s="1">
        <f>(Q273*$K$253)+(R273*$K$254)+(S273*$K$255)+(T273*$K$256)+(U273*$K$257)+(V273*$K$258)+(W273*$K$259)+(X273*$K$260)+(Y273*$K$261)+(Z273*$K$262)+(Q279*$K$263)+(R279*$K$264)+(S279*$K$265)+(T279*$K$266)+(U279*$K$267)+(V279*$K$268)+(W279*$K$269)+(X279*$K$270)+(Y279*$K$271)+(Z279*$K$272)+(Q285*$K$273)+(R285*$K$274)+(S285*$K$275)+(T285*$K$276)+(U285*$K$277)+(V285*$K$278)+(W285*$K$279)+(X285*$K$280)+(Y285*$K$281)+(Z285*$K$282)+(Q291*$K$283)+(R291*$K$284)+(S291*$K$285)+(T291*$K$286)+(U291*$K$287)+(V291*$K$288)</f>
        <v>5.1488666493736615</v>
      </c>
      <c r="E275" s="1">
        <f>(Q273*$L$253)+(R273*$L$254)+(S273*$L$255)+(T273*$L$256)+(U273*$L$257)+(V273*$L$258)+(W273*$L$259)+(X273*$L$260)+(Y273*$L$261)+(Z273*$L$262)+(Q279*$L$263)+(R279*$L$264)+(S279*$L$265)+(T279*$L$266)+(U279*$L$267)+(V279*$L$268)+(W279*$L$269)+(X279*$L$270)+(Y279*$L$271)+(Z279*$L$272)+(Q285*$L$273)+(R285*$L$274)+(S285*$L$275)+(T285*$L$276)+(U285*$L$277)+(V285*$L$278)+(W285*$L$279)+(X285*$L$280)+(Y285*$L$281)+(Z285*$L$282)+(Q291*$L$283)+(R291*$L$284)+(S291*$L$285)+(T291*$L$286)+(U291*$L$287)+(V291*$L$288)</f>
        <v>4.4163656519067995</v>
      </c>
      <c r="F275" s="1">
        <f t="shared" si="66"/>
        <v>3.6579015097626288</v>
      </c>
      <c r="G275" s="1">
        <f>(Q273*$N$253)+(R273*$N$254)+(S273*$N$255)+(T273*$N$256)+(U273*$N$257)+(V273*$N$258)+(W273*$N$259)+(X273*$N$260)+(Y273*$N$261)+(Z273*$N$262)+(Q279*$N$263)+(R279*$N$264)+(S279*$N$265)+(T279*$N$266)+(U279*$N$267)+(V279*$N$268)+(W279*$N$269)+(X279*$N$270)+(Y279*$N$271)+(Z279*$N$272)+(Q285*$N$273)+(R285*$N$274)+(S285*$N$275)+(T285*$N$276)+(U285*$N$277)+(V285*$N$278)+(W285*$N$279)+(X285*$N$280)+(Y285*$N$281)+(Z285*$N$282)+(Q291*$N$283)+(R291*$N$284)+(S291*$N$285)+(T291*$N$286)+(U291*$N$287)+(V291*$N$288)</f>
        <v>1.7807054305302645</v>
      </c>
      <c r="I275" s="50">
        <v>23</v>
      </c>
      <c r="J275" s="50">
        <f t="shared" si="64"/>
        <v>0.60168718018285672</v>
      </c>
      <c r="K275" s="50">
        <f t="shared" si="60"/>
        <v>0.76393466962540046</v>
      </c>
      <c r="L275" s="50">
        <f t="shared" si="61"/>
        <v>0.5089345751774812</v>
      </c>
      <c r="M275" s="50">
        <f t="shared" si="62"/>
        <v>0.63076375772944693</v>
      </c>
      <c r="N275" s="50">
        <f t="shared" si="63"/>
        <v>0.19498274702852489</v>
      </c>
      <c r="P275" s="53">
        <v>1</v>
      </c>
      <c r="Q275" s="50">
        <f t="array" ref="Q275:Z275">TRANSPOSE(J263:J272)</f>
        <v>0.47698338381721705</v>
      </c>
      <c r="R275" s="50">
        <v>0.48427492454142357</v>
      </c>
      <c r="S275" s="50">
        <v>0.52250452168571937</v>
      </c>
      <c r="T275" s="50">
        <v>0.52719025490351079</v>
      </c>
      <c r="U275" s="50">
        <v>0.5496581240539864</v>
      </c>
      <c r="V275" s="50">
        <v>0.58202187817522544</v>
      </c>
      <c r="W275" s="50">
        <v>0.61317023544888904</v>
      </c>
      <c r="X275" s="50">
        <v>0.58736401597588284</v>
      </c>
      <c r="Y275" s="50">
        <v>0.62520737608312382</v>
      </c>
      <c r="Z275" s="50">
        <v>0.58310980110453303</v>
      </c>
    </row>
    <row r="276" spans="2:26" x14ac:dyDescent="0.25">
      <c r="I276" s="50">
        <v>24</v>
      </c>
      <c r="J276" s="50">
        <f t="shared" si="64"/>
        <v>0.63179405237500752</v>
      </c>
      <c r="K276" s="50">
        <f t="shared" si="60"/>
        <v>0.7180470203887378</v>
      </c>
      <c r="L276" s="50">
        <f t="shared" si="61"/>
        <v>0.55821764478124514</v>
      </c>
      <c r="M276" s="50">
        <f t="shared" si="62"/>
        <v>0.53840316281697076</v>
      </c>
      <c r="N276" s="50">
        <f t="shared" si="63"/>
        <v>0.21825792239354602</v>
      </c>
      <c r="P276" s="50">
        <v>2</v>
      </c>
      <c r="Q276" s="50">
        <f t="array" ref="Q276:Z276">TRANSPOSE(K263:K272)</f>
        <v>0.59035335452097093</v>
      </c>
      <c r="R276" s="50">
        <v>0.64064463956266771</v>
      </c>
      <c r="S276" s="50">
        <v>0.64330597047886384</v>
      </c>
      <c r="T276" s="50">
        <v>0.69567676755000563</v>
      </c>
      <c r="U276" s="50">
        <v>0.70543626976635287</v>
      </c>
      <c r="V276" s="50">
        <v>0.75911751038255848</v>
      </c>
      <c r="W276" s="50">
        <v>0.73576227413570994</v>
      </c>
      <c r="X276" s="50">
        <v>0.7180470203887378</v>
      </c>
      <c r="Y276" s="50">
        <v>0.73150434344507653</v>
      </c>
      <c r="Z276" s="50">
        <v>0.67666315440148184</v>
      </c>
    </row>
    <row r="277" spans="2:26" x14ac:dyDescent="0.25">
      <c r="B277" s="105" t="s">
        <v>97</v>
      </c>
      <c r="C277" s="106"/>
      <c r="D277" s="106"/>
      <c r="E277" s="106"/>
      <c r="F277" s="106"/>
      <c r="G277" s="107"/>
      <c r="I277" s="50">
        <v>25</v>
      </c>
      <c r="J277" s="50">
        <f t="shared" si="64"/>
        <v>0.56697015157901942</v>
      </c>
      <c r="K277" s="50">
        <f t="shared" si="60"/>
        <v>0.75693576249849526</v>
      </c>
      <c r="L277" s="50">
        <f t="shared" si="61"/>
        <v>0.50273549902247827</v>
      </c>
      <c r="M277" s="50">
        <f t="shared" si="62"/>
        <v>0.65074984008233872</v>
      </c>
      <c r="N277" s="50">
        <f t="shared" si="63"/>
        <v>0.13426747505685596</v>
      </c>
      <c r="P277" s="50">
        <v>3</v>
      </c>
      <c r="Q277" s="50">
        <f t="array" ref="Q277:Z277">TRANSPOSE(L263:L272)</f>
        <v>0.58358055747436366</v>
      </c>
      <c r="R277" s="50">
        <v>0.5386111324703734</v>
      </c>
      <c r="S277" s="50">
        <v>0.55615031030051543</v>
      </c>
      <c r="T277" s="50">
        <v>0.49079972276604505</v>
      </c>
      <c r="U277" s="50">
        <v>0.53540773858096202</v>
      </c>
      <c r="V277" s="50">
        <v>0.49434103112214517</v>
      </c>
      <c r="W277" s="50">
        <v>0.57409637888384768</v>
      </c>
      <c r="X277" s="50">
        <v>0.61942054743924269</v>
      </c>
      <c r="Y277" s="50">
        <v>0.54716331708889854</v>
      </c>
      <c r="Z277" s="50">
        <v>0.5790150971536262</v>
      </c>
    </row>
    <row r="278" spans="2:26" x14ac:dyDescent="0.25">
      <c r="B278" s="1" t="s">
        <v>98</v>
      </c>
      <c r="C278" s="50">
        <v>1</v>
      </c>
      <c r="D278" s="50">
        <v>2</v>
      </c>
      <c r="E278" s="50">
        <v>3</v>
      </c>
      <c r="F278" s="50">
        <v>4</v>
      </c>
      <c r="G278" s="50">
        <v>5</v>
      </c>
      <c r="I278" s="50">
        <v>26</v>
      </c>
      <c r="J278" s="50">
        <f t="shared" si="64"/>
        <v>0.61505358780530506</v>
      </c>
      <c r="K278" s="50">
        <f t="shared" si="60"/>
        <v>0.74924397503874296</v>
      </c>
      <c r="L278" s="50">
        <f t="shared" si="61"/>
        <v>0.58325309086587751</v>
      </c>
      <c r="M278" s="50">
        <f t="shared" si="62"/>
        <v>0.57989365266917625</v>
      </c>
      <c r="N278" s="50">
        <f t="shared" si="63"/>
        <v>0.1483388599743061</v>
      </c>
      <c r="P278" s="50">
        <v>4</v>
      </c>
      <c r="Q278" s="50">
        <f t="array" ref="Q278:Z279">TRANSPOSE(M263:N272)</f>
        <v>0.37858514647956887</v>
      </c>
      <c r="R278" s="50">
        <v>0.46158114089286828</v>
      </c>
      <c r="S278" s="50">
        <v>0.45009305150654111</v>
      </c>
      <c r="T278" s="50">
        <v>0.56236303581260283</v>
      </c>
      <c r="U278" s="50">
        <v>0.55691540265349249</v>
      </c>
      <c r="V278" s="50">
        <v>0.64715280842846989</v>
      </c>
      <c r="W278" s="50">
        <v>0.56624509339553264</v>
      </c>
      <c r="X278" s="50">
        <v>0.51242375803642382</v>
      </c>
      <c r="Y278" s="50">
        <v>0.54780615059432225</v>
      </c>
      <c r="Z278" s="50">
        <v>0.47875490454488423</v>
      </c>
    </row>
    <row r="279" spans="2:26" x14ac:dyDescent="0.25">
      <c r="B279" s="50">
        <v>1</v>
      </c>
      <c r="C279" s="1">
        <f t="array" ref="C279:G283">MINVERSE(C271:G275)</f>
        <v>72.860990413225309</v>
      </c>
      <c r="D279" s="1">
        <v>-240.66425700711991</v>
      </c>
      <c r="E279" s="1">
        <v>73.367631784754721</v>
      </c>
      <c r="F279" s="1">
        <v>155.71373080044523</v>
      </c>
      <c r="G279" s="1">
        <v>22.575732825748943</v>
      </c>
      <c r="I279" s="50">
        <v>27</v>
      </c>
      <c r="J279" s="50">
        <f t="shared" si="64"/>
        <v>0.64009192745671217</v>
      </c>
      <c r="K279" s="50">
        <f t="shared" si="60"/>
        <v>0.77097898852103441</v>
      </c>
      <c r="L279" s="50">
        <f t="shared" si="61"/>
        <v>0.51980936252508358</v>
      </c>
      <c r="M279" s="50">
        <f t="shared" si="62"/>
        <v>0.63272285908021519</v>
      </c>
      <c r="N279" s="50">
        <f t="shared" si="63"/>
        <v>0.19680665167756217</v>
      </c>
      <c r="P279" s="50">
        <v>5</v>
      </c>
      <c r="Q279" s="50">
        <v>0.24997566017839085</v>
      </c>
      <c r="R279" s="50">
        <v>0.23594196316463781</v>
      </c>
      <c r="S279" s="50">
        <v>0.24502561736591055</v>
      </c>
      <c r="T279" s="50">
        <v>0.21142225061192194</v>
      </c>
      <c r="U279" s="50">
        <v>0.16826795738538758</v>
      </c>
      <c r="V279" s="50">
        <v>0.16281556851245982</v>
      </c>
      <c r="W279" s="50">
        <v>0.16124343642713215</v>
      </c>
      <c r="X279" s="50">
        <v>0.15521532564454738</v>
      </c>
      <c r="Y279" s="50">
        <v>0.25599306533470267</v>
      </c>
      <c r="Z279" s="50">
        <v>0.21366851329035597</v>
      </c>
    </row>
    <row r="280" spans="2:26" x14ac:dyDescent="0.25">
      <c r="B280" s="50">
        <v>2</v>
      </c>
      <c r="C280" s="1">
        <v>-240.66425700704374</v>
      </c>
      <c r="D280" s="1">
        <v>1357.2234082226878</v>
      </c>
      <c r="E280" s="1">
        <v>-509.82175963970604</v>
      </c>
      <c r="F280" s="1">
        <v>-961.20952391041374</v>
      </c>
      <c r="G280" s="1">
        <v>-119.06781505436977</v>
      </c>
      <c r="I280" s="50">
        <v>28</v>
      </c>
      <c r="J280" s="50">
        <f t="shared" si="64"/>
        <v>0.5957694599203559</v>
      </c>
      <c r="K280" s="50">
        <f t="shared" si="60"/>
        <v>0.67544133473255363</v>
      </c>
      <c r="L280" s="50">
        <f t="shared" si="61"/>
        <v>0.67021854852336449</v>
      </c>
      <c r="M280" s="50">
        <f t="shared" si="62"/>
        <v>0.42664375016350176</v>
      </c>
      <c r="N280" s="50">
        <f t="shared" si="63"/>
        <v>0.15838137888912712</v>
      </c>
      <c r="P280" s="1"/>
      <c r="Q280" s="50">
        <v>21</v>
      </c>
      <c r="R280" s="50">
        <v>22</v>
      </c>
      <c r="S280" s="50">
        <v>23</v>
      </c>
      <c r="T280" s="50">
        <v>24</v>
      </c>
      <c r="U280" s="50">
        <v>25</v>
      </c>
      <c r="V280" s="50">
        <v>26</v>
      </c>
      <c r="W280" s="50">
        <v>27</v>
      </c>
      <c r="X280" s="50">
        <v>28</v>
      </c>
      <c r="Y280" s="50">
        <v>29</v>
      </c>
      <c r="Z280" s="50">
        <v>30</v>
      </c>
    </row>
    <row r="281" spans="2:26" x14ac:dyDescent="0.25">
      <c r="B281" s="50">
        <v>3</v>
      </c>
      <c r="C281" s="1">
        <v>73.367631784717773</v>
      </c>
      <c r="D281" s="1">
        <v>-509.82175963965761</v>
      </c>
      <c r="E281" s="1">
        <v>204.84493255400318</v>
      </c>
      <c r="F281" s="1">
        <v>367.5307006285779</v>
      </c>
      <c r="G281" s="1">
        <v>38.45450868128313</v>
      </c>
      <c r="I281" s="50">
        <v>29</v>
      </c>
      <c r="J281" s="50">
        <f t="shared" si="64"/>
        <v>0.57389561132652356</v>
      </c>
      <c r="K281" s="50">
        <f t="shared" si="60"/>
        <v>0.71947266614465077</v>
      </c>
      <c r="L281" s="50">
        <f t="shared" si="61"/>
        <v>0.57638544322157059</v>
      </c>
      <c r="M281" s="50">
        <f t="shared" si="62"/>
        <v>0.52411811048025547</v>
      </c>
      <c r="N281" s="50">
        <f t="shared" si="63"/>
        <v>0.21115912390335959</v>
      </c>
      <c r="P281" s="50">
        <v>1</v>
      </c>
      <c r="Q281" s="50">
        <f t="array" ref="Q281:Z281">TRANSPOSE(J273:J282)</f>
        <v>0.55382353673558915</v>
      </c>
      <c r="R281" s="50">
        <v>0.59207563991465717</v>
      </c>
      <c r="S281" s="50">
        <v>0.60168718018285672</v>
      </c>
      <c r="T281" s="50">
        <v>0.63179405237500752</v>
      </c>
      <c r="U281" s="50">
        <v>0.56697015157901942</v>
      </c>
      <c r="V281" s="50">
        <v>0.61505358780530506</v>
      </c>
      <c r="W281" s="50">
        <v>0.64009192745671217</v>
      </c>
      <c r="X281" s="50">
        <v>0.5957694599203559</v>
      </c>
      <c r="Y281" s="50">
        <v>0.57389561132652356</v>
      </c>
      <c r="Z281" s="50">
        <v>0.59498335447489004</v>
      </c>
    </row>
    <row r="282" spans="2:26" x14ac:dyDescent="0.25">
      <c r="B282" s="50">
        <v>4</v>
      </c>
      <c r="C282" s="1">
        <v>155.71373080038572</v>
      </c>
      <c r="D282" s="1">
        <v>-961.2095239103802</v>
      </c>
      <c r="E282" s="1">
        <v>367.53070062859962</v>
      </c>
      <c r="F282" s="1">
        <v>689.51714223964473</v>
      </c>
      <c r="G282" s="1">
        <v>84.934577326149864</v>
      </c>
      <c r="I282" s="50">
        <v>30</v>
      </c>
      <c r="J282" s="50">
        <f t="shared" si="64"/>
        <v>0.59498335447489004</v>
      </c>
      <c r="K282" s="50">
        <f t="shared" si="60"/>
        <v>0.61464976601306909</v>
      </c>
      <c r="L282" s="50">
        <f t="shared" si="61"/>
        <v>0.65761627323761296</v>
      </c>
      <c r="M282" s="50">
        <f t="shared" si="62"/>
        <v>0.33490472547982825</v>
      </c>
      <c r="N282" s="50">
        <f t="shared" si="63"/>
        <v>0.30424523943042742</v>
      </c>
      <c r="P282" s="50">
        <v>2</v>
      </c>
      <c r="Q282" s="50">
        <f t="array" ref="Q282:Z282">TRANSPOSE(K273:K282)</f>
        <v>0.75522743586275098</v>
      </c>
      <c r="R282" s="50">
        <v>0.7012192390063211</v>
      </c>
      <c r="S282" s="50">
        <v>0.76393466962540046</v>
      </c>
      <c r="T282" s="50">
        <v>0.7180470203887378</v>
      </c>
      <c r="U282" s="50">
        <v>0.75693576249849526</v>
      </c>
      <c r="V282" s="50">
        <v>0.74924397503874296</v>
      </c>
      <c r="W282" s="50">
        <v>0.77097898852103441</v>
      </c>
      <c r="X282" s="50">
        <v>0.67544133473255363</v>
      </c>
      <c r="Y282" s="50">
        <v>0.71947266614465077</v>
      </c>
      <c r="Z282" s="50">
        <v>0.61464976601306909</v>
      </c>
    </row>
    <row r="283" spans="2:26" x14ac:dyDescent="0.25">
      <c r="B283" s="50">
        <v>5</v>
      </c>
      <c r="C283" s="1">
        <v>22.575732825744286</v>
      </c>
      <c r="D283" s="1">
        <v>-119.06781505438093</v>
      </c>
      <c r="E283" s="1">
        <v>38.454508681291557</v>
      </c>
      <c r="F283" s="1">
        <v>84.934577326160706</v>
      </c>
      <c r="G283" s="1">
        <v>21.869482910272094</v>
      </c>
      <c r="I283" s="50">
        <v>31</v>
      </c>
      <c r="J283" s="50">
        <f t="shared" si="64"/>
        <v>0.50992632718969244</v>
      </c>
      <c r="K283" s="50">
        <f t="shared" si="60"/>
        <v>0.66855058117327848</v>
      </c>
      <c r="L283" s="50">
        <f t="shared" si="61"/>
        <v>0.50303022605793879</v>
      </c>
      <c r="M283" s="50">
        <f t="shared" si="62"/>
        <v>0.51229225946896317</v>
      </c>
      <c r="N283" s="50">
        <f t="shared" si="63"/>
        <v>0.24948259585395291</v>
      </c>
      <c r="P283" s="50">
        <v>3</v>
      </c>
      <c r="Q283" s="50">
        <f t="array" ref="Q283:Z283">TRANSPOSE(L273:L282)</f>
        <v>0.46397699584732299</v>
      </c>
      <c r="R283" s="50">
        <v>0.62587557448098363</v>
      </c>
      <c r="S283" s="50">
        <v>0.5089345751774812</v>
      </c>
      <c r="T283" s="50">
        <v>0.55821764478124514</v>
      </c>
      <c r="U283" s="50">
        <v>0.50273549902247827</v>
      </c>
      <c r="V283" s="50">
        <v>0.58325309086587751</v>
      </c>
      <c r="W283" s="50">
        <v>0.51980936252508358</v>
      </c>
      <c r="X283" s="50">
        <v>0.67021854852336449</v>
      </c>
      <c r="Y283" s="50">
        <v>0.57638544322157059</v>
      </c>
      <c r="Z283" s="50">
        <v>0.65761627323761296</v>
      </c>
    </row>
    <row r="284" spans="2:26" x14ac:dyDescent="0.25">
      <c r="I284" s="50">
        <v>32</v>
      </c>
      <c r="J284" s="50">
        <f t="shared" si="64"/>
        <v>0.52414567769438236</v>
      </c>
      <c r="K284" s="50">
        <f t="shared" si="60"/>
        <v>0.64812207097639418</v>
      </c>
      <c r="L284" s="50">
        <f t="shared" si="61"/>
        <v>0.56780987810435068</v>
      </c>
      <c r="M284" s="50">
        <f t="shared" si="62"/>
        <v>0.45922757730584723</v>
      </c>
      <c r="N284" s="50">
        <f t="shared" si="63"/>
        <v>0.2062483712950493</v>
      </c>
      <c r="P284" s="50">
        <v>4</v>
      </c>
      <c r="Q284" s="52">
        <f t="array" ref="Q284:Z285">TRANSPOSE(M273:N282)</f>
        <v>0.66249710617995894</v>
      </c>
      <c r="R284" s="52">
        <v>0.49176916465557263</v>
      </c>
      <c r="S284" s="52">
        <v>0.63076375772944693</v>
      </c>
      <c r="T284" s="52">
        <v>0.53840316281697076</v>
      </c>
      <c r="U284" s="52">
        <v>0.65074984008233872</v>
      </c>
      <c r="V284" s="52">
        <v>0.57989365266917625</v>
      </c>
      <c r="W284" s="52">
        <v>0.63272285908021519</v>
      </c>
      <c r="X284" s="52">
        <v>0.42664375016350176</v>
      </c>
      <c r="Y284" s="52">
        <v>0.52411811048025547</v>
      </c>
      <c r="Z284" s="52">
        <v>0.33490472547982825</v>
      </c>
    </row>
    <row r="285" spans="2:26" x14ac:dyDescent="0.25">
      <c r="B285" s="105" t="s">
        <v>77</v>
      </c>
      <c r="C285" s="106"/>
      <c r="D285" s="106"/>
      <c r="E285" s="106"/>
      <c r="F285" s="106"/>
      <c r="G285" s="107"/>
      <c r="I285" s="50">
        <v>33</v>
      </c>
      <c r="J285" s="50">
        <f t="shared" si="64"/>
        <v>0.54231302819119032</v>
      </c>
      <c r="K285" s="50">
        <f t="shared" si="60"/>
        <v>0.74086685961650411</v>
      </c>
      <c r="L285" s="50">
        <f t="shared" si="61"/>
        <v>0.45510414022323692</v>
      </c>
      <c r="M285" s="50">
        <f t="shared" si="62"/>
        <v>0.64341827889401826</v>
      </c>
      <c r="N285" s="50">
        <f t="shared" si="63"/>
        <v>0.18837798799909833</v>
      </c>
      <c r="P285" s="50">
        <v>5</v>
      </c>
      <c r="Q285" s="50">
        <v>0.16270798663576186</v>
      </c>
      <c r="R285" s="50">
        <v>0.15189760473661978</v>
      </c>
      <c r="S285" s="50">
        <v>0.19498274702852489</v>
      </c>
      <c r="T285" s="50">
        <v>0.21825792239354602</v>
      </c>
      <c r="U285" s="50">
        <v>0.13426747505685596</v>
      </c>
      <c r="V285" s="50">
        <v>0.1483388599743061</v>
      </c>
      <c r="W285" s="50">
        <v>0.19680665167756217</v>
      </c>
      <c r="X285" s="50">
        <v>0.15838137888912712</v>
      </c>
      <c r="Y285" s="50">
        <v>0.21115912390335959</v>
      </c>
      <c r="Z285" s="50">
        <v>0.30424523943042742</v>
      </c>
    </row>
    <row r="286" spans="2:26" x14ac:dyDescent="0.25">
      <c r="B286" s="1"/>
      <c r="C286" s="50">
        <v>1</v>
      </c>
      <c r="D286" s="50">
        <v>2</v>
      </c>
      <c r="E286" s="50">
        <v>3</v>
      </c>
      <c r="F286" s="50">
        <v>4</v>
      </c>
      <c r="G286" s="50">
        <v>5</v>
      </c>
      <c r="I286" s="50">
        <v>34</v>
      </c>
      <c r="J286" s="50">
        <f t="shared" si="64"/>
        <v>0.59693503268265935</v>
      </c>
      <c r="K286" s="50">
        <f t="shared" si="60"/>
        <v>0.73438885069667414</v>
      </c>
      <c r="L286" s="50">
        <f t="shared" si="61"/>
        <v>0.52229441788778674</v>
      </c>
      <c r="M286" s="50">
        <f t="shared" si="62"/>
        <v>0.59950174449750826</v>
      </c>
      <c r="N286" s="50">
        <f t="shared" si="63"/>
        <v>0.16874729039322753</v>
      </c>
      <c r="P286" s="1"/>
      <c r="Q286" s="50">
        <v>31</v>
      </c>
      <c r="R286" s="50">
        <v>32</v>
      </c>
      <c r="S286" s="50">
        <v>33</v>
      </c>
      <c r="T286" s="50">
        <v>34</v>
      </c>
      <c r="U286" s="50">
        <v>35</v>
      </c>
      <c r="V286" s="50">
        <v>36</v>
      </c>
    </row>
    <row r="287" spans="2:26" x14ac:dyDescent="0.25">
      <c r="B287" s="50">
        <v>1</v>
      </c>
      <c r="C287" s="38">
        <f t="array" ref="C287:G291">MMULT(C271:G275,C279:G283)</f>
        <v>1.0000000000002132</v>
      </c>
      <c r="D287" s="38">
        <v>-1.4210854715202004E-12</v>
      </c>
      <c r="E287" s="38">
        <v>8.8107299234252423E-13</v>
      </c>
      <c r="F287" s="38">
        <v>1.1937117960769683E-12</v>
      </c>
      <c r="G287" s="38">
        <v>2.1316282072803006E-13</v>
      </c>
      <c r="I287" s="50">
        <v>35</v>
      </c>
      <c r="J287" s="50">
        <f t="shared" si="64"/>
        <v>0.5645392542693175</v>
      </c>
      <c r="K287" s="50">
        <f t="shared" si="60"/>
        <v>0.73104926533123593</v>
      </c>
      <c r="L287" s="50">
        <f t="shared" si="61"/>
        <v>0.60084933564690857</v>
      </c>
      <c r="M287" s="50">
        <f t="shared" si="62"/>
        <v>0.55990041204985197</v>
      </c>
      <c r="N287" s="50">
        <f t="shared" si="63"/>
        <v>0.1163803340974323</v>
      </c>
      <c r="P287" s="50">
        <v>1</v>
      </c>
      <c r="Q287" s="50">
        <f t="array" ref="Q287:V287">TRANSPOSE(J283:J288)</f>
        <v>0.50992632718969244</v>
      </c>
      <c r="R287" s="50">
        <v>0.52414567769438236</v>
      </c>
      <c r="S287" s="50">
        <v>0.54231302819119032</v>
      </c>
      <c r="T287" s="50">
        <v>0.59693503268265935</v>
      </c>
      <c r="U287" s="50">
        <v>0.5645392542693175</v>
      </c>
      <c r="V287" s="50">
        <v>0.61715736265297216</v>
      </c>
    </row>
    <row r="288" spans="2:26" x14ac:dyDescent="0.25">
      <c r="B288" s="50">
        <v>2</v>
      </c>
      <c r="C288" s="38">
        <v>-1.2789769243681803E-13</v>
      </c>
      <c r="D288" s="38">
        <v>0.99999999999863576</v>
      </c>
      <c r="E288" s="38">
        <v>-5.1159076974727213E-13</v>
      </c>
      <c r="F288" s="38">
        <v>-1.8758328224066645E-12</v>
      </c>
      <c r="G288" s="38">
        <v>4.2632564145606011E-14</v>
      </c>
      <c r="I288" s="50">
        <v>36</v>
      </c>
      <c r="J288" s="50">
        <f>1/(1+EXP(-Q265))</f>
        <v>0.61715736265297216</v>
      </c>
      <c r="K288" s="50">
        <f t="shared" si="60"/>
        <v>0.71117766265085935</v>
      </c>
      <c r="L288" s="50">
        <f t="shared" si="61"/>
        <v>0.6434267315776756</v>
      </c>
      <c r="M288" s="50">
        <f t="shared" si="62"/>
        <v>0.46472187371742862</v>
      </c>
      <c r="N288" s="50">
        <f t="shared" si="63"/>
        <v>0.21032747196985385</v>
      </c>
      <c r="P288" s="50">
        <v>2</v>
      </c>
      <c r="Q288" s="50">
        <f t="array" ref="Q288:V288">TRANSPOSE(K283:K288)</f>
        <v>0.66855058117327848</v>
      </c>
      <c r="R288" s="50">
        <v>0.64812207097639418</v>
      </c>
      <c r="S288" s="50">
        <v>0.74086685961650411</v>
      </c>
      <c r="T288" s="50">
        <v>0.73438885069667414</v>
      </c>
      <c r="U288" s="50">
        <v>0.73104926533123593</v>
      </c>
      <c r="V288" s="50">
        <v>0.71117766265085935</v>
      </c>
      <c r="W288" s="51"/>
      <c r="X288" s="51"/>
      <c r="Y288" s="51"/>
      <c r="Z288" s="51"/>
    </row>
    <row r="289" spans="2:26" x14ac:dyDescent="0.25">
      <c r="B289" s="50">
        <v>3</v>
      </c>
      <c r="C289" s="38">
        <v>-7.1054273576010019E-13</v>
      </c>
      <c r="D289" s="38">
        <v>6.8212102632969618E-13</v>
      </c>
      <c r="E289" s="38">
        <v>0.99999999999937472</v>
      </c>
      <c r="F289" s="38">
        <v>-1.1937117960769683E-12</v>
      </c>
      <c r="G289" s="38">
        <v>2.1316282072803006E-13</v>
      </c>
      <c r="P289" s="50">
        <v>3</v>
      </c>
      <c r="Q289" s="50">
        <f t="array" ref="Q289:V289">TRANSPOSE(L283:L288)</f>
        <v>0.50303022605793879</v>
      </c>
      <c r="R289" s="50">
        <v>0.56780987810435068</v>
      </c>
      <c r="S289" s="50">
        <v>0.45510414022323692</v>
      </c>
      <c r="T289" s="50">
        <v>0.52229441788778674</v>
      </c>
      <c r="U289" s="50">
        <v>0.60084933564690857</v>
      </c>
      <c r="V289" s="50">
        <v>0.6434267315776756</v>
      </c>
      <c r="W289" s="54"/>
      <c r="X289" s="54"/>
      <c r="Y289" s="54"/>
      <c r="Z289" s="54"/>
    </row>
    <row r="290" spans="2:26" x14ac:dyDescent="0.25">
      <c r="B290" s="50">
        <v>4</v>
      </c>
      <c r="C290" s="38">
        <v>-1.4210854715202004E-14</v>
      </c>
      <c r="D290" s="38">
        <v>-1.4779288903810084E-12</v>
      </c>
      <c r="E290" s="38">
        <v>6.2527760746888816E-13</v>
      </c>
      <c r="F290" s="38">
        <v>1.0000000000012506</v>
      </c>
      <c r="G290" s="38">
        <v>3.836930773104541E-13</v>
      </c>
      <c r="P290" s="50">
        <v>4</v>
      </c>
      <c r="Q290" s="50">
        <f t="array" ref="Q290:V291">TRANSPOSE(M283:N288)</f>
        <v>0.51229225946896317</v>
      </c>
      <c r="R290" s="50">
        <v>0.45922757730584723</v>
      </c>
      <c r="S290" s="50">
        <v>0.64341827889401826</v>
      </c>
      <c r="T290" s="50">
        <v>0.59950174449750826</v>
      </c>
      <c r="U290" s="50">
        <v>0.55990041204985197</v>
      </c>
      <c r="V290" s="50">
        <v>0.46472187371742862</v>
      </c>
      <c r="W290" s="54"/>
      <c r="X290" s="54"/>
      <c r="Y290" s="54"/>
      <c r="Z290" s="54"/>
    </row>
    <row r="291" spans="2:26" x14ac:dyDescent="0.25">
      <c r="B291" s="50">
        <v>5</v>
      </c>
      <c r="C291" s="38">
        <v>-2.1316282072803006E-14</v>
      </c>
      <c r="D291" s="38">
        <v>-5.6843418860808015E-14</v>
      </c>
      <c r="E291" s="38">
        <v>4.2632564145606011E-14</v>
      </c>
      <c r="F291" s="38">
        <v>-2.5579538487363607E-13</v>
      </c>
      <c r="G291" s="38">
        <v>1.0000000000001563</v>
      </c>
      <c r="P291" s="50">
        <v>5</v>
      </c>
      <c r="Q291" s="50">
        <v>0.24948259585395291</v>
      </c>
      <c r="R291" s="50">
        <v>0.2062483712950493</v>
      </c>
      <c r="S291" s="50">
        <v>0.18837798799909833</v>
      </c>
      <c r="T291" s="50">
        <v>0.16874729039322753</v>
      </c>
      <c r="U291" s="50">
        <v>0.1163803340974323</v>
      </c>
      <c r="V291" s="50">
        <v>0.21032747196985385</v>
      </c>
      <c r="W291" s="54"/>
      <c r="X291" s="54"/>
      <c r="Y291" s="54"/>
      <c r="Z291" s="54"/>
    </row>
    <row r="292" spans="2:26" x14ac:dyDescent="0.25">
      <c r="W292" s="54"/>
      <c r="X292" s="54"/>
      <c r="Y292" s="54"/>
      <c r="Z292" s="54"/>
    </row>
    <row r="293" spans="2:26" x14ac:dyDescent="0.25">
      <c r="I293" s="105" t="s">
        <v>79</v>
      </c>
      <c r="J293" s="106"/>
      <c r="K293" s="106"/>
      <c r="L293" s="106"/>
      <c r="M293" s="106"/>
      <c r="N293" s="106"/>
      <c r="O293" s="106"/>
      <c r="P293" s="106"/>
      <c r="Q293" s="106"/>
      <c r="R293" s="106"/>
      <c r="S293" s="107"/>
      <c r="W293" s="54"/>
      <c r="X293" s="54"/>
      <c r="Y293" s="54"/>
      <c r="Z293" s="54"/>
    </row>
    <row r="294" spans="2:26" x14ac:dyDescent="0.25">
      <c r="C294" s="77"/>
      <c r="D294" s="119" t="s">
        <v>85</v>
      </c>
      <c r="E294" s="120"/>
      <c r="I294" s="50" t="s">
        <v>80</v>
      </c>
      <c r="J294" s="50">
        <v>1</v>
      </c>
      <c r="K294" s="50">
        <v>2</v>
      </c>
      <c r="L294" s="50">
        <v>3</v>
      </c>
      <c r="M294" s="50">
        <v>4</v>
      </c>
      <c r="N294" s="50">
        <v>5</v>
      </c>
      <c r="O294" s="50">
        <v>6</v>
      </c>
      <c r="P294" s="50">
        <v>7</v>
      </c>
      <c r="Q294" s="50">
        <v>8</v>
      </c>
      <c r="R294" s="50">
        <v>9</v>
      </c>
      <c r="S294" s="50">
        <v>10</v>
      </c>
      <c r="W294" s="54"/>
      <c r="X294" s="54"/>
      <c r="Y294" s="54"/>
      <c r="Z294" s="54"/>
    </row>
    <row r="295" spans="2:26" x14ac:dyDescent="0.25">
      <c r="D295" s="1"/>
      <c r="E295" s="64">
        <v>1</v>
      </c>
      <c r="I295" s="53">
        <v>1</v>
      </c>
      <c r="J295" s="1">
        <f>(C279*$Q$269)+(D279*$Q$270)+(E279*$Q$271)+(F279*$Q$272)+(G279*$Q$273)</f>
        <v>-0.75944594931052833</v>
      </c>
      <c r="K295" s="1">
        <f>(C279*$R$269)+(D279*$R$270)+(E279*$R$271)+(F279*$R$272)+(G279*$R$273)</f>
        <v>-0.77483436883087808</v>
      </c>
      <c r="L295" s="1">
        <f>(C279*$S$269)+(D279*$S$270)+(E279*$S$271)+(F279*$S$272)+(G279*$S$273)</f>
        <v>8.12154949908237E-2</v>
      </c>
      <c r="M295" s="1">
        <f>(C279*$T$269)+(D279*$T$270)+(E279*$T$271)+(F279*$T$272)+(G279*$T$273)</f>
        <v>0.9749354088179194</v>
      </c>
      <c r="N295" s="1">
        <f>(C279*$U$269)+(D279*$U$270)+(E279*$U$271)+(F279*$U$272)+(G279*$U$273)</f>
        <v>-9.221514774159445E-2</v>
      </c>
      <c r="O295" s="1">
        <f>(C279*$V$269)+(D279*$V$270)+(E279*$V$271)+(F279*$V$272)+(G279*$V$273)</f>
        <v>-2.3718332927926795</v>
      </c>
      <c r="P295" s="1">
        <f>(C279*$W$269)+(D279*$W$270)+(E279*$W$271)+(F279*$W$272)+(G279*$W$273)</f>
        <v>3.8606247720995412E-2</v>
      </c>
      <c r="Q295" s="1">
        <f>(C279*$X$269)+(D279*$X$270)+(E279*$X$271)+(F279*$X$272)+(G279*$X$273)</f>
        <v>-2.1108137323403815</v>
      </c>
      <c r="R295" s="1">
        <f>(C279*$Y$269)+(D279*$Y$270)+(E279*$Y$271)+(F279*$Y$272)+(G279*$Y$273)</f>
        <v>2.3813265472052212</v>
      </c>
      <c r="S295" s="1">
        <f>(C279*$Z$269)+(D279*$Z$270)+(E279*$Z$271)+(F279*$Z$272)+(G279*$Z$273)</f>
        <v>-1.0987445200096717</v>
      </c>
    </row>
    <row r="296" spans="2:26" x14ac:dyDescent="0.25">
      <c r="D296" s="64">
        <v>1</v>
      </c>
      <c r="E296" s="1">
        <f>(J295*$G$230)+(K295*$G$231)+(L295*$G$232)+(M295*$G$233)+(N295*$G$234)+(O295*$G$235)+(P295*$G$236)+(Q295*$G$237)+(R295*$G$238)+(S295*$G$239)+(J301*$G$240)+(K301*$G$241)+(L301*$G$242)+(M301*$G$243)+(N301*$G$244)+(O301*$G$245)+(P301*$G$246)+(Q301*$G$247)+(R301*$G$248)+(S301*$G$249)+(J307*$G$250)+(K307*$G$251)+(L307*$G$252)+(M307*$G$253)+(N307*$G$254)+(O307*$G$255)+(P307*$G$256)+(Q307*$G$257)+(R307*$G$258)+(S307*$G$259)+(J313*$G$260)+(K313*$G$261)+(L313*$G$262)+(M313*$G$263)+(N313*$G$264)+(O313*$G$265)</f>
        <v>3.7228299329628887</v>
      </c>
      <c r="I296" s="50">
        <v>2</v>
      </c>
      <c r="J296" s="1">
        <f>(C280*$Q$269)+(D280*$Q$270)+(E280*$Q$271)+(F280*$Q$272)+(G280*$Q$273)</f>
        <v>-2.1274877588354926</v>
      </c>
      <c r="K296" s="1">
        <f t="shared" ref="K296:K299" si="67">(C280*$R$269)+(D280*$R$270)+(E280*$R$271)+(F280*$R$272)+(G280*$R$273)</f>
        <v>-1.4998661256824803</v>
      </c>
      <c r="L296" s="1">
        <f t="shared" ref="L296:L299" si="68">(C280*$S$269)+(D280*$S$270)+(E280*$S$271)+(F280*$S$272)+(G280*$S$273)</f>
        <v>-1.9300533808836065</v>
      </c>
      <c r="M296" s="1">
        <f>(C280*$T$269)+(D280*$T$270)+(E280*$T$271)+(F280*$T$272)+(G280*$T$273)</f>
        <v>-4.9026902187361827</v>
      </c>
      <c r="N296" s="1">
        <f>(C280*$U$269)+(D280*$U$270)+(E280*$U$271)+(F280*$U$272)+(G280*$U$273)</f>
        <v>-6.6672044929235099</v>
      </c>
      <c r="O296" s="1">
        <f t="shared" ref="O296:O299" si="69">(C280*$V$269)+(D280*$V$270)+(E280*$V$271)+(F280*$V$272)+(G280*$V$273)</f>
        <v>6.5607648494008544</v>
      </c>
      <c r="P296" s="1">
        <f t="shared" ref="P296:P299" si="70">(C280*$W$269)+(D280*$W$270)+(E280*$W$271)+(F280*$W$272)+(G280*$W$273)</f>
        <v>-2.7443196174965649</v>
      </c>
      <c r="Q296" s="1">
        <f t="shared" ref="Q296:Q299" si="71">(C280*$X$269)+(D280*$X$270)+(E280*$X$271)+(F280*$X$272)+(G280*$X$273)</f>
        <v>9.228249754564672</v>
      </c>
      <c r="R296" s="1">
        <f t="shared" ref="R296:R299" si="72">(C280*$Y$269)+(D280*$Y$270)+(E280*$Y$271)+(F280*$Y$272)+(G280*$Y$273)</f>
        <v>-11.316347461194674</v>
      </c>
      <c r="S296" s="1">
        <f t="shared" ref="S296:S299" si="73">(C280*$Z$269)+(D280*$Z$270)+(E280*$Z$271)+(F280*$Z$272)+(G280*$Z$273)</f>
        <v>1.8997577393952341</v>
      </c>
    </row>
    <row r="297" spans="2:26" x14ac:dyDescent="0.25">
      <c r="D297" s="64">
        <v>2</v>
      </c>
      <c r="E297" s="1">
        <f>(J296*$G$230)+(K296*$G$231)+(L296*$G$232)+(M296*$G$233)+(N296*$G$234)+(O296*$G$235)+(P296*$G$236)+(Q296*$G$237)+(R296*$G$238)+(S296*$G$239)+(J302*$G$240)+(K302*$G$241)+(L302*$G$242)+(M302*$G$243)+(N302*$G$244)+(O302*$G$245)+(P302*$G$246)+(Q302*$G$247)+(R302*$G$248)+(S302*$G$249)+(J308*$G$250)+(K308*$G$251)+(L308*$G$252)+(M308*$G$253)+(N308*$G$254)+(O308*$G$255)+(P308*$G$256)+(Q308*$G$257)+(R308*$G$258)+(S308*$G$259)+(J314*$G$260)+(K314*$G$261)+(L314*$G$262)+(M314*$G$263)+(N314*$G$264)+(O314*$G$265)</f>
        <v>-3.125084491123026</v>
      </c>
      <c r="I297" s="50">
        <v>3</v>
      </c>
      <c r="J297" s="1">
        <f>(C281*$Q$269)+(D281*$Q$270)+(E281*$Q$271)+(F281*$Q$272)+(G281*$Q$273)</f>
        <v>1.5141009554914895</v>
      </c>
      <c r="K297" s="1">
        <f>(C281*$R$269)+(D281*$R$270)+(E281*$R$271)+(F281*$R$272)+(G281*$R$273)</f>
        <v>1.4411164490098596</v>
      </c>
      <c r="L297" s="1">
        <f t="shared" si="68"/>
        <v>0.88018859329903165</v>
      </c>
      <c r="M297" s="1">
        <f>(C281*$T$269)+(D281*$T$270)+(E281*$T$271)+(F281*$T$272)+(G281*$T$273)</f>
        <v>1.4208704121009781</v>
      </c>
      <c r="N297" s="1">
        <f>(C281*$U$269)+(D281*$U$270)+(E281*$U$271)+(F281*$U$272)+(G281*$U$273)</f>
        <v>3.3132625641094453</v>
      </c>
      <c r="O297" s="1">
        <f t="shared" si="69"/>
        <v>-1.9194775513652207</v>
      </c>
      <c r="P297" s="1">
        <f t="shared" si="70"/>
        <v>1.7301459266185066</v>
      </c>
      <c r="Q297" s="1">
        <f t="shared" si="71"/>
        <v>-3.202254534863286</v>
      </c>
      <c r="R297" s="1">
        <f t="shared" si="72"/>
        <v>4.1123822882441967</v>
      </c>
      <c r="S297" s="1">
        <f t="shared" si="73"/>
        <v>-0.55238150723667268</v>
      </c>
    </row>
    <row r="298" spans="2:26" x14ac:dyDescent="0.25">
      <c r="D298" s="64">
        <v>3</v>
      </c>
      <c r="E298" s="1">
        <f>(J297*$G$230)+(K297*$G$231)+(L297*$G$232)+(M297*$G$233)+(N297*$G$234)+(O297*$G$235)+(P297*$G$236)+(Q297*$G$237)+(R297*$G$238)+(S297*$G$239)+(J303*$G$240)+(K303*$G$241)+(L303*$G$242)+(M303*$G$243)+(N303*$G$244)+(O303*$G$245)+(P303*$G$246)+(Q303*$G$247)+(R303*$G$248)+(S303*$G$249)+(J309*$G$250)+(K309*$G$251)+(L309*$G$252)+(M309*$G$253)+(N309*$G$254)+(O309*$G$255)+(P309*$G$256)+(Q309*$G$257)+(R309*$G$258)+(S309*$G$259)+(J315*$G$260)+(K315*$G$261)+(L315*$G$262)+(M315*$G$263)+(N315*$G$264)+(O315*$G$265)</f>
        <v>-0.51181815976311285</v>
      </c>
      <c r="I298" s="50">
        <v>4</v>
      </c>
      <c r="J298" s="1">
        <f>(C282*$Q$269)+(D282*$Q$270)+(E282*$Q$271)+(F282*$Q$272)+(G282*$Q$273)</f>
        <v>1.9342340866686492</v>
      </c>
      <c r="K298" s="1">
        <f t="shared" si="67"/>
        <v>1.312996007632961</v>
      </c>
      <c r="L298" s="1">
        <f t="shared" si="68"/>
        <v>1.2976970381527373</v>
      </c>
      <c r="M298" s="1">
        <f>(C282*$T$269)+(D282*$T$270)+(E282*$T$271)+(F282*$T$272)+(G282*$T$273)</f>
        <v>3.3994641073597158</v>
      </c>
      <c r="N298" s="1">
        <f>(C282*$U$269)+(D282*$U$270)+(E282*$U$271)+(F282*$U$272)+(G282*$U$273)</f>
        <v>5.2184184306603392</v>
      </c>
      <c r="O298" s="1">
        <f t="shared" si="69"/>
        <v>-3.9963830839074888</v>
      </c>
      <c r="P298" s="1">
        <f t="shared" si="70"/>
        <v>1.8512983625824511</v>
      </c>
      <c r="Q298" s="1">
        <f t="shared" si="71"/>
        <v>-6.4091610367211587</v>
      </c>
      <c r="R298" s="1">
        <f t="shared" si="72"/>
        <v>7.5782819951222606</v>
      </c>
      <c r="S298" s="1">
        <f t="shared" si="73"/>
        <v>-0.95298119039365758</v>
      </c>
    </row>
    <row r="299" spans="2:26" x14ac:dyDescent="0.25">
      <c r="D299" s="64">
        <v>4</v>
      </c>
      <c r="E299" s="1">
        <f>(J298*$G$230)+(K298*$G$231)+(L298*$G$232)+(M298*$G$233)+(N298*$G$234)+(O298*$G$235)+(P298*$G$236)+(Q298*$G$237)+(R298*$G$238)+(S298*$G$239)+(J304*$G$240)+(K304*$G$241)+(L304*$G$242)+(M304*$G$243)+(N304*$G$244)+(O304*$G$245)+(P304*$G$246)+(Q304*$G$247)+(R304*$G$248)+(S304*$G$249)+(J310*$G$250)+(K310*$G$251)+(L310*$G$252)+(M310*$G$253)+(N310*$G$254)+(O310*$G$255)+(P310*$G$256)+(Q310*$G$257)+(R310*$G$258)+(S310*$G$259)+(J316*$G$260)+(K316*$G$261)+(L316*$G$262)+(M316*$G$263)+(N316*$G$264)+(O316*$G$265)</f>
        <v>1.7752891236215627</v>
      </c>
      <c r="I299" s="50">
        <v>5</v>
      </c>
      <c r="J299" s="1">
        <f>(C283*$Q$269)+(D283*$Q$270)+(E283*$Q$271)+(F283*$Q$272)+(G283*$Q$273)</f>
        <v>0.35166491104524678</v>
      </c>
      <c r="K299" s="1">
        <f t="shared" si="67"/>
        <v>2.9860385613037721E-2</v>
      </c>
      <c r="L299" s="1">
        <f t="shared" si="68"/>
        <v>0.71070681825312665</v>
      </c>
      <c r="M299" s="1">
        <f t="shared" ref="M299" si="74">(C283*$T$269)+(D283*$T$270)+(E283*$T$271)+(F283*$T$272)+(G283*$T$273)</f>
        <v>1.556757760592645</v>
      </c>
      <c r="N299" s="1">
        <f t="shared" ref="N299" si="75">(C283*$U$269)+(D283*$U$270)+(E283*$U$271)+(F283*$U$272)+(G283*$U$273)</f>
        <v>0.69537376197214584</v>
      </c>
      <c r="O299" s="1">
        <f t="shared" si="69"/>
        <v>-0.288108907831786</v>
      </c>
      <c r="P299" s="1">
        <f t="shared" si="70"/>
        <v>-0.11782678393642598</v>
      </c>
      <c r="Q299" s="1">
        <f t="shared" si="71"/>
        <v>-0.4567814935304968</v>
      </c>
      <c r="R299" s="1">
        <f t="shared" si="72"/>
        <v>1.524114101713657</v>
      </c>
      <c r="S299" s="1">
        <f t="shared" si="73"/>
        <v>0.57821135741152219</v>
      </c>
    </row>
    <row r="300" spans="2:26" x14ac:dyDescent="0.25">
      <c r="D300" s="64">
        <v>5</v>
      </c>
      <c r="E300" s="1">
        <f>(J299*$G$230)+(K299*$G$231)+(L299*$G$232)+(M299*$G$233)+(N299*$G$234)+(O299*$G$235)+(P299*$G$236)+(Q299*$G$237)+(R299*$G$238)+(S299*$G$239)+(J305*$G$240)+(K305*$G$241)+(L305*$G$242)+(M305*$G$243)+(N305*$G$244)+(O305*$G$245)+(P305*$G$246)+(Q305*$G$247)+(R305*$G$248)+(S305*$G$249)+(J311*$G$250)+(K311*$G$251)+(L311*$G$252)+(M311*$G$253)+(N311*$G$254)+(O311*$G$255)+(P311*$G$256)+(Q311*$G$257)+(R311*$G$258)+(S311*$G$259)+(J317*$G$260)+(K317*$G$261)+(L317*$G$262)+(M317*$G$263)+(N317*$G$264)+(O317*$G$265)</f>
        <v>9.8222282629497171E-2</v>
      </c>
      <c r="I300" s="1"/>
      <c r="J300" s="50">
        <v>11</v>
      </c>
      <c r="K300" s="50">
        <v>12</v>
      </c>
      <c r="L300" s="50">
        <v>13</v>
      </c>
      <c r="M300" s="50">
        <v>14</v>
      </c>
      <c r="N300" s="50">
        <v>15</v>
      </c>
      <c r="O300" s="50">
        <v>16</v>
      </c>
      <c r="P300" s="50">
        <v>17</v>
      </c>
      <c r="Q300" s="50">
        <v>18</v>
      </c>
      <c r="R300" s="50">
        <v>19</v>
      </c>
      <c r="S300" s="50">
        <v>20</v>
      </c>
    </row>
    <row r="301" spans="2:26" x14ac:dyDescent="0.25">
      <c r="I301" s="53">
        <v>1</v>
      </c>
      <c r="J301" s="1">
        <f>(C279*$Q$275)+(D279*$Q$276)+(E279*$Q$277)+(F279*$Q$278)+(G279*$Q$279)</f>
        <v>8.6743076738967417E-2</v>
      </c>
      <c r="K301" s="1">
        <f>(C279*$R$275)+(D279*$R$276)+(E279*$R$277)+(F279*$R$278)+(G279*$R$279)</f>
        <v>-2.1778080709673544</v>
      </c>
      <c r="L301" s="1">
        <f>(C279*$S$275)+(D279*$S$276)+(E279*$S$277)+(F279*$S$278)+(G279*$S$279)</f>
        <v>-0.32982415446715052</v>
      </c>
      <c r="M301" s="1">
        <f>(C279*$T$275)+(D279*$T$276)+(E279*$T$277)+(F279*$T$278)+(G279*$T$279)</f>
        <v>-0.66345631722951381</v>
      </c>
      <c r="N301" s="1">
        <f>(C279*$U$275)+(D279*$U$276)+(E279*$U$277)+(F279*$U$278)+(G279*$U$279)</f>
        <v>7.5084933446109225E-2</v>
      </c>
      <c r="O301" s="1">
        <f>(C279*$V$275)+(D279*$V$276)+(E279*$V$277)+(F279*$V$278)+(G279*$V$279)</f>
        <v>0.42912858915749874</v>
      </c>
      <c r="P301" s="1">
        <f>(C279*$W$275)+(D279*$W$276)+(E279*$W$277)+(F279*$W$278)+(G279*$W$279)</f>
        <v>1.5369261236377754</v>
      </c>
      <c r="Q301" s="1">
        <f>(C279*$X$275)+(D279*$X$276)+(E279*$X$277)+(F279*$X$278)+(G279*$X$279)</f>
        <v>-1.2713952396569193</v>
      </c>
      <c r="R301" s="1">
        <f>(C279*$Y$275)+(D279*$Y$276)+(E279*$Y$277)+(F279*$Y$278)+(G279*$Y$279)</f>
        <v>0.73052660939633096</v>
      </c>
      <c r="S301" s="1">
        <f>(C279*$Z$275)+(D279*$Z$276)+(E279*$Z$277)+(F279*$Z$278)+(G279*$Z$279)</f>
        <v>1.4907243708026501</v>
      </c>
    </row>
    <row r="302" spans="2:26" x14ac:dyDescent="0.25">
      <c r="I302" s="50">
        <v>2</v>
      </c>
      <c r="J302" s="1">
        <f t="shared" ref="J302:J305" si="76">(C280*$Q$275)+(D280*$Q$276)+(E280*$Q$277)+(F280*$Q$278)+(G280*$Q$279)</f>
        <v>-4.7372305769232206</v>
      </c>
      <c r="K302" s="1">
        <f t="shared" ref="K302:K305" si="77">(C280*$R$275)+(D280*$R$276)+(E280*$R$277)+(F280*$R$278)+(G280*$R$279)</f>
        <v>6.5852782300432615</v>
      </c>
      <c r="L302" s="1">
        <f t="shared" ref="L302:L305" si="78">(C280*$S$275)+(D280*$S$276)+(E280*$S$277)+(F280*$S$278)+(G280*$S$279)</f>
        <v>2.0158368213408018</v>
      </c>
      <c r="M302" s="1">
        <f t="shared" ref="M302:M305" si="79">(C280*$T$275)+(D280*$T$276)+(E280*$T$277)+(F280*$T$278)+(G280*$T$279)</f>
        <v>1.3702728341029271</v>
      </c>
      <c r="N302" s="1">
        <f t="shared" ref="N302:N305" si="80">(C280*$U$275)+(D280*$U$276)+(E280*$U$277)+(F280*$U$278)+(G280*$U$279)</f>
        <v>-3.1586481776909778</v>
      </c>
      <c r="O302" s="1">
        <f t="shared" ref="O302:O305" si="81">(C280*$V$275)+(D280*$V$276)+(E280*$V$277)+(F280*$V$278)+(G280*$V$279)</f>
        <v>-3.2411594251764058</v>
      </c>
      <c r="P302" s="1">
        <f t="shared" ref="P302:P305" si="82">(C280*$W$275)+(D280*$W$276)+(E280*$W$277)+(F280*$W$278)+(G280*$W$279)</f>
        <v>-5.1402841809082496</v>
      </c>
      <c r="Q302" s="1">
        <f t="shared" ref="Q302:Q305" si="83">(C280*$X$275)+(D280*$X$276)+(E280*$X$277)+(F280*$X$278)+(G280*$X$279)</f>
        <v>6.3708801361497684</v>
      </c>
      <c r="R302" s="1">
        <f t="shared" ref="R302:R305" si="84">(C280*$Y$275)+(D280*$Y$276)+(E280*$Y$277)+(F280*$Y$278)+(G280*$Y$279)</f>
        <v>6.3569602048587015</v>
      </c>
      <c r="S302" s="1">
        <f t="shared" ref="S302:S305" si="85">(C280*$Z$275)+(D280*$Z$276)+(E280*$Z$277)+(F280*$Z$278)+(G280*$Z$279)</f>
        <v>-2.7699269804326043</v>
      </c>
    </row>
    <row r="303" spans="2:26" x14ac:dyDescent="0.25">
      <c r="I303" s="50">
        <v>3</v>
      </c>
      <c r="J303" s="1">
        <f t="shared" si="76"/>
        <v>2.3180305235859802</v>
      </c>
      <c r="K303" s="1">
        <f t="shared" si="77"/>
        <v>-2.0344396154095943</v>
      </c>
      <c r="L303" s="1">
        <f t="shared" si="78"/>
        <v>-0.86653540155917952</v>
      </c>
      <c r="M303" s="1">
        <f t="shared" si="79"/>
        <v>-0.63879783159413783</v>
      </c>
      <c r="N303" s="1">
        <f t="shared" si="80"/>
        <v>1.5100863418047075</v>
      </c>
      <c r="O303" s="1">
        <f t="shared" si="81"/>
        <v>1.0597148992678047</v>
      </c>
      <c r="P303" s="1">
        <f t="shared" si="82"/>
        <v>1.7929578204199546</v>
      </c>
      <c r="Q303" s="1">
        <f t="shared" si="83"/>
        <v>-1.7971364308102489</v>
      </c>
      <c r="R303" s="1">
        <f t="shared" si="84"/>
        <v>-3.8035483267280465</v>
      </c>
      <c r="S303" s="1">
        <f t="shared" si="85"/>
        <v>0.58573683738680415</v>
      </c>
    </row>
    <row r="304" spans="2:26" x14ac:dyDescent="0.25">
      <c r="I304" s="50">
        <v>4</v>
      </c>
      <c r="J304" s="1">
        <f t="shared" si="76"/>
        <v>3.5758918818009313</v>
      </c>
      <c r="K304" s="1">
        <f t="shared" si="77"/>
        <v>-4.1216067780928434</v>
      </c>
      <c r="L304" s="1">
        <f t="shared" si="78"/>
        <v>-1.4303621196139176</v>
      </c>
      <c r="M304" s="1">
        <f t="shared" si="79"/>
        <v>-0.50039427531040204</v>
      </c>
      <c r="N304" s="1">
        <f t="shared" si="80"/>
        <v>2.5905221775315326</v>
      </c>
      <c r="O304" s="1">
        <f t="shared" si="81"/>
        <v>2.6949493827275735</v>
      </c>
      <c r="P304" s="1">
        <f t="shared" si="82"/>
        <v>3.3862058286782979</v>
      </c>
      <c r="Q304" s="1">
        <f t="shared" si="83"/>
        <v>-4.5688112283935443</v>
      </c>
      <c r="R304" s="1">
        <f t="shared" si="84"/>
        <v>-5.2118570977167522</v>
      </c>
      <c r="S304" s="1">
        <f t="shared" si="85"/>
        <v>1.4465169169478891</v>
      </c>
    </row>
    <row r="305" spans="1:22" x14ac:dyDescent="0.25">
      <c r="I305" s="50">
        <v>5</v>
      </c>
      <c r="J305" s="1">
        <f t="shared" si="76"/>
        <v>0.53927684263158948</v>
      </c>
      <c r="K305" s="1">
        <f t="shared" si="77"/>
        <v>-0.27114184424343879</v>
      </c>
      <c r="L305" s="1">
        <f t="shared" si="78"/>
        <v>0.17241973973047653</v>
      </c>
      <c r="M305" s="1">
        <f t="shared" si="79"/>
        <v>0.33021789385512346</v>
      </c>
      <c r="N305" s="1">
        <f t="shared" si="80"/>
        <v>-1.567126656847373E-2</v>
      </c>
      <c r="O305" s="1">
        <f t="shared" si="81"/>
        <v>0.28909110487377587</v>
      </c>
      <c r="P305" s="1">
        <f t="shared" si="82"/>
        <v>-6.6146535002954643E-2</v>
      </c>
      <c r="Q305" s="1">
        <f t="shared" si="83"/>
        <v>-1.4996296966928222</v>
      </c>
      <c r="R305" s="1">
        <f t="shared" si="84"/>
        <v>0.1829071583071924</v>
      </c>
      <c r="S305" s="1">
        <f t="shared" si="85"/>
        <v>0.19673419572502571</v>
      </c>
    </row>
    <row r="306" spans="1:22" x14ac:dyDescent="0.25">
      <c r="I306" s="1"/>
      <c r="J306" s="50">
        <v>21</v>
      </c>
      <c r="K306" s="50">
        <v>22</v>
      </c>
      <c r="L306" s="50">
        <v>23</v>
      </c>
      <c r="M306" s="50">
        <v>24</v>
      </c>
      <c r="N306" s="50">
        <v>25</v>
      </c>
      <c r="O306" s="50">
        <v>26</v>
      </c>
      <c r="P306" s="50">
        <v>27</v>
      </c>
      <c r="Q306" s="50">
        <v>28</v>
      </c>
      <c r="R306" s="50">
        <v>29</v>
      </c>
      <c r="S306" s="50">
        <v>30</v>
      </c>
    </row>
    <row r="307" spans="1:22" x14ac:dyDescent="0.25">
      <c r="I307" s="53">
        <v>1</v>
      </c>
      <c r="J307" s="1">
        <f>(C279*$Q$281)+(D279*$Q$282)+(E279*$Q$283)+(F279*$Q$284)+(G279*$Q$285)</f>
        <v>-0.53007685198329968</v>
      </c>
      <c r="K307" s="1">
        <f>(C279*$R$281)+(D279*$R$282)+(E279*$R$283)+(F279*$R$284)+(G279*$R$285)</f>
        <v>0.30423012330720978</v>
      </c>
      <c r="L307" s="1">
        <f>(C279*$S$281)+(D279*$S$282)+(E279*$S$283)+(F279*$S$284)+(G279*$S$285)</f>
        <v>-5.2464913853996542E-2</v>
      </c>
      <c r="M307" s="1">
        <f>(C279*$T$281)+(D279*$T$282)+(E279*$T$283)+(F279*$T$284)+(G279*$T$285)</f>
        <v>2.9440920533095403</v>
      </c>
      <c r="N307" s="1">
        <f>(C279*$U$281)+(D279*$U$282)+(E279*$U$283)+(F279*$U$284)+(G279*$U$285)</f>
        <v>0.3890089334573843</v>
      </c>
      <c r="O307" s="1">
        <f>(C279*$V$281)+(D279*$V$282)+(E279*$V$283)+(F279*$V$284)+(G279*$V$285)</f>
        <v>0.93532959798087845</v>
      </c>
      <c r="P307" s="1">
        <f>(C279*$W$281)+(D279*$W$282)+(E279*$W$283)+(F279*$W$284)+(G279*$W$285)</f>
        <v>2.194519594206807</v>
      </c>
      <c r="Q307" s="1">
        <f>(C279*$X$281)+(D279*$X$282)+(E279*$X$283)+(F279*$X$284)+(G279*$X$285)</f>
        <v>3.5979370843618685E-2</v>
      </c>
      <c r="R307" s="1">
        <f>(C279*$Y$281)+(D279*$Y$282)+(E279*$Y$283)+(F279*$Y$284)+(G279*$Y$285)</f>
        <v>-2.6692587072852625</v>
      </c>
      <c r="S307" s="1">
        <f>(C279*$Z$281)+(D279*$Z$282)+(E279*$Z$283)+(F279*$Z$284)+(G279*$Z$285)</f>
        <v>2.6924193258983955</v>
      </c>
    </row>
    <row r="308" spans="1:22" x14ac:dyDescent="0.25">
      <c r="I308" s="50">
        <v>2</v>
      </c>
      <c r="J308" s="1">
        <f t="shared" ref="J308" si="86">(C280*$Q$281)+(D280*$Q$282)+(E280*$Q$283)+(F280*$Q$284)+(G280*$Q$285)</f>
        <v>-0.99055643566702756</v>
      </c>
      <c r="K308" s="1">
        <f>(C280*$R$281)+(D280*$R$282)+(E280*$R$283)+(F280*$R$284)+(G280*$R$285)</f>
        <v>-0.6445857343456538</v>
      </c>
      <c r="L308" s="1">
        <f t="shared" ref="L308:L311" si="87">(C280*$S$281)+(D280*$S$282)+(E280*$S$283)+(F280*$S$284)+(G280*$S$285)</f>
        <v>3.0471962115682842</v>
      </c>
      <c r="M308" s="1">
        <f t="shared" ref="M308:M311" si="88">(C280*$T$281)+(D280*$T$282)+(E280*$T$283)+(F280*$T$284)+(G280*$T$285)</f>
        <v>-5.5972655853260065</v>
      </c>
      <c r="N308" s="1">
        <f t="shared" ref="N308:N311" si="89">(C280*$U$281)+(D280*$U$282)+(E280*$U$283)+(F280*$U$284)+(G280*$U$285)</f>
        <v>-6.9178904942841513</v>
      </c>
      <c r="O308" s="1">
        <f t="shared" ref="O308:O311" si="90">(C280*$V$281)+(D280*$V$282)+(E280*$V$283)+(F280*$V$284)+(G280*$V$285)</f>
        <v>-3.5467561824286982</v>
      </c>
      <c r="P308" s="1">
        <f t="shared" ref="P308:P311" si="91">(C280*$W$281)+(D280*$W$282)+(E280*$W$283)+(F280*$W$284)+(G280*$W$285)</f>
        <v>-4.2792176958525019</v>
      </c>
      <c r="Q308" s="1">
        <f t="shared" ref="Q308:Q311" si="92">(C280*$X$281)+(D280*$X$282)+(E280*$X$283)+(F280*$X$284)+(G280*$X$285)</f>
        <v>2.7002155059865203</v>
      </c>
      <c r="R308" s="1">
        <f t="shared" ref="R308:R311" si="93">(C280*$Y$281)+(D280*$Y$282)+(E280*$Y$283)+(F280*$Y$284)+(G280*$Y$285)</f>
        <v>15.585567314953028</v>
      </c>
      <c r="S308" s="1">
        <f>(C280*$Z$281)+(D280*$Z$282)+(E280*$Z$283)+(F280*$Z$284)+(G280*$Z$285)</f>
        <v>-2.3806898679164519</v>
      </c>
    </row>
    <row r="309" spans="1:22" x14ac:dyDescent="0.25">
      <c r="I309" s="50">
        <v>3</v>
      </c>
      <c r="J309" s="1">
        <f>(C281*$Q$281)+(D281*$Q$282)+(E281*$Q$283)+(F281*$Q$284)+(G281*$Q$285)</f>
        <v>0.38955874151105352</v>
      </c>
      <c r="K309" s="1">
        <f t="shared" ref="K309:K311" si="94">(C281*$R$281)+(D281*$R$282)+(E281*$R$283)+(F281*$R$284)+(G281*$R$285)</f>
        <v>0.73121444973408423</v>
      </c>
      <c r="L309" s="1">
        <f t="shared" si="87"/>
        <v>-1.750473758562797</v>
      </c>
      <c r="M309" s="1">
        <f t="shared" si="88"/>
        <v>0.89798657769851253</v>
      </c>
      <c r="N309" s="1">
        <f t="shared" si="89"/>
        <v>3.0114887771538097</v>
      </c>
      <c r="O309" s="1">
        <f t="shared" si="90"/>
        <v>1.4536018988612911</v>
      </c>
      <c r="P309" s="1">
        <f t="shared" si="91"/>
        <v>0.49365687334484232</v>
      </c>
      <c r="Q309" s="1">
        <f t="shared" si="92"/>
        <v>-0.45846754814085511</v>
      </c>
      <c r="R309" s="1">
        <f>(C281*$Y$281)+(D281*$Y$282)+(E281*$Y$283)+(F281*$Y$284)+(G281*$Y$285)</f>
        <v>-5.8783048097914445</v>
      </c>
      <c r="S309" s="1">
        <f t="shared" ref="S309:S311" si="95">(C281*$Z$281)+(D281*$Z$282)+(E281*$Z$283)+(F281*$Z$284)+(G281*$Z$285)</f>
        <v>-0.21257486362371303</v>
      </c>
    </row>
    <row r="310" spans="1:22" x14ac:dyDescent="0.25">
      <c r="I310" s="50">
        <v>4</v>
      </c>
      <c r="J310" s="1">
        <f>(C282*$Q$281)+(D282*$Q$282)+(E282*$Q$283)+(F282*$Q$284)+(G282*$Q$285)</f>
        <v>1.4545608675274462</v>
      </c>
      <c r="K310" s="1">
        <f t="shared" si="94"/>
        <v>0.18881223044238915</v>
      </c>
      <c r="L310" s="1">
        <f t="shared" si="87"/>
        <v>-2.0780426364226336</v>
      </c>
      <c r="M310" s="1">
        <f t="shared" si="88"/>
        <v>3.1233510543019989</v>
      </c>
      <c r="N310" s="1">
        <f t="shared" si="89"/>
        <v>5.5890251285935371</v>
      </c>
      <c r="O310" s="1">
        <f t="shared" si="90"/>
        <v>2.4009739536681494</v>
      </c>
      <c r="P310" s="1">
        <f t="shared" si="91"/>
        <v>2.6336021783302499</v>
      </c>
      <c r="Q310" s="1">
        <f t="shared" si="92"/>
        <v>-2.5150309340414587</v>
      </c>
      <c r="R310" s="1">
        <f t="shared" si="93"/>
        <v>-11.038073710780765</v>
      </c>
      <c r="S310" s="1">
        <f t="shared" si="95"/>
        <v>0.29752862607381658</v>
      </c>
    </row>
    <row r="311" spans="1:22" x14ac:dyDescent="0.25">
      <c r="I311" s="50">
        <v>5</v>
      </c>
      <c r="J311" s="1">
        <f>(C283*$Q$281)+(D283*$Q$282)+(E283*$Q$283)+(F283*$Q$284)+(G283*$Q$285)</f>
        <v>0.24895018167652427</v>
      </c>
      <c r="K311" s="1">
        <f t="shared" si="94"/>
        <v>-0.96823527798721898</v>
      </c>
      <c r="L311" s="1">
        <f t="shared" si="87"/>
        <v>3.2151116618382325E-2</v>
      </c>
      <c r="M311" s="1">
        <f t="shared" si="88"/>
        <v>0.73514213935210115</v>
      </c>
      <c r="N311" s="1">
        <f t="shared" si="89"/>
        <v>0.2130487601767892</v>
      </c>
      <c r="O311" s="1">
        <f t="shared" si="90"/>
        <v>-0.39973008590494308</v>
      </c>
      <c r="P311" s="1">
        <f t="shared" si="91"/>
        <v>0.68488267204801989</v>
      </c>
      <c r="Q311" s="1">
        <f t="shared" si="92"/>
        <v>-1.4999413306593996</v>
      </c>
      <c r="R311" s="1">
        <f t="shared" si="93"/>
        <v>-1.4116142937058278</v>
      </c>
      <c r="S311" s="1">
        <f t="shared" si="95"/>
        <v>0.63416863912045596</v>
      </c>
    </row>
    <row r="312" spans="1:22" x14ac:dyDescent="0.25">
      <c r="I312" s="1"/>
      <c r="J312" s="50">
        <v>31</v>
      </c>
      <c r="K312" s="50">
        <v>32</v>
      </c>
      <c r="L312" s="50">
        <v>33</v>
      </c>
      <c r="M312" s="50">
        <v>34</v>
      </c>
      <c r="N312" s="50">
        <v>35</v>
      </c>
      <c r="O312" s="50">
        <v>36</v>
      </c>
    </row>
    <row r="313" spans="1:22" x14ac:dyDescent="0.25">
      <c r="I313" s="53">
        <v>1</v>
      </c>
      <c r="J313" s="1">
        <f>(C279*$Q$287)+(D279*$Q$288)+(E279*$Q$289)+(F279*$Q$290)+(G279*$Q$291)</f>
        <v>-1.433163840130006</v>
      </c>
      <c r="K313" s="1">
        <f>(C279*$R$287)+(D279*$R$288)+(E279*$R$289)+(F279*$R$290)+(G279*$R$291)</f>
        <v>3.3070071526840827E-2</v>
      </c>
      <c r="L313" s="1">
        <f>(C279*$S$287)+(D279*$S$288)+(E279*$S$289)+(F279*$S$290)+(G279*$S$291)</f>
        <v>-0.95496318007412118</v>
      </c>
      <c r="M313" s="1">
        <f>(C279*$T$287)+(D279*$T$288)+(E279*$T$289)+(F279*$T$290)+(G279*$T$291)</f>
        <v>2.2318821212746061</v>
      </c>
      <c r="N313" s="1">
        <f>(C279*$U$287)+(D279*$U$288)+(E279*$U$289)+(F279*$U$290)+(G279*$U$291)</f>
        <v>-0.91009290173569557</v>
      </c>
      <c r="O313" s="1">
        <f>(C279*$V$287)+(D279*$V$288)+(E279*$V$289)+(F279*$V$290)+(G279*$V$291)</f>
        <v>-1.8697780211396946</v>
      </c>
    </row>
    <row r="314" spans="1:22" x14ac:dyDescent="0.25">
      <c r="I314" s="50">
        <v>2</v>
      </c>
      <c r="J314" s="1">
        <f t="shared" ref="J314:J317" si="96">(C280*$Q$287)+(D280*$Q$288)+(E280*$Q$289)+(F280*$Q$290)+(G280*$Q$291)</f>
        <v>6.070156277425415</v>
      </c>
      <c r="K314" s="1">
        <f>(C280*$R$287)+(D280*$R$288)+(E280*$R$289)+(F280*$R$290)+(G280*$R$291)</f>
        <v>-1.9499790441206244</v>
      </c>
      <c r="L314" s="1">
        <f t="shared" ref="L314:L317" si="97">(C280*$S$287)+(D280*$S$288)+(E280*$S$289)+(F280*$S$290)+(G280*$S$291)</f>
        <v>2.0949556987842364</v>
      </c>
      <c r="M314" s="1">
        <f t="shared" ref="M314:M317" si="98">(C280*$T$287)+(D280*$T$288)+(E280*$T$289)+(F280*$T$290)+(G280*$T$291)</f>
        <v>-9.5474039716915442</v>
      </c>
      <c r="N314" s="1">
        <f>(C280*$U$287)+(D280*$U$288)+(E280*$U$289)+(F280*$U$290)+(G280*$U$291)</f>
        <v>-2.0320708863006534</v>
      </c>
      <c r="O314" s="1">
        <f t="shared" ref="O314:O317" si="99">(C280*$V$287)+(D280*$V$288)+(E280*$V$289)+(F280*$V$290)+(G280*$V$291)</f>
        <v>16.927981003339976</v>
      </c>
    </row>
    <row r="315" spans="1:22" x14ac:dyDescent="0.25">
      <c r="I315" s="50">
        <v>3</v>
      </c>
      <c r="J315" s="1">
        <f t="shared" si="96"/>
        <v>-2.5094902645061339</v>
      </c>
      <c r="K315" s="1">
        <f>(C281*$R$287)+(D281*$R$288)+(E281*$R$289)+(F281*$R$290)+(G281*$R$291)</f>
        <v>1.0529815995794367</v>
      </c>
      <c r="L315" s="1">
        <f t="shared" si="97"/>
        <v>-0.97609274090401854</v>
      </c>
      <c r="M315" s="1">
        <f t="shared" si="98"/>
        <v>3.2020486874849201</v>
      </c>
      <c r="N315" s="1">
        <f t="shared" ref="N315:N317" si="100">(C281*$U$287)+(D281*$U$288)+(E281*$U$289)+(F281*$U$290)+(G281*$U$291)</f>
        <v>2.0509662273012834</v>
      </c>
      <c r="O315" s="1">
        <f>(C281*$V$287)+(D281*$V$288)+(E281*$V$289)+(F281*$V$290)+(G281*$V$291)</f>
        <v>-6.6041723776883288</v>
      </c>
    </row>
    <row r="316" spans="1:22" x14ac:dyDescent="0.25">
      <c r="I316" s="50">
        <v>4</v>
      </c>
      <c r="J316" s="1">
        <f t="shared" si="96"/>
        <v>-3.9116100094764441</v>
      </c>
      <c r="K316" s="1">
        <f>(C282*$R$287)+(D282*$R$288)+(E282*$R$289)+(F282*$R$290)+(G282*$R$291)</f>
        <v>1.486038982906237</v>
      </c>
      <c r="L316" s="1">
        <f t="shared" si="97"/>
        <v>-0.77021530042256892</v>
      </c>
      <c r="M316" s="1">
        <f t="shared" si="98"/>
        <v>6.7078662000158165</v>
      </c>
      <c r="N316" s="1">
        <f t="shared" si="100"/>
        <v>1.9912210250642719</v>
      </c>
      <c r="O316" s="1">
        <f t="shared" si="99"/>
        <v>-12.714016409063927</v>
      </c>
    </row>
    <row r="317" spans="1:22" x14ac:dyDescent="0.25">
      <c r="I317" s="50">
        <v>5</v>
      </c>
      <c r="J317" s="1">
        <f t="shared" si="96"/>
        <v>0.22026565660439079</v>
      </c>
      <c r="K317" s="1">
        <f>(C283*$R$287)+(D283*$R$288)+(E283*$R$289)+(F283*$R$290)+(G283*$R$291)</f>
        <v>1.2189194901716327E-2</v>
      </c>
      <c r="L317" s="1">
        <f t="shared" si="97"/>
        <v>0.29871067373987703</v>
      </c>
      <c r="M317" s="1">
        <f t="shared" si="98"/>
        <v>0.72758844487696761</v>
      </c>
      <c r="N317" s="1">
        <f t="shared" si="100"/>
        <v>-1.0941027824563623</v>
      </c>
      <c r="O317" s="1">
        <f t="shared" si="99"/>
        <v>-1.9322228691794896</v>
      </c>
    </row>
    <row r="318" spans="1:22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</row>
    <row r="320" spans="1:22" x14ac:dyDescent="0.25">
      <c r="B320" s="65" t="s">
        <v>62</v>
      </c>
      <c r="C320" s="69"/>
      <c r="D320" s="69"/>
      <c r="E320" s="69"/>
      <c r="F320" s="69"/>
      <c r="G320" s="68"/>
      <c r="I320" s="108" t="s">
        <v>69</v>
      </c>
      <c r="J320" s="109"/>
      <c r="K320" s="109"/>
      <c r="L320" s="109"/>
      <c r="M320" s="110"/>
      <c r="P320" s="105" t="s">
        <v>83</v>
      </c>
      <c r="Q320" s="106"/>
      <c r="R320" s="106"/>
      <c r="S320" s="106"/>
      <c r="T320" s="106"/>
      <c r="U320" s="107"/>
    </row>
    <row r="321" spans="2:21" x14ac:dyDescent="0.25">
      <c r="B321" s="74" t="s">
        <v>30</v>
      </c>
      <c r="C321" s="75"/>
      <c r="D321" s="75"/>
      <c r="E321" s="75"/>
      <c r="F321" s="75"/>
      <c r="G321" s="76"/>
      <c r="I321" s="71" t="s">
        <v>64</v>
      </c>
      <c r="J321" s="71" t="s">
        <v>56</v>
      </c>
      <c r="K321" s="71" t="s">
        <v>57</v>
      </c>
      <c r="L321" s="71" t="s">
        <v>58</v>
      </c>
      <c r="M321" s="71" t="s">
        <v>59</v>
      </c>
      <c r="P321" s="64" t="s">
        <v>68</v>
      </c>
      <c r="Q321" s="64">
        <v>1</v>
      </c>
      <c r="R321" s="64">
        <v>2</v>
      </c>
      <c r="S321" s="64">
        <v>3</v>
      </c>
      <c r="T321" s="64">
        <v>4</v>
      </c>
      <c r="U321" s="64">
        <v>5</v>
      </c>
    </row>
    <row r="322" spans="2:21" x14ac:dyDescent="0.25">
      <c r="B322" s="66" t="s">
        <v>0</v>
      </c>
      <c r="C322" s="66" t="s">
        <v>56</v>
      </c>
      <c r="D322" s="66" t="s">
        <v>57</v>
      </c>
      <c r="E322" s="66" t="s">
        <v>58</v>
      </c>
      <c r="F322" s="66" t="s">
        <v>59</v>
      </c>
      <c r="G322" s="66" t="s">
        <v>60</v>
      </c>
      <c r="I322" s="70">
        <v>1</v>
      </c>
      <c r="J322" s="70">
        <v>0.55000000000000004</v>
      </c>
      <c r="K322" s="70">
        <v>0.129</v>
      </c>
      <c r="L322" s="70">
        <v>2.5000000000000001E-2</v>
      </c>
      <c r="M322" s="70">
        <v>0.17</v>
      </c>
      <c r="P322" s="64">
        <v>1</v>
      </c>
      <c r="Q322" s="73">
        <f>(C323*$J$330)+(D323*$J$331)+(E323*$J$332)+(F323*$J$333)+$J$337</f>
        <v>0.43768181818181823</v>
      </c>
      <c r="R322" s="72">
        <f t="shared" ref="R322:R329" si="101">(C323*$K$330)+(D323*$K$331)+(E323*$K$332)+(F323*$K$333)+$K$337</f>
        <v>0.6400818181818182</v>
      </c>
      <c r="S322" s="72">
        <f>(C323*$L$330)+(D323*$L$331)+(E323*$L$332)+(F323*$L$333)+$L$337</f>
        <v>0.41819090909090911</v>
      </c>
      <c r="T322" s="72">
        <f>(C323*$M$330)+(D323*$M$331)+(E323*$M$332)+(F323*$M$333)+$M$337</f>
        <v>-0.3969454545454546</v>
      </c>
      <c r="U322" s="72">
        <f>(C323*$N$330)+(D323*$N$331)+(E323*$N$332)+(F323*$N$333)+$N$337</f>
        <v>-0.65917272727272724</v>
      </c>
    </row>
    <row r="323" spans="2:21" x14ac:dyDescent="0.25">
      <c r="B323" s="64">
        <v>1</v>
      </c>
      <c r="C323" s="64">
        <v>1</v>
      </c>
      <c r="D323" s="64">
        <v>0.36363636363636365</v>
      </c>
      <c r="E323" s="64">
        <v>9.0909090909090912E-2</v>
      </c>
      <c r="F323" s="64">
        <v>0.5</v>
      </c>
      <c r="G323" s="64">
        <v>0.6875</v>
      </c>
      <c r="I323" s="70">
        <v>2</v>
      </c>
      <c r="J323" s="70">
        <v>4.8000000000000001E-2</v>
      </c>
      <c r="K323" s="70">
        <v>0.57999999999999996</v>
      </c>
      <c r="L323" s="70">
        <v>0.08</v>
      </c>
      <c r="M323" s="70">
        <v>0.45</v>
      </c>
      <c r="P323" s="64">
        <v>2</v>
      </c>
      <c r="Q323" s="72">
        <f>(C324*$J$330)+(D324*$J$331)+(E324*$J$332)+(F324*$J$333)+$J$337</f>
        <v>3.7784090909090906E-2</v>
      </c>
      <c r="R323" s="72">
        <f t="shared" si="101"/>
        <v>0.58118409090909096</v>
      </c>
      <c r="S323" s="72">
        <f t="shared" ref="S323:S329" si="102">(C324*$L$330)+(D324*$L$331)+(E324*$L$332)+(F324*$L$333)+$L$337</f>
        <v>0.14361590909090916</v>
      </c>
      <c r="T323" s="72">
        <f t="shared" ref="T323:T329" si="103">(C324*$M$330)+(D324*$M$331)+(E324*$M$332)+(F324*$M$333)+$M$337</f>
        <v>-0.10365000000000002</v>
      </c>
      <c r="U323" s="72">
        <f t="shared" ref="U323:U329" si="104">(C324*$N$330)+(D324*$N$331)+(E324*$N$332)+(F324*$N$333)+$N$337</f>
        <v>-1.3053090909090908</v>
      </c>
    </row>
    <row r="324" spans="2:21" x14ac:dyDescent="0.25">
      <c r="B324" s="64">
        <v>2</v>
      </c>
      <c r="C324" s="64">
        <v>0.25</v>
      </c>
      <c r="D324" s="64">
        <v>9.0909090909090912E-2</v>
      </c>
      <c r="E324" s="64">
        <v>0.72727272727272729</v>
      </c>
      <c r="F324" s="64">
        <v>0.6875</v>
      </c>
      <c r="G324" s="64">
        <v>0</v>
      </c>
      <c r="I324" s="70">
        <v>3</v>
      </c>
      <c r="J324" s="70">
        <v>0.39</v>
      </c>
      <c r="K324" s="27">
        <v>-0.12559999999999999</v>
      </c>
      <c r="L324" s="70">
        <v>0.18</v>
      </c>
      <c r="M324" s="70">
        <v>-0.69799999999999995</v>
      </c>
      <c r="P324" s="64">
        <v>3</v>
      </c>
      <c r="Q324" s="72">
        <f>(C325*$J$330)+(D325*$J$331)+(E325*$J$332)+(F325*$J$333)+$J$337</f>
        <v>-9.3306818181818157E-2</v>
      </c>
      <c r="R324" s="72">
        <f t="shared" si="101"/>
        <v>0.65371818181818186</v>
      </c>
      <c r="S324" s="72">
        <f t="shared" si="102"/>
        <v>0.51952954545454544</v>
      </c>
      <c r="T324" s="72">
        <f>(C325*$M$330)+(D325*$M$331)+(E325*$M$332)+(F325*$M$333)+$M$337</f>
        <v>-0.1469454545454546</v>
      </c>
      <c r="U324" s="72">
        <f t="shared" si="104"/>
        <v>-2.0878090909090909</v>
      </c>
    </row>
    <row r="325" spans="2:21" x14ac:dyDescent="0.25">
      <c r="B325" s="64">
        <v>3</v>
      </c>
      <c r="C325" s="64">
        <v>6.25E-2</v>
      </c>
      <c r="D325" s="64">
        <v>0.72727272727272729</v>
      </c>
      <c r="E325" s="64">
        <v>1</v>
      </c>
      <c r="F325" s="64">
        <v>0</v>
      </c>
      <c r="G325" s="64">
        <v>0.25</v>
      </c>
      <c r="I325" s="70">
        <v>4</v>
      </c>
      <c r="J325" s="70">
        <v>-0.32</v>
      </c>
      <c r="K325" s="70">
        <v>0.75</v>
      </c>
      <c r="L325" s="70">
        <v>0.14000000000000001</v>
      </c>
      <c r="M325" s="70">
        <v>0.9</v>
      </c>
      <c r="P325" s="64">
        <v>4</v>
      </c>
      <c r="Q325" s="72">
        <f t="shared" ref="Q325:Q328" si="105">(C326*$J$330)+(D326*$J$331)+(E326*$J$332)+(F326*$J$333)+$J$337</f>
        <v>0.2</v>
      </c>
      <c r="R325" s="72">
        <f t="shared" si="101"/>
        <v>0.86540000000000006</v>
      </c>
      <c r="S325" s="72">
        <f t="shared" si="102"/>
        <v>0.3014</v>
      </c>
      <c r="T325" s="72">
        <f>(C326*$M$330)+(D326*$M$331)+(E326*$M$332)+(F326*$M$333)+$M$337</f>
        <v>2.5999999999999357E-3</v>
      </c>
      <c r="U325" s="72">
        <f t="shared" si="104"/>
        <v>-1.2069000000000001</v>
      </c>
    </row>
    <row r="326" spans="2:21" x14ac:dyDescent="0.25">
      <c r="B326" s="64">
        <v>4</v>
      </c>
      <c r="C326" s="64">
        <v>0.5</v>
      </c>
      <c r="D326" s="64">
        <v>1</v>
      </c>
      <c r="E326" s="64">
        <v>0</v>
      </c>
      <c r="F326" s="64">
        <v>0.25</v>
      </c>
      <c r="G326" s="64">
        <v>6.25E-2</v>
      </c>
      <c r="I326" s="70">
        <v>5</v>
      </c>
      <c r="J326" s="70">
        <v>0.4</v>
      </c>
      <c r="K326" s="70">
        <v>-0.62</v>
      </c>
      <c r="L326" s="70">
        <v>-0.84499999999999997</v>
      </c>
      <c r="M326" s="70">
        <v>0.12</v>
      </c>
      <c r="P326" s="64">
        <v>5</v>
      </c>
      <c r="Q326" s="72">
        <f t="shared" si="105"/>
        <v>0.15134090909090914</v>
      </c>
      <c r="R326" s="72">
        <f t="shared" si="101"/>
        <v>0.2391159090909091</v>
      </c>
      <c r="S326" s="72">
        <f t="shared" si="102"/>
        <v>0.69645454545454544</v>
      </c>
      <c r="T326" s="72">
        <f t="shared" si="103"/>
        <v>-0.92524090909090906</v>
      </c>
      <c r="U326" s="72">
        <f t="shared" si="104"/>
        <v>-0.84167272727272724</v>
      </c>
    </row>
    <row r="327" spans="2:21" x14ac:dyDescent="0.25">
      <c r="B327" s="64">
        <v>5</v>
      </c>
      <c r="C327" s="64">
        <v>0.6875</v>
      </c>
      <c r="D327" s="64">
        <v>0</v>
      </c>
      <c r="E327" s="64">
        <v>0.36363636363636365</v>
      </c>
      <c r="F327" s="64">
        <v>6.25E-2</v>
      </c>
      <c r="G327" s="64">
        <v>0.5</v>
      </c>
      <c r="P327" s="64">
        <v>6</v>
      </c>
      <c r="Q327" s="72">
        <f t="shared" si="105"/>
        <v>-0.11231818181818182</v>
      </c>
      <c r="R327" s="72">
        <f t="shared" si="101"/>
        <v>0.59208181818181815</v>
      </c>
      <c r="S327" s="72">
        <f t="shared" si="102"/>
        <v>2.81909090909091E-2</v>
      </c>
      <c r="T327" s="72">
        <f t="shared" si="103"/>
        <v>-7.6945454545454539E-2</v>
      </c>
      <c r="U327" s="72">
        <f t="shared" si="104"/>
        <v>-1.0591727272727272</v>
      </c>
    </row>
    <row r="328" spans="2:21" x14ac:dyDescent="0.25">
      <c r="B328" s="64">
        <v>6</v>
      </c>
      <c r="C328" s="64">
        <v>0</v>
      </c>
      <c r="D328" s="64">
        <v>0.36363636363636365</v>
      </c>
      <c r="E328" s="64">
        <v>9.0909090909090912E-2</v>
      </c>
      <c r="F328" s="64">
        <v>0.5</v>
      </c>
      <c r="G328" s="64">
        <v>0.6875</v>
      </c>
      <c r="I328" s="108" t="s">
        <v>71</v>
      </c>
      <c r="J328" s="109"/>
      <c r="K328" s="109"/>
      <c r="L328" s="109"/>
      <c r="M328" s="109"/>
      <c r="N328" s="110"/>
      <c r="P328" s="64">
        <v>7</v>
      </c>
      <c r="Q328" s="72">
        <f t="shared" si="105"/>
        <v>3.7784090909090906E-2</v>
      </c>
      <c r="R328" s="72">
        <f t="shared" si="101"/>
        <v>0.58118409090909096</v>
      </c>
      <c r="S328" s="72">
        <f t="shared" si="102"/>
        <v>0.14361590909090916</v>
      </c>
      <c r="T328" s="72">
        <f t="shared" si="103"/>
        <v>-0.10365000000000002</v>
      </c>
      <c r="U328" s="72">
        <f t="shared" si="104"/>
        <v>-1.3053090909090908</v>
      </c>
    </row>
    <row r="329" spans="2:21" x14ac:dyDescent="0.25">
      <c r="B329" s="64">
        <v>7</v>
      </c>
      <c r="C329" s="64">
        <v>0.25</v>
      </c>
      <c r="D329" s="64">
        <v>9.0909090909090912E-2</v>
      </c>
      <c r="E329" s="64">
        <v>0.72727272727272729</v>
      </c>
      <c r="F329" s="64">
        <v>0.6875</v>
      </c>
      <c r="G329" s="64">
        <v>1</v>
      </c>
      <c r="I329" s="66" t="s">
        <v>64</v>
      </c>
      <c r="J329" s="66">
        <v>1</v>
      </c>
      <c r="K329" s="66">
        <v>2</v>
      </c>
      <c r="L329" s="66">
        <v>3</v>
      </c>
      <c r="M329" s="66">
        <v>4</v>
      </c>
      <c r="N329" s="66">
        <v>5</v>
      </c>
      <c r="P329" s="64">
        <v>8</v>
      </c>
      <c r="Q329" s="72">
        <f>(C330*$J$330)+(D330*$J$331)+(E330*$J$332)+(F330*$J$333)+$J$337</f>
        <v>7.6693181818181855E-2</v>
      </c>
      <c r="R329" s="72">
        <f t="shared" si="101"/>
        <v>1.1037181818181818</v>
      </c>
      <c r="S329" s="72">
        <f t="shared" si="102"/>
        <v>-0.17847045454545452</v>
      </c>
      <c r="T329" s="72">
        <f t="shared" si="103"/>
        <v>0.75305454545454542</v>
      </c>
      <c r="U329" s="72">
        <f t="shared" si="104"/>
        <v>-1.9678090909090908</v>
      </c>
    </row>
    <row r="330" spans="2:21" x14ac:dyDescent="0.25">
      <c r="B330" s="64">
        <v>8</v>
      </c>
      <c r="C330" s="64">
        <v>6.25E-2</v>
      </c>
      <c r="D330" s="64">
        <v>0.72727272727272729</v>
      </c>
      <c r="E330" s="64">
        <v>1</v>
      </c>
      <c r="F330" s="64">
        <v>1</v>
      </c>
      <c r="G330" s="64">
        <v>0.6875</v>
      </c>
      <c r="I330" s="64" t="s">
        <v>56</v>
      </c>
      <c r="J330" s="64">
        <f t="array" ref="J330:N333">TRANSPOSE(J322:M326)</f>
        <v>0.55000000000000004</v>
      </c>
      <c r="K330" s="64">
        <v>4.8000000000000001E-2</v>
      </c>
      <c r="L330" s="64">
        <v>0.39</v>
      </c>
      <c r="M330" s="64">
        <v>-0.32</v>
      </c>
      <c r="N330" s="64">
        <v>0.4</v>
      </c>
    </row>
    <row r="331" spans="2:21" x14ac:dyDescent="0.25">
      <c r="I331" s="64" t="s">
        <v>57</v>
      </c>
      <c r="J331" s="64">
        <v>0.129</v>
      </c>
      <c r="K331" s="64">
        <v>0.57999999999999996</v>
      </c>
      <c r="L331" s="64">
        <v>-0.12559999999999999</v>
      </c>
      <c r="M331" s="64">
        <v>0.75</v>
      </c>
      <c r="N331" s="64">
        <v>-0.62</v>
      </c>
      <c r="P331" s="105" t="s">
        <v>93</v>
      </c>
      <c r="Q331" s="106"/>
      <c r="R331" s="106"/>
      <c r="S331" s="106"/>
      <c r="T331" s="106"/>
      <c r="U331" s="107"/>
    </row>
    <row r="332" spans="2:21" x14ac:dyDescent="0.25">
      <c r="I332" s="64" t="s">
        <v>58</v>
      </c>
      <c r="J332" s="64">
        <v>2.5000000000000001E-2</v>
      </c>
      <c r="K332" s="64">
        <v>0.08</v>
      </c>
      <c r="L332" s="64">
        <v>0.18</v>
      </c>
      <c r="M332" s="64">
        <v>0.14000000000000001</v>
      </c>
      <c r="N332" s="64">
        <v>-0.84499999999999997</v>
      </c>
      <c r="P332" s="64" t="s">
        <v>92</v>
      </c>
      <c r="Q332" s="64">
        <v>1</v>
      </c>
      <c r="R332" s="64">
        <v>2</v>
      </c>
      <c r="S332" s="64">
        <v>3</v>
      </c>
      <c r="T332" s="64">
        <v>4</v>
      </c>
      <c r="U332" s="64">
        <v>5</v>
      </c>
    </row>
    <row r="333" spans="2:21" x14ac:dyDescent="0.25">
      <c r="B333" s="104" t="s">
        <v>0</v>
      </c>
      <c r="C333" s="64" t="s">
        <v>1</v>
      </c>
      <c r="D333" s="64" t="s">
        <v>5</v>
      </c>
      <c r="E333" s="64"/>
      <c r="I333" s="64" t="s">
        <v>59</v>
      </c>
      <c r="J333" s="64">
        <v>0.17</v>
      </c>
      <c r="K333" s="64">
        <v>0.45</v>
      </c>
      <c r="L333" s="64">
        <v>-0.69799999999999995</v>
      </c>
      <c r="M333" s="64">
        <v>0.9</v>
      </c>
      <c r="N333" s="64">
        <v>0.12</v>
      </c>
      <c r="P333" s="64">
        <v>1</v>
      </c>
      <c r="Q333" s="1">
        <f t="shared" ref="Q333:Q340" si="106">1/(1+EXP(-Q322))</f>
        <v>0.60770651601005854</v>
      </c>
      <c r="R333" s="1">
        <f t="shared" ref="R333:U333" si="107">1/(1+EXP(-R322))</f>
        <v>0.65477195548393219</v>
      </c>
      <c r="S333" s="1">
        <f t="shared" si="107"/>
        <v>0.60305026935897643</v>
      </c>
      <c r="T333" s="1">
        <f t="shared" si="107"/>
        <v>0.40204644797948086</v>
      </c>
      <c r="U333" s="1">
        <f t="shared" si="107"/>
        <v>0.34092547136818507</v>
      </c>
    </row>
    <row r="334" spans="2:21" x14ac:dyDescent="0.25">
      <c r="B334" s="104"/>
      <c r="C334" s="64" t="s">
        <v>31</v>
      </c>
      <c r="D334" s="64" t="s">
        <v>30</v>
      </c>
      <c r="P334" s="64">
        <v>2</v>
      </c>
      <c r="Q334" s="1">
        <f t="shared" si="106"/>
        <v>0.50944489909630997</v>
      </c>
      <c r="R334" s="1">
        <f t="shared" ref="R334:U334" si="108">1/(1+EXP(-R323))</f>
        <v>0.64133982010254442</v>
      </c>
      <c r="S334" s="1">
        <f t="shared" si="108"/>
        <v>0.53584239274622125</v>
      </c>
      <c r="T334" s="1">
        <f t="shared" si="108"/>
        <v>0.47411067396580303</v>
      </c>
      <c r="U334" s="1">
        <f t="shared" si="108"/>
        <v>0.21327286161386372</v>
      </c>
    </row>
    <row r="335" spans="2:21" x14ac:dyDescent="0.25">
      <c r="B335" s="64">
        <v>1</v>
      </c>
      <c r="C335" s="3" t="s">
        <v>20</v>
      </c>
      <c r="D335" s="64">
        <v>30</v>
      </c>
      <c r="I335" s="108" t="s">
        <v>70</v>
      </c>
      <c r="J335" s="109"/>
      <c r="K335" s="109"/>
      <c r="L335" s="109"/>
      <c r="M335" s="109"/>
      <c r="N335" s="110"/>
      <c r="P335" s="64">
        <v>3</v>
      </c>
      <c r="Q335" s="1">
        <f t="shared" si="106"/>
        <v>0.47669020457302375</v>
      </c>
      <c r="R335" s="1">
        <f t="shared" ref="R335:U335" si="109">1/(1+EXP(-R324))</f>
        <v>0.65784785661889733</v>
      </c>
      <c r="S335" s="1">
        <f t="shared" si="109"/>
        <v>0.62703775172713039</v>
      </c>
      <c r="T335" s="1">
        <f t="shared" si="109"/>
        <v>0.46332959785964456</v>
      </c>
      <c r="U335" s="1">
        <f t="shared" si="109"/>
        <v>0.11028737178851421</v>
      </c>
    </row>
    <row r="336" spans="2:21" x14ac:dyDescent="0.25">
      <c r="B336" s="64">
        <v>2</v>
      </c>
      <c r="C336" s="3" t="s">
        <v>21</v>
      </c>
      <c r="D336" s="64">
        <v>18</v>
      </c>
      <c r="I336" s="70" t="s">
        <v>66</v>
      </c>
      <c r="J336" s="70">
        <v>1</v>
      </c>
      <c r="K336" s="70">
        <v>2</v>
      </c>
      <c r="L336" s="70">
        <v>3</v>
      </c>
      <c r="M336" s="70">
        <v>4</v>
      </c>
      <c r="N336" s="70">
        <v>5</v>
      </c>
      <c r="P336" s="64">
        <v>4</v>
      </c>
      <c r="Q336" s="1">
        <f t="shared" si="106"/>
        <v>0.54983399731247795</v>
      </c>
      <c r="R336" s="1">
        <f t="shared" ref="R336:U336" si="110">1/(1+EXP(-R325))</f>
        <v>0.7037876330368581</v>
      </c>
      <c r="S336" s="1">
        <f t="shared" si="110"/>
        <v>0.57478472272759495</v>
      </c>
      <c r="T336" s="1">
        <f t="shared" si="110"/>
        <v>0.5006499996338335</v>
      </c>
      <c r="U336" s="1">
        <f t="shared" si="110"/>
        <v>0.23025001979168308</v>
      </c>
    </row>
    <row r="337" spans="2:21" x14ac:dyDescent="0.25">
      <c r="B337" s="64">
        <v>3</v>
      </c>
      <c r="C337" s="3" t="s">
        <v>22</v>
      </c>
      <c r="D337" s="64">
        <v>15</v>
      </c>
      <c r="I337" s="61">
        <v>1</v>
      </c>
      <c r="J337" s="70">
        <v>-0.2465</v>
      </c>
      <c r="K337" s="70">
        <v>0.1489</v>
      </c>
      <c r="L337" s="70">
        <v>0.40649999999999997</v>
      </c>
      <c r="M337" s="70">
        <v>-0.81240000000000001</v>
      </c>
      <c r="N337" s="70">
        <v>-0.81689999999999996</v>
      </c>
      <c r="P337" s="64">
        <v>5</v>
      </c>
      <c r="Q337" s="1">
        <f t="shared" si="106"/>
        <v>0.53776317723191513</v>
      </c>
      <c r="R337" s="1">
        <f t="shared" ref="R337:U337" si="111">1/(1+EXP(-R326))</f>
        <v>0.55949576747218777</v>
      </c>
      <c r="S337" s="1">
        <f t="shared" si="111"/>
        <v>0.66740123106156646</v>
      </c>
      <c r="T337" s="1">
        <f t="shared" si="111"/>
        <v>0.28389122753948814</v>
      </c>
      <c r="U337" s="1">
        <f t="shared" si="111"/>
        <v>0.30118260529814134</v>
      </c>
    </row>
    <row r="338" spans="2:21" x14ac:dyDescent="0.25">
      <c r="B338" s="64">
        <v>4</v>
      </c>
      <c r="C338" s="3" t="s">
        <v>23</v>
      </c>
      <c r="D338" s="64">
        <v>22</v>
      </c>
      <c r="P338" s="64">
        <v>6</v>
      </c>
      <c r="Q338" s="1">
        <f t="shared" si="106"/>
        <v>0.47194993685021069</v>
      </c>
      <c r="R338" s="1">
        <f t="shared" ref="R338:U338" si="112">1/(1+EXP(-R327))</f>
        <v>0.64384266876046004</v>
      </c>
      <c r="S338" s="1">
        <f t="shared" si="112"/>
        <v>0.50704726055801363</v>
      </c>
      <c r="T338" s="1">
        <f t="shared" si="112"/>
        <v>0.48077312165379366</v>
      </c>
      <c r="U338" s="1">
        <f t="shared" si="112"/>
        <v>0.25746757932817066</v>
      </c>
    </row>
    <row r="339" spans="2:21" x14ac:dyDescent="0.25">
      <c r="B339" s="64">
        <v>5</v>
      </c>
      <c r="C339" s="3" t="s">
        <v>24</v>
      </c>
      <c r="D339" s="64">
        <v>25</v>
      </c>
      <c r="I339" s="119" t="s">
        <v>85</v>
      </c>
      <c r="J339" s="120"/>
      <c r="L339" s="119" t="s">
        <v>88</v>
      </c>
      <c r="M339" s="120"/>
      <c r="P339" s="64">
        <v>7</v>
      </c>
      <c r="Q339" s="1">
        <f t="shared" si="106"/>
        <v>0.50944489909630997</v>
      </c>
      <c r="R339" s="1">
        <f t="shared" ref="R339:U339" si="113">1/(1+EXP(-R328))</f>
        <v>0.64133982010254442</v>
      </c>
      <c r="S339" s="1">
        <f t="shared" si="113"/>
        <v>0.53584239274622125</v>
      </c>
      <c r="T339" s="1">
        <f t="shared" si="113"/>
        <v>0.47411067396580303</v>
      </c>
      <c r="U339" s="1">
        <f t="shared" si="113"/>
        <v>0.21327286161386372</v>
      </c>
    </row>
    <row r="340" spans="2:21" x14ac:dyDescent="0.25">
      <c r="B340" s="64">
        <v>6</v>
      </c>
      <c r="C340" s="3" t="s">
        <v>25</v>
      </c>
      <c r="D340" s="64">
        <v>14</v>
      </c>
      <c r="I340" s="1"/>
      <c r="J340" s="64">
        <v>1</v>
      </c>
      <c r="L340" s="64"/>
      <c r="M340" s="64">
        <v>1</v>
      </c>
      <c r="P340" s="64">
        <v>8</v>
      </c>
      <c r="Q340" s="1">
        <f t="shared" si="106"/>
        <v>0.51916390311764427</v>
      </c>
      <c r="R340" s="1">
        <f t="shared" ref="R340:U340" si="114">1/(1+EXP(-R329))</f>
        <v>0.75095613241094827</v>
      </c>
      <c r="S340" s="1">
        <f t="shared" si="114"/>
        <v>0.45550043927464628</v>
      </c>
      <c r="T340" s="1">
        <f t="shared" si="114"/>
        <v>0.67984390474762879</v>
      </c>
      <c r="U340" s="1">
        <f t="shared" si="114"/>
        <v>0.12262440678793829</v>
      </c>
    </row>
    <row r="341" spans="2:21" x14ac:dyDescent="0.25">
      <c r="B341" s="64">
        <v>7</v>
      </c>
      <c r="C341" s="3" t="s">
        <v>26</v>
      </c>
      <c r="D341" s="64">
        <v>18</v>
      </c>
      <c r="I341" s="64">
        <v>1</v>
      </c>
      <c r="J341" s="1">
        <f>(Q333*$E$296)+(R333*$E$297)+(S333*$E$298)+(T333*$E$299)+(U333*$E$300)</f>
        <v>0.65475341013871824</v>
      </c>
      <c r="L341" s="64">
        <v>1</v>
      </c>
      <c r="M341" s="1">
        <f>J341*($J$33)+$J$32</f>
        <v>24.476054562219492</v>
      </c>
    </row>
    <row r="342" spans="2:21" x14ac:dyDescent="0.25">
      <c r="B342" s="64">
        <v>8</v>
      </c>
      <c r="C342" s="3" t="s">
        <v>27</v>
      </c>
      <c r="D342" s="64">
        <v>15</v>
      </c>
      <c r="I342" s="64">
        <v>2</v>
      </c>
      <c r="J342" s="1">
        <f t="shared" ref="J342:J347" si="115">(Q334*$E$296)+(R334*$E$297)+(S334*$E$298)+(T334*$E$299)+(U334*$E$300)</f>
        <v>0.48071339700549148</v>
      </c>
      <c r="L342" s="64">
        <v>2</v>
      </c>
      <c r="M342" s="1">
        <f t="shared" ref="M342:M347" si="116">J342*($J$33)+$J$32</f>
        <v>21.691414352087865</v>
      </c>
    </row>
    <row r="343" spans="2:21" x14ac:dyDescent="0.25">
      <c r="D343" s="64">
        <f>COUNT(D335:D342)</f>
        <v>8</v>
      </c>
      <c r="I343" s="64">
        <v>3</v>
      </c>
      <c r="J343" s="1">
        <f t="shared" si="115"/>
        <v>0.23125379303989099</v>
      </c>
      <c r="L343" s="64">
        <v>3</v>
      </c>
      <c r="M343" s="1">
        <f t="shared" si="116"/>
        <v>17.700060688638256</v>
      </c>
    </row>
    <row r="344" spans="2:21" x14ac:dyDescent="0.25">
      <c r="I344" s="64">
        <v>4</v>
      </c>
      <c r="J344" s="1">
        <f t="shared" si="115"/>
        <v>0.46477156887198201</v>
      </c>
      <c r="L344" s="64">
        <v>4</v>
      </c>
      <c r="M344" s="1">
        <f t="shared" si="116"/>
        <v>21.436345101951712</v>
      </c>
    </row>
    <row r="345" spans="2:21" x14ac:dyDescent="0.25">
      <c r="I345" s="64">
        <v>5</v>
      </c>
      <c r="J345" s="1">
        <f t="shared" si="115"/>
        <v>0.445513088885435</v>
      </c>
      <c r="L345" s="64">
        <v>5</v>
      </c>
      <c r="M345" s="1">
        <f t="shared" si="116"/>
        <v>21.128209422166961</v>
      </c>
    </row>
    <row r="346" spans="2:21" x14ac:dyDescent="0.25">
      <c r="C346" s="1"/>
      <c r="D346" s="1"/>
      <c r="F346" s="1"/>
      <c r="G346" s="1"/>
      <c r="I346" s="64">
        <v>6</v>
      </c>
      <c r="J346" s="1">
        <f t="shared" si="115"/>
        <v>0.36421096423387661</v>
      </c>
      <c r="L346" s="64">
        <v>6</v>
      </c>
      <c r="M346" s="1">
        <f t="shared" si="116"/>
        <v>19.827375427742027</v>
      </c>
    </row>
    <row r="347" spans="2:21" x14ac:dyDescent="0.25">
      <c r="C347" s="64">
        <v>1</v>
      </c>
      <c r="D347" s="1">
        <f>ABS((D335-M341)/D335)</f>
        <v>0.18413151459268359</v>
      </c>
      <c r="F347" s="64">
        <v>1</v>
      </c>
      <c r="G347" s="55">
        <f>ABS((D335-M341)/D335)*100</f>
        <v>18.413151459268359</v>
      </c>
      <c r="I347" s="64">
        <v>7</v>
      </c>
      <c r="J347" s="1">
        <f t="shared" si="115"/>
        <v>0.48071339700549148</v>
      </c>
      <c r="L347" s="64">
        <v>7</v>
      </c>
      <c r="M347" s="1">
        <f t="shared" si="116"/>
        <v>21.691414352087865</v>
      </c>
    </row>
    <row r="348" spans="2:21" x14ac:dyDescent="0.25">
      <c r="C348" s="64">
        <v>2</v>
      </c>
      <c r="D348" s="1">
        <f>ABS((D336-M342)/D336)</f>
        <v>0.20507857511599248</v>
      </c>
      <c r="F348" s="64">
        <v>2</v>
      </c>
      <c r="G348" s="55">
        <f>ABS((D336-M342)/D336)*100</f>
        <v>20.507857511599248</v>
      </c>
      <c r="I348" s="64">
        <v>8</v>
      </c>
      <c r="J348" s="1">
        <f>(Q340*$E$296)+(R340*$E$297)+(S340*$E$298)+(T340*$E$299)+(U340*$E$300)</f>
        <v>0.57178809812786668</v>
      </c>
      <c r="L348" s="64">
        <v>8</v>
      </c>
      <c r="M348" s="99">
        <f>J348*($J$33)+$J$32</f>
        <v>23.148609570045867</v>
      </c>
    </row>
    <row r="349" spans="2:21" x14ac:dyDescent="0.25">
      <c r="C349" s="64">
        <v>3</v>
      </c>
      <c r="D349" s="1">
        <f t="shared" ref="D349:D354" si="117">ABS((D337-M343)/D337)</f>
        <v>0.18000404590921709</v>
      </c>
      <c r="F349" s="64">
        <v>3</v>
      </c>
      <c r="G349" s="81">
        <f t="shared" ref="G349:G354" si="118">ABS((D337-M343)/D337)*100</f>
        <v>18.000404590921708</v>
      </c>
    </row>
    <row r="350" spans="2:21" x14ac:dyDescent="0.25">
      <c r="C350" s="64">
        <v>4</v>
      </c>
      <c r="D350" s="1">
        <f t="shared" si="117"/>
        <v>2.5620677184013084E-2</v>
      </c>
      <c r="F350" s="64">
        <v>4</v>
      </c>
      <c r="G350" s="55">
        <f t="shared" si="118"/>
        <v>2.5620677184013085</v>
      </c>
    </row>
    <row r="351" spans="2:21" x14ac:dyDescent="0.25">
      <c r="C351" s="64">
        <v>5</v>
      </c>
      <c r="D351" s="1">
        <f t="shared" si="117"/>
        <v>0.15487162311332156</v>
      </c>
      <c r="F351" s="64">
        <v>5</v>
      </c>
      <c r="G351" s="55">
        <f t="shared" si="118"/>
        <v>15.487162311332156</v>
      </c>
    </row>
    <row r="352" spans="2:21" x14ac:dyDescent="0.25">
      <c r="C352" s="64">
        <v>6</v>
      </c>
      <c r="D352" s="1">
        <f t="shared" si="117"/>
        <v>0.41624110198157332</v>
      </c>
      <c r="F352" s="64">
        <v>6</v>
      </c>
      <c r="G352" s="55">
        <f t="shared" si="118"/>
        <v>41.624110198157332</v>
      </c>
    </row>
    <row r="353" spans="3:7" x14ac:dyDescent="0.25">
      <c r="C353" s="64">
        <v>7</v>
      </c>
      <c r="D353" s="1">
        <f t="shared" si="117"/>
        <v>0.20507857511599248</v>
      </c>
      <c r="F353" s="64">
        <v>7</v>
      </c>
      <c r="G353" s="55">
        <f t="shared" si="118"/>
        <v>20.507857511599248</v>
      </c>
    </row>
    <row r="354" spans="3:7" x14ac:dyDescent="0.25">
      <c r="C354" s="64">
        <v>8</v>
      </c>
      <c r="D354" s="1">
        <f t="shared" si="117"/>
        <v>0.54324063800305777</v>
      </c>
      <c r="F354" s="64">
        <v>8</v>
      </c>
      <c r="G354" s="55">
        <f t="shared" si="118"/>
        <v>54.32406380030578</v>
      </c>
    </row>
    <row r="355" spans="3:7" x14ac:dyDescent="0.25">
      <c r="C355" s="67" t="s">
        <v>90</v>
      </c>
      <c r="D355" s="78">
        <f>SUM(D347:D354)</f>
        <v>1.9142667510158513</v>
      </c>
      <c r="F355" s="56" t="s">
        <v>89</v>
      </c>
      <c r="G355" s="80">
        <f>AVERAGE(G347:G354)</f>
        <v>23.928334387698143</v>
      </c>
    </row>
    <row r="356" spans="3:7" x14ac:dyDescent="0.25">
      <c r="C356" s="56" t="s">
        <v>89</v>
      </c>
      <c r="D356" s="79">
        <f>(D355/D343)*100</f>
        <v>23.92833438769814</v>
      </c>
    </row>
  </sheetData>
  <mergeCells count="57">
    <mergeCell ref="S213:T213"/>
    <mergeCell ref="S214:T214"/>
    <mergeCell ref="S215:T215"/>
    <mergeCell ref="S216:T216"/>
    <mergeCell ref="P228:U228"/>
    <mergeCell ref="S222:T222"/>
    <mergeCell ref="S223:T223"/>
    <mergeCell ref="S217:T217"/>
    <mergeCell ref="S218:T218"/>
    <mergeCell ref="S219:T219"/>
    <mergeCell ref="S220:T220"/>
    <mergeCell ref="S221:T221"/>
    <mergeCell ref="I237:N237"/>
    <mergeCell ref="I228:M228"/>
    <mergeCell ref="I339:J339"/>
    <mergeCell ref="L339:M339"/>
    <mergeCell ref="I293:S293"/>
    <mergeCell ref="P267:Z267"/>
    <mergeCell ref="B333:B334"/>
    <mergeCell ref="I335:N335"/>
    <mergeCell ref="P331:U331"/>
    <mergeCell ref="D294:E294"/>
    <mergeCell ref="P320:U320"/>
    <mergeCell ref="I320:M320"/>
    <mergeCell ref="I328:N328"/>
    <mergeCell ref="I48:N48"/>
    <mergeCell ref="I62:N62"/>
    <mergeCell ref="B48:G48"/>
    <mergeCell ref="P48:U48"/>
    <mergeCell ref="K196:M196"/>
    <mergeCell ref="P196:Q196"/>
    <mergeCell ref="P130:Q130"/>
    <mergeCell ref="I88:L88"/>
    <mergeCell ref="G111:H111"/>
    <mergeCell ref="B92:C92"/>
    <mergeCell ref="D90:E90"/>
    <mergeCell ref="G163:H163"/>
    <mergeCell ref="N90:O90"/>
    <mergeCell ref="E154:J154"/>
    <mergeCell ref="P162:Q162"/>
    <mergeCell ref="F180:H180"/>
    <mergeCell ref="B277:G277"/>
    <mergeCell ref="B285:G285"/>
    <mergeCell ref="E91:I91"/>
    <mergeCell ref="G171:H171"/>
    <mergeCell ref="E100:J100"/>
    <mergeCell ref="E104:J104"/>
    <mergeCell ref="B212:B213"/>
    <mergeCell ref="D212:E212"/>
    <mergeCell ref="D213:E213"/>
    <mergeCell ref="B227:G227"/>
    <mergeCell ref="B269:G269"/>
    <mergeCell ref="I194:L194"/>
    <mergeCell ref="D196:E196"/>
    <mergeCell ref="K212:M212"/>
    <mergeCell ref="I251:N251"/>
    <mergeCell ref="I245:N2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 Normali&amp;TrainiTest ASC&amp;AW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Hiko</dc:creator>
  <cp:lastModifiedBy>Hiko</cp:lastModifiedBy>
  <dcterms:created xsi:type="dcterms:W3CDTF">2022-10-03T13:17:29Z</dcterms:created>
  <dcterms:modified xsi:type="dcterms:W3CDTF">2024-08-16T02:51:27Z</dcterms:modified>
</cp:coreProperties>
</file>