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am\Dropbox\Uni\CI301-IndividualProject\"/>
    </mc:Choice>
  </mc:AlternateContent>
  <bookViews>
    <workbookView xWindow="0" yWindow="0" windowWidth="21570" windowHeight="8085" tabRatio="722" activeTab="2"/>
  </bookViews>
  <sheets>
    <sheet name="Feature List Burndown 3 Oct 16" sheetId="1" r:id="rId1"/>
    <sheet name="Feature List Burndown 17 Oct" sheetId="4" r:id="rId2"/>
    <sheet name="Feature List Burndown 31 Oct" sheetId="5" r:id="rId3"/>
    <sheet name="Feature List Burndown 14 Nov" sheetId="7" r:id="rId4"/>
    <sheet name="Feature List Burndown 11 Dec" sheetId="8" r:id="rId5"/>
    <sheet name="Feature List Burndown 25 Dec" sheetId="9" r:id="rId6"/>
    <sheet name="Feature List Burndown 8 Jan" sheetId="10" r:id="rId7"/>
    <sheet name="Feature List Burndown 22 Jan" sheetId="11" r:id="rId8"/>
    <sheet name="Feature List Burndown 5 Feb" sheetId="12" r:id="rId9"/>
    <sheet name="Feature List Burndown 19 Feb" sheetId="13" r:id="rId10"/>
    <sheet name="Feature List Burndown 5 Mar" sheetId="14" r:id="rId11"/>
    <sheet name="Project Feature List" sheetId="2" r:id="rId12"/>
    <sheet name="DeliverablesTasks" sheetId="6" r:id="rId1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4" l="1"/>
  <c r="G18" i="14"/>
  <c r="H18" i="14"/>
  <c r="I18" i="14"/>
  <c r="J18" i="14"/>
  <c r="K18" i="14"/>
  <c r="L18" i="14"/>
  <c r="M18" i="14"/>
  <c r="N18" i="14"/>
  <c r="O18" i="14"/>
  <c r="P18" i="14"/>
  <c r="F17" i="14"/>
  <c r="G17" i="14"/>
  <c r="H17" i="14"/>
  <c r="I17" i="14"/>
  <c r="J17" i="14"/>
  <c r="K17" i="14"/>
  <c r="L17" i="14"/>
  <c r="M17" i="14"/>
  <c r="N17" i="14"/>
  <c r="O17" i="14"/>
  <c r="P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F18" i="13"/>
  <c r="G18" i="13"/>
  <c r="H18" i="13"/>
  <c r="I18" i="13"/>
  <c r="J18" i="13"/>
  <c r="K18" i="13"/>
  <c r="L18" i="13"/>
  <c r="M18" i="13"/>
  <c r="N18" i="13"/>
  <c r="O18" i="13"/>
  <c r="P18" i="13"/>
  <c r="F17" i="13"/>
  <c r="G17" i="13"/>
  <c r="H17" i="13"/>
  <c r="I17" i="13"/>
  <c r="J17" i="13"/>
  <c r="K17" i="13"/>
  <c r="L17" i="13"/>
  <c r="M17" i="13"/>
  <c r="N17" i="13"/>
  <c r="O17" i="13"/>
  <c r="P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F18" i="12"/>
  <c r="G18" i="12"/>
  <c r="H18" i="12"/>
  <c r="I18" i="12"/>
  <c r="J18" i="12"/>
  <c r="K18" i="12"/>
  <c r="L18" i="12"/>
  <c r="M18" i="12"/>
  <c r="N18" i="12"/>
  <c r="O18" i="12"/>
  <c r="P18" i="12"/>
  <c r="F17" i="12"/>
  <c r="G17" i="12"/>
  <c r="H17" i="12"/>
  <c r="I17" i="12"/>
  <c r="J17" i="12"/>
  <c r="K17" i="12"/>
  <c r="L17" i="12"/>
  <c r="M17" i="12"/>
  <c r="N17" i="12"/>
  <c r="O17" i="12"/>
  <c r="P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F18" i="11"/>
  <c r="G18" i="11"/>
  <c r="H18" i="11"/>
  <c r="I18" i="11"/>
  <c r="J18" i="11"/>
  <c r="K18" i="11"/>
  <c r="L18" i="11"/>
  <c r="M18" i="11"/>
  <c r="N18" i="11"/>
  <c r="O18" i="11"/>
  <c r="P18" i="11"/>
  <c r="F17" i="11"/>
  <c r="G17" i="11"/>
  <c r="H17" i="11"/>
  <c r="I17" i="11"/>
  <c r="J17" i="11"/>
  <c r="K17" i="11"/>
  <c r="L17" i="11"/>
  <c r="M17" i="11"/>
  <c r="N17" i="11"/>
  <c r="O17" i="11"/>
  <c r="P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F18" i="10"/>
  <c r="G18" i="10"/>
  <c r="H18" i="10"/>
  <c r="I18" i="10"/>
  <c r="J18" i="10"/>
  <c r="K18" i="10"/>
  <c r="L18" i="10"/>
  <c r="M18" i="10"/>
  <c r="N18" i="10"/>
  <c r="O18" i="10"/>
  <c r="P18" i="10"/>
  <c r="F17" i="10"/>
  <c r="G17" i="10"/>
  <c r="H17" i="10"/>
  <c r="I17" i="10"/>
  <c r="J17" i="10"/>
  <c r="K17" i="10"/>
  <c r="L17" i="10"/>
  <c r="M17" i="10"/>
  <c r="N17" i="10"/>
  <c r="O17" i="10"/>
  <c r="P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F18" i="9"/>
  <c r="G18" i="9"/>
  <c r="H18" i="9"/>
  <c r="I18" i="9"/>
  <c r="J18" i="9"/>
  <c r="K18" i="9"/>
  <c r="L18" i="9"/>
  <c r="M18" i="9"/>
  <c r="N18" i="9"/>
  <c r="O18" i="9"/>
  <c r="P18" i="9"/>
  <c r="F17" i="9"/>
  <c r="G17" i="9"/>
  <c r="H17" i="9"/>
  <c r="I17" i="9"/>
  <c r="J17" i="9"/>
  <c r="K17" i="9"/>
  <c r="L17" i="9"/>
  <c r="M17" i="9"/>
  <c r="N17" i="9"/>
  <c r="O17" i="9"/>
  <c r="P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F18" i="8"/>
  <c r="G18" i="8"/>
  <c r="H18" i="8"/>
  <c r="I18" i="8"/>
  <c r="J18" i="8"/>
  <c r="K18" i="8"/>
  <c r="L18" i="8"/>
  <c r="M18" i="8"/>
  <c r="N18" i="8"/>
  <c r="O18" i="8"/>
  <c r="P18" i="8"/>
  <c r="F17" i="8"/>
  <c r="G17" i="8"/>
  <c r="H17" i="8"/>
  <c r="I17" i="8"/>
  <c r="J17" i="8"/>
  <c r="K17" i="8"/>
  <c r="L17" i="8"/>
  <c r="M17" i="8"/>
  <c r="N17" i="8"/>
  <c r="O17" i="8"/>
  <c r="P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F18" i="7"/>
  <c r="G18" i="7"/>
  <c r="H18" i="7"/>
  <c r="I18" i="7"/>
  <c r="J18" i="7"/>
  <c r="K18" i="7"/>
  <c r="L18" i="7"/>
  <c r="M18" i="7"/>
  <c r="N18" i="7"/>
  <c r="O18" i="7"/>
  <c r="P18" i="7"/>
  <c r="F17" i="7"/>
  <c r="G17" i="7"/>
  <c r="H17" i="7"/>
  <c r="I17" i="7"/>
  <c r="J17" i="7"/>
  <c r="K17" i="7"/>
  <c r="L17" i="7"/>
  <c r="M17" i="7"/>
  <c r="N17" i="7"/>
  <c r="O17" i="7"/>
  <c r="P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C28" i="2"/>
  <c r="C16" i="2"/>
  <c r="C13" i="2"/>
  <c r="C27" i="2"/>
  <c r="C12" i="2"/>
  <c r="C14" i="2"/>
  <c r="C15" i="2"/>
  <c r="C17" i="2"/>
  <c r="C18" i="2"/>
  <c r="C19" i="2"/>
  <c r="C20" i="2"/>
  <c r="C21" i="2"/>
  <c r="C22" i="2"/>
  <c r="C23" i="2"/>
  <c r="C24" i="2"/>
  <c r="C25" i="2"/>
  <c r="C26" i="2"/>
  <c r="C4" i="2"/>
  <c r="C5" i="2"/>
  <c r="C6" i="2"/>
  <c r="C7" i="2"/>
  <c r="C8" i="2"/>
  <c r="C9" i="2"/>
  <c r="C10" i="2"/>
  <c r="C11" i="2"/>
  <c r="C3" i="2"/>
  <c r="F18" i="5"/>
  <c r="G18" i="5"/>
  <c r="H18" i="5"/>
  <c r="I18" i="5"/>
  <c r="J18" i="5"/>
  <c r="K18" i="5"/>
  <c r="L18" i="5"/>
  <c r="M18" i="5"/>
  <c r="N18" i="5"/>
  <c r="O18" i="5"/>
  <c r="P18" i="5"/>
  <c r="F17" i="5"/>
  <c r="G17" i="5"/>
  <c r="H17" i="5"/>
  <c r="I17" i="5"/>
  <c r="J17" i="5"/>
  <c r="K17" i="5"/>
  <c r="L17" i="5"/>
  <c r="M17" i="5"/>
  <c r="N17" i="5"/>
  <c r="O17" i="5"/>
  <c r="P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F18" i="4"/>
  <c r="G18" i="4"/>
  <c r="H18" i="4"/>
  <c r="I18" i="4"/>
  <c r="J18" i="4"/>
  <c r="K18" i="4"/>
  <c r="L18" i="4"/>
  <c r="M18" i="4"/>
  <c r="N18" i="4"/>
  <c r="O18" i="4"/>
  <c r="P18" i="4"/>
  <c r="F17" i="4"/>
  <c r="G17" i="4"/>
  <c r="H17" i="4"/>
  <c r="I17" i="4"/>
  <c r="J17" i="4"/>
  <c r="K17" i="4"/>
  <c r="L17" i="4"/>
  <c r="M17" i="4"/>
  <c r="N17" i="4"/>
  <c r="O17" i="4"/>
  <c r="P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13" i="1"/>
  <c r="Q16" i="1"/>
  <c r="Q15" i="1"/>
  <c r="Q14" i="1"/>
  <c r="Q12" i="1"/>
  <c r="Q11" i="1"/>
  <c r="Q10" i="1"/>
  <c r="Q9" i="1"/>
  <c r="Q8" i="1"/>
  <c r="Q7" i="1"/>
  <c r="Q6" i="1"/>
  <c r="Q5" i="1"/>
  <c r="Q4" i="1"/>
  <c r="F18" i="1"/>
  <c r="G18" i="1"/>
  <c r="H18" i="1"/>
  <c r="I18" i="1"/>
  <c r="J18" i="1"/>
  <c r="K18" i="1"/>
  <c r="L18" i="1"/>
  <c r="M18" i="1"/>
  <c r="N18" i="1"/>
  <c r="O18" i="1"/>
  <c r="P18" i="1"/>
  <c r="F17" i="1"/>
  <c r="G17" i="1"/>
  <c r="H17" i="1"/>
  <c r="I17" i="1"/>
  <c r="J17" i="1"/>
  <c r="K17" i="1"/>
  <c r="L17" i="1"/>
  <c r="M17" i="1"/>
  <c r="N17" i="1"/>
  <c r="O17" i="1"/>
  <c r="P17" i="1"/>
</calcChain>
</file>

<file path=xl/sharedStrings.xml><?xml version="1.0" encoding="utf-8"?>
<sst xmlns="http://schemas.openxmlformats.org/spreadsheetml/2006/main" count="668" uniqueCount="99">
  <si>
    <t>Task</t>
  </si>
  <si>
    <t>Revise conclusion</t>
  </si>
  <si>
    <t>Draft the literature review</t>
  </si>
  <si>
    <t>Tidy up the references</t>
  </si>
  <si>
    <t>Review project scope</t>
  </si>
  <si>
    <t>Examine high likelihood impact risks</t>
  </si>
  <si>
    <t>Review options for decisions</t>
  </si>
  <si>
    <t>Revise risk table</t>
  </si>
  <si>
    <t>Task ID</t>
  </si>
  <si>
    <t>Detailed planning on own</t>
  </si>
  <si>
    <t>Plan with supervisor/customer</t>
  </si>
  <si>
    <t>Quality Review</t>
  </si>
  <si>
    <t>Estimate Effort hours</t>
  </si>
  <si>
    <t>Sign off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</si>
  <si>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</si>
  <si>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</si>
  <si>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</si>
  <si>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</si>
  <si>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</si>
  <si>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Iteration 1</t>
  </si>
  <si>
    <t>Review iteration</t>
  </si>
  <si>
    <t>Must</t>
  </si>
  <si>
    <t>Should</t>
  </si>
  <si>
    <t>Could</t>
  </si>
  <si>
    <t>2. Literature review</t>
  </si>
  <si>
    <t>3. Project Risk</t>
  </si>
  <si>
    <t>Week 1</t>
  </si>
  <si>
    <t>Week 2</t>
  </si>
  <si>
    <t>3rd Oct 2016 - 16th Oct 2016</t>
  </si>
  <si>
    <t>Mon</t>
  </si>
  <si>
    <t>Tues</t>
  </si>
  <si>
    <t>Wed</t>
  </si>
  <si>
    <t>Thur</t>
  </si>
  <si>
    <t>Fri</t>
  </si>
  <si>
    <t>Planned Iteration</t>
  </si>
  <si>
    <t>Actual Iteration</t>
  </si>
  <si>
    <t>ID</t>
  </si>
  <si>
    <t>Feature / Task / Deliverable</t>
  </si>
  <si>
    <t>Total Planned Effort</t>
  </si>
  <si>
    <t>Total Actual Effort</t>
  </si>
  <si>
    <t>Complete?</t>
  </si>
  <si>
    <t>Project Risk</t>
  </si>
  <si>
    <t>Y</t>
  </si>
  <si>
    <t>N</t>
  </si>
  <si>
    <t>Iteration Review</t>
  </si>
  <si>
    <t>Iteration Planning</t>
  </si>
  <si>
    <t>Project Brief Report</t>
  </si>
  <si>
    <t>Project Proposal Report</t>
  </si>
  <si>
    <t>Prototypes</t>
  </si>
  <si>
    <t>3,4</t>
  </si>
  <si>
    <t>11, 12</t>
  </si>
  <si>
    <t>Priority</t>
  </si>
  <si>
    <t>4. Report</t>
  </si>
  <si>
    <t>5. Iteration Review</t>
  </si>
  <si>
    <t>1. Iteration Planning</t>
  </si>
  <si>
    <t>Issues / Log</t>
  </si>
  <si>
    <t>Design of application</t>
  </si>
  <si>
    <t>Design a basic alarm application</t>
  </si>
  <si>
    <t>Research alarms apps</t>
  </si>
  <si>
    <t>Research how to develop an alarm for android</t>
  </si>
  <si>
    <t>Develop some form of web interaction to deal with lightbulb commands</t>
  </si>
  <si>
    <t>Research some form of web interaction to deal with lightbulb commands</t>
  </si>
  <si>
    <t>Integrate web interaction into alarm functionality</t>
  </si>
  <si>
    <t>Research how to physically display smartbulb interaction (Arduino, raspberry pi, actual smart bulb)</t>
  </si>
  <si>
    <t>Reason for missing target effort:</t>
  </si>
  <si>
    <t>This is a backlog of the effot I have applied and so is not 100% accurate</t>
  </si>
  <si>
    <t>17th Oct 2016 - 30th Oct 2016</t>
  </si>
  <si>
    <t>Iteration 3</t>
  </si>
  <si>
    <t>2, 3</t>
  </si>
  <si>
    <t>Name</t>
  </si>
  <si>
    <t>Interim report</t>
  </si>
  <si>
    <t>31st Oct</t>
  </si>
  <si>
    <t>3rd Oct</t>
  </si>
  <si>
    <t>17th Oct</t>
  </si>
  <si>
    <t>14th Nov</t>
  </si>
  <si>
    <t>Priority List</t>
  </si>
  <si>
    <t>28th Nov</t>
  </si>
  <si>
    <t>Backlog of each task</t>
  </si>
  <si>
    <t>Organising tasks and format</t>
  </si>
  <si>
    <t>I've made good progress</t>
  </si>
  <si>
    <t>31st Oct 2016 - 13th Nov 2016</t>
  </si>
  <si>
    <t>Project Interim Report</t>
  </si>
  <si>
    <t>4,5</t>
  </si>
  <si>
    <t>Iteration 2</t>
  </si>
  <si>
    <t>14th Nov 2016 - 27th Nov 2016</t>
  </si>
  <si>
    <t>Iteration 4</t>
  </si>
  <si>
    <t>Iteration 5</t>
  </si>
  <si>
    <t>28th Nov 2016 - 11th Dec 2016</t>
  </si>
  <si>
    <t>Iteration 6</t>
  </si>
  <si>
    <t>12th Dec 2016 - 25th Dec 2016</t>
  </si>
  <si>
    <t>Iteration 7</t>
  </si>
  <si>
    <t>26th Dec 2016 - 8th Jan 2017</t>
  </si>
  <si>
    <t>9th Jan 2017 - 22nd Jan 2017</t>
  </si>
  <si>
    <t>23rd Jan 2017 - 5th Feb 2017</t>
  </si>
  <si>
    <t>Iteration 8</t>
  </si>
  <si>
    <t>Iteration 9</t>
  </si>
  <si>
    <t>6th Feb 2017 - 19th Feb 2017</t>
  </si>
  <si>
    <t>Iteration 10</t>
  </si>
  <si>
    <t>20th Feb 2017 - 5th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</si>
</sst>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59999389629810485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/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/>
    <xf numFmtId="0" fontId="9" fillId="0" borderId="13" xfId="0" applyFont="1" applyBorder="1"/>
    <xf numFmtId="0" fontId="9" fillId="0" borderId="15" xfId="0" applyFont="1" applyBorder="1"/>
    <xf numFmtId="0" fontId="9" fillId="0" borderId="18" xfId="0" applyFont="1" applyBorder="1"/>
    <xf numFmtId="0" fontId="9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19" xfId="0" applyFont="1" applyBorder="1"/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2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3 Oct 16'!$F$3:$P$3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 Oct 16'!$F$17:$P$17</c:f>
              <c:numCache>
                <c:formatCode>0</c:formatCode>
                <c:ptCount val="11"/>
                <c:pt idx="0" formatCode="General">
                  <c:v>25.5</c:v>
                </c:pt>
                <c:pt idx="1">
                  <c:v>22.95</c:v>
                </c:pt>
                <c:pt idx="2">
                  <c:v>20.399999999999999</c:v>
                </c:pt>
                <c:pt idx="3">
                  <c:v>17.849999999999998</c:v>
                </c:pt>
                <c:pt idx="4">
                  <c:v>15.299999999999997</c:v>
                </c:pt>
                <c:pt idx="5">
                  <c:v>12.749999999999996</c:v>
                </c:pt>
                <c:pt idx="6">
                  <c:v>10.199999999999996</c:v>
                </c:pt>
                <c:pt idx="7">
                  <c:v>7.6499999999999959</c:v>
                </c:pt>
                <c:pt idx="8">
                  <c:v>5.0999999999999961</c:v>
                </c:pt>
                <c:pt idx="9">
                  <c:v>2.5499999999999963</c:v>
                </c:pt>
                <c:pt idx="10">
                  <c:v>-3.5527136788005009E-15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B-4335-9EC1-2FE357BA21DD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3 Oct 16'!$F$3:$P$3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 Oct 16'!$F$18:$P$18</c:f>
              <c:numCache>
                <c:formatCode>General</c:formatCode>
                <c:ptCount val="11"/>
                <c:pt idx="0">
                  <c:v>25.5</c:v>
                </c:pt>
                <c:pt idx="1">
                  <c:v>24.5</c:v>
                </c:pt>
                <c:pt idx="2">
                  <c:v>20.5</c:v>
                </c:pt>
                <c:pt idx="3">
                  <c:v>18.5</c:v>
                </c:pt>
                <c:pt idx="4">
                  <c:v>17.5</c:v>
                </c:pt>
                <c:pt idx="5">
                  <c:v>15.5</c:v>
                </c:pt>
                <c:pt idx="6">
                  <c:v>15.5</c:v>
                </c:pt>
                <c:pt idx="7">
                  <c:v>13.5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B-4335-9EC1-2FE357BA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78080"/>
        <c:axId val="-808543520"/>
      </c:lineChart>
      <c:catAx>
        <c:axId val="-8099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08543520"/>
        <c:crosses val="autoZero"/>
        <c:auto val="1"/>
        <c:lblAlgn val="ctr"/>
        <c:lblOffset val="100"/>
        <c:noMultiLvlLbl val="0"/>
      </c:catAx>
      <c:valAx>
        <c:axId val="-80854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099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19 Feb'!$F$3:$P$3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19 Feb'!$F$17:$P$17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A-4AED-9425-FF57D46DA0D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19 Feb'!$F$3:$P$3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19 Feb'!$F$18:$P$18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A-4AED-9425-FF57D46D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5 Mar'!$F$3:$P$3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5 Mar'!$F$17:$P$17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4-467F-A6F6-CE878E9FF906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5 Mar'!$F$3:$P$3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5 Mar'!$F$18:$P$18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4-467F-A6F6-CE878E9F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17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17 Oct'!$F$17:$P$17</c:f>
              <c:numCache>
                <c:formatCode>0</c:formatCode>
                <c:ptCount val="11"/>
                <c:pt idx="0" formatCode="General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7-40DB-A824-39E8CC826D42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17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17 Oct'!$F$18:$P$18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7-40DB-A824-39E8CC82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8498080"/>
        <c:axId val="-808490864"/>
      </c:lineChart>
      <c:catAx>
        <c:axId val="-8084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08490864"/>
        <c:crosses val="autoZero"/>
        <c:auto val="1"/>
        <c:lblAlgn val="ctr"/>
        <c:lblOffset val="100"/>
        <c:noMultiLvlLbl val="0"/>
      </c:catAx>
      <c:valAx>
        <c:axId val="-80849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084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31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31 Oct'!$F$17:$P$17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F-46E4-827B-3D3EDE01B3D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31 Oct'!$F$3:$P$3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31 Oct'!$F$18:$P$18</c:f>
              <c:numCache>
                <c:formatCode>General</c:formatCode>
                <c:ptCount val="11"/>
                <c:pt idx="0">
                  <c:v>30.5</c:v>
                </c:pt>
                <c:pt idx="1">
                  <c:v>27.5</c:v>
                </c:pt>
                <c:pt idx="2">
                  <c:v>27.5</c:v>
                </c:pt>
                <c:pt idx="3">
                  <c:v>19</c:v>
                </c:pt>
                <c:pt idx="4">
                  <c:v>16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14.5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F-46E4-827B-3D3EDE01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1638320"/>
        <c:axId val="-811631136"/>
      </c:lineChart>
      <c:catAx>
        <c:axId val="-8116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11631136"/>
        <c:crosses val="autoZero"/>
        <c:auto val="1"/>
        <c:lblAlgn val="ctr"/>
        <c:lblOffset val="100"/>
        <c:noMultiLvlLbl val="0"/>
      </c:catAx>
      <c:valAx>
        <c:axId val="-81163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81163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14 Nov'!$F$3:$P$3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14 Nov'!$F$17:$P$17</c:f>
              <c:numCache>
                <c:formatCode>0</c:formatCode>
                <c:ptCount val="11"/>
                <c:pt idx="0" formatCode="General">
                  <c:v>1.5</c:v>
                </c:pt>
                <c:pt idx="1">
                  <c:v>1.35</c:v>
                </c:pt>
                <c:pt idx="2">
                  <c:v>1.2000000000000002</c:v>
                </c:pt>
                <c:pt idx="3">
                  <c:v>1.0500000000000003</c:v>
                </c:pt>
                <c:pt idx="4">
                  <c:v>0.90000000000000024</c:v>
                </c:pt>
                <c:pt idx="5">
                  <c:v>0.75000000000000022</c:v>
                </c:pt>
                <c:pt idx="6">
                  <c:v>0.6000000000000002</c:v>
                </c:pt>
                <c:pt idx="7">
                  <c:v>0.45000000000000018</c:v>
                </c:pt>
                <c:pt idx="8">
                  <c:v>0.30000000000000016</c:v>
                </c:pt>
                <c:pt idx="9">
                  <c:v>0.15000000000000016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F-46E4-827B-3D3EDE01B3D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14 Nov'!$F$3:$P$3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14 Nov'!$F$18:$P$18</c:f>
              <c:numCache>
                <c:formatCode>General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F-46E4-827B-3D3EDE01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11 Dec'!$F$3:$P$3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11 Dec'!$F$17:$P$17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7FE-8150-462E86D8787F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11 Dec'!$F$3:$P$3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11 Dec'!$F$18:$P$18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5-47FE-8150-462E86D8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25 Dec'!$F$3:$P$3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25 Dec'!$F$17:$P$17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3-418A-8DAC-E5804EA018B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25 Dec'!$F$3:$P$3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25 Dec'!$F$18:$P$18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3-418A-8DAC-E5804EA0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8 Jan'!$F$3:$P$3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8 Jan'!$F$17:$P$17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9-4C3B-86FB-DE98BA2817C6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8 Jan'!$F$3:$P$3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8 Jan'!$F$18:$P$18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9-4C3B-86FB-DE98BA28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22 Jan'!$F$3:$P$3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22 Jan'!$F$17:$P$17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A-474C-A61A-CC88D341914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22 Jan'!$F$3:$P$3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22 Jan'!$F$18:$P$18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A-474C-A61A-CC88D341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'Feature List Burndown 5 Feb'!$F$3:$P$3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5 Feb'!$F$17:$P$17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1BB-AF6C-65424E7657E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'Feature List Burndown 5 Feb'!$F$3:$P$3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'Feature List Burndown 5 Feb'!$F$18:$P$18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8-41BB-AF6C-65424E76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8415472"/>
        <c:axId val="-748408336"/>
      </c:lineChart>
      <c:catAx>
        <c:axId val="-74841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748408336"/>
        <c:crosses val="autoZero"/>
        <c:auto val="1"/>
        <c:lblAlgn val="ctr"/>
        <c:lblOffset val="100"/>
        <c:noMultiLvlLbl val="0"/>
      </c:catAx>
      <c:valAx>
        <c:axId val="-74840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484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86775-FACB-4569-A0B9-1A34C1160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06652-091B-4240-883F-6B3CDD619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D582A-8E95-4ACE-BFB9-1AC67A1B6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76E7E-1A61-464C-87FD-CE4AD1F91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C4E90-BD8B-41A3-80E6-20D2C6CB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5C2AF-8E6E-46FF-BD19-D88DA7ED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25</xdr:row>
      <xdr:rowOff>80435</xdr:rowOff>
    </xdr:from>
    <xdr:to>
      <xdr:col>16</xdr:col>
      <xdr:colOff>245533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9D106-3FF3-4A59-A901-F08F8B9C2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2" name="Table2" displayName="Table2" ref="B2:J28" totalsRowShown="0" headerRowDxfId="11" dataDxfId="10">
  <autoFilter ref="B2:J28"/>
  <tableColumns count="9">
    <tableColumn id="1" name="ID" dataDxfId="9"/>
    <tableColumn id="2" name="Feature / Task / Deliverable" dataDxfId="8">
      <calculatedColumnFormula>VLOOKUP(Table2[[#This Row],[ID]],Table1[],2)</calculatedColumnFormula>
    </tableColumn>
    <tableColumn id="3" name="Priority" dataDxfId="7"/>
    <tableColumn id="4" name="Planned Iteration" dataDxfId="6"/>
    <tableColumn id="5" name="Actual Iteration" dataDxfId="5"/>
    <tableColumn id="6" name="Total Planned Effort" dataDxfId="4"/>
    <tableColumn id="7" name="Total Actual Effort" dataDxfId="3"/>
    <tableColumn id="8" name="Complete?" dataDxfId="2"/>
    <tableColumn id="9" name="Issues / Lo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7" totalsRowShown="0">
  <autoFilter ref="A1:B17"/>
  <tableColumns count="2">
    <tableColumn id="1" name="ID" dataDxfId="1"/>
    <tableColumn id="2" name="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zoomScale="120" zoomScaleNormal="120" zoomScalePageLayoutView="120" workbookViewId="0">
      <selection activeCell="C25" sqref="C25:F25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bestFit="1" customWidth="1"/>
    <col min="5" max="5" width="3.5" customWidth="1"/>
    <col min="6" max="6" width="7.375" style="5" customWidth="1"/>
    <col min="7" max="8" width="7.5" style="5" customWidth="1"/>
    <col min="9" max="9" width="8.625" style="5" customWidth="1"/>
    <col min="10" max="10" width="7.5" style="5" customWidth="1"/>
    <col min="11" max="11" width="6.875" style="5" customWidth="1"/>
    <col min="12" max="12" width="7" style="5" customWidth="1"/>
    <col min="13" max="13" width="7.5" style="5" customWidth="1"/>
    <col min="14" max="14" width="7.625" style="5" customWidth="1"/>
    <col min="15" max="15" width="7.375" style="5" customWidth="1"/>
    <col min="16" max="16" width="7.625" style="5" customWidth="1"/>
    <col min="17" max="17" width="5.875" style="5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19</v>
      </c>
      <c r="C2" s="56" t="s">
        <v>28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>
        <v>0.5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0.5</v>
      </c>
      <c r="O4" s="4">
        <v>0</v>
      </c>
      <c r="P4" s="4">
        <v>0</v>
      </c>
      <c r="Q4" s="9">
        <f>SUM(G4:P4)</f>
        <v>0.5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>
        <v>3</v>
      </c>
      <c r="G5" s="4">
        <v>1</v>
      </c>
      <c r="H5" s="4">
        <v>0</v>
      </c>
      <c r="I5" s="4">
        <v>0</v>
      </c>
      <c r="J5" s="4">
        <v>0</v>
      </c>
      <c r="K5" s="21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2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>
        <v>0</v>
      </c>
      <c r="G6" s="4">
        <v>0</v>
      </c>
      <c r="H6" s="4">
        <v>0</v>
      </c>
      <c r="I6" s="4">
        <v>0</v>
      </c>
      <c r="J6" s="4">
        <v>0</v>
      </c>
      <c r="K6" s="21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>
        <v>0</v>
      </c>
      <c r="G7" s="4">
        <v>0</v>
      </c>
      <c r="H7" s="4">
        <v>0</v>
      </c>
      <c r="I7" s="4">
        <v>0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>
        <v>2</v>
      </c>
      <c r="G9" s="4">
        <v>0</v>
      </c>
      <c r="H9" s="4">
        <v>1</v>
      </c>
      <c r="I9" s="4">
        <v>0</v>
      </c>
      <c r="J9" s="4">
        <v>1</v>
      </c>
      <c r="K9" s="21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9">
        <f t="shared" si="0"/>
        <v>2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>
        <v>2</v>
      </c>
      <c r="G11" s="4">
        <v>0</v>
      </c>
      <c r="H11" s="4">
        <v>0</v>
      </c>
      <c r="I11" s="4">
        <v>0</v>
      </c>
      <c r="J11" s="4">
        <v>0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>
        <v>0</v>
      </c>
      <c r="G12" s="4">
        <v>0</v>
      </c>
      <c r="H12" s="4">
        <v>0</v>
      </c>
      <c r="I12" s="4">
        <v>0</v>
      </c>
      <c r="J12" s="4">
        <v>0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0</v>
      </c>
    </row>
    <row r="13" spans="2:17" x14ac:dyDescent="0.25">
      <c r="B13" s="24" t="s">
        <v>52</v>
      </c>
      <c r="C13" s="16" t="s">
        <v>47</v>
      </c>
      <c r="D13" s="16" t="s">
        <v>21</v>
      </c>
      <c r="E13" s="17">
        <v>4.0999999999999996</v>
      </c>
      <c r="F13" s="9">
        <v>10</v>
      </c>
      <c r="G13" s="4">
        <v>0</v>
      </c>
      <c r="H13" s="4">
        <v>3</v>
      </c>
      <c r="I13" s="4">
        <v>2</v>
      </c>
      <c r="J13" s="4">
        <v>0</v>
      </c>
      <c r="K13" s="21">
        <v>1</v>
      </c>
      <c r="L13" s="4">
        <v>0</v>
      </c>
      <c r="M13" s="4">
        <v>2</v>
      </c>
      <c r="N13" s="4">
        <v>2</v>
      </c>
      <c r="O13" s="4">
        <v>0</v>
      </c>
      <c r="P13" s="4">
        <v>0</v>
      </c>
      <c r="Q13" s="9">
        <f t="shared" si="0"/>
        <v>10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>
        <v>2</v>
      </c>
      <c r="G14" s="4">
        <v>0</v>
      </c>
      <c r="H14" s="4">
        <v>0</v>
      </c>
      <c r="I14" s="4">
        <v>0</v>
      </c>
      <c r="J14" s="4">
        <v>0</v>
      </c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>
        <v>3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>
        <v>2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10">
        <f t="shared" si="0"/>
        <v>2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25.5</v>
      </c>
      <c r="G17" s="18">
        <f t="shared" ref="G17:P17" si="1">F17-$F$17/10</f>
        <v>22.95</v>
      </c>
      <c r="H17" s="18">
        <f t="shared" si="1"/>
        <v>20.399999999999999</v>
      </c>
      <c r="I17" s="18">
        <f t="shared" si="1"/>
        <v>17.849999999999998</v>
      </c>
      <c r="J17" s="18">
        <f t="shared" si="1"/>
        <v>15.299999999999997</v>
      </c>
      <c r="K17" s="19">
        <f t="shared" si="1"/>
        <v>12.749999999999996</v>
      </c>
      <c r="L17" s="18">
        <f t="shared" si="1"/>
        <v>10.199999999999996</v>
      </c>
      <c r="M17" s="18">
        <f t="shared" si="1"/>
        <v>7.6499999999999959</v>
      </c>
      <c r="N17" s="18">
        <f t="shared" si="1"/>
        <v>5.0999999999999961</v>
      </c>
      <c r="O17" s="18">
        <f t="shared" si="1"/>
        <v>2.5499999999999963</v>
      </c>
      <c r="P17" s="19">
        <f t="shared" si="1"/>
        <v>-3.5527136788005009E-15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25.5</v>
      </c>
      <c r="G18" s="6">
        <f t="shared" ref="G18:P18" si="2">F18-(SUM(G4:G16))</f>
        <v>24.5</v>
      </c>
      <c r="H18" s="6">
        <f t="shared" si="2"/>
        <v>20.5</v>
      </c>
      <c r="I18" s="6">
        <f t="shared" si="2"/>
        <v>18.5</v>
      </c>
      <c r="J18" s="6">
        <f t="shared" si="2"/>
        <v>17.5</v>
      </c>
      <c r="K18" s="22">
        <f t="shared" si="2"/>
        <v>15.5</v>
      </c>
      <c r="L18" s="6">
        <f t="shared" si="2"/>
        <v>15.5</v>
      </c>
      <c r="M18" s="6">
        <f t="shared" si="2"/>
        <v>13.5</v>
      </c>
      <c r="N18" s="6">
        <f t="shared" si="2"/>
        <v>11</v>
      </c>
      <c r="O18" s="6">
        <f t="shared" si="2"/>
        <v>11</v>
      </c>
      <c r="P18" s="7">
        <f t="shared" si="2"/>
        <v>9</v>
      </c>
      <c r="Q18" s="8"/>
      <c r="R18" s="2"/>
      <c r="S18" s="2"/>
      <c r="T18" s="2"/>
      <c r="U18" s="2"/>
      <c r="V18" s="2"/>
    </row>
    <row r="25" spans="2:22" ht="31.5" x14ac:dyDescent="0.25">
      <c r="C25" s="1" t="s">
        <v>64</v>
      </c>
      <c r="D25" s="3" t="s">
        <v>65</v>
      </c>
    </row>
  </sheetData>
  <mergeCells count="10">
    <mergeCell ref="L2:P2"/>
    <mergeCell ref="C2:F2"/>
    <mergeCell ref="C1:G1"/>
    <mergeCell ref="B18:E18"/>
    <mergeCell ref="B17:E17"/>
    <mergeCell ref="B4:B5"/>
    <mergeCell ref="B6:B8"/>
    <mergeCell ref="B9:B12"/>
    <mergeCell ref="B14:B16"/>
    <mergeCell ref="G2:K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G19" sqref="G1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97</v>
      </c>
      <c r="C2" s="56" t="s">
        <v>96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I20" sqref="I20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97</v>
      </c>
      <c r="C2" s="56" t="s">
        <v>98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70" zoomScaleNormal="70" zoomScalePageLayoutView="70" workbookViewId="0">
      <selection activeCell="C31" sqref="C31"/>
    </sheetView>
  </sheetViews>
  <sheetFormatPr defaultColWidth="11" defaultRowHeight="15.75" x14ac:dyDescent="0.25"/>
  <cols>
    <col min="2" max="2" width="11" style="5" customWidth="1"/>
    <col min="3" max="3" width="113.625" bestFit="1" customWidth="1"/>
    <col min="4" max="4" width="12.125" bestFit="1" customWidth="1"/>
    <col min="5" max="5" width="26.5" style="5" bestFit="1" customWidth="1"/>
    <col min="6" max="6" width="24.375" style="5" bestFit="1" customWidth="1"/>
    <col min="7" max="7" width="29.375" style="5" bestFit="1" customWidth="1"/>
    <col min="8" max="8" width="27.125" style="5" bestFit="1" customWidth="1"/>
    <col min="9" max="9" width="19" style="5" bestFit="1" customWidth="1"/>
    <col min="10" max="10" width="32.625" bestFit="1" customWidth="1"/>
    <col min="12" max="12" width="20" bestFit="1" customWidth="1"/>
  </cols>
  <sheetData>
    <row r="1" spans="1:12" ht="16.5" thickBot="1" x14ac:dyDescent="0.3"/>
    <row r="2" spans="1:12" ht="32.25" thickBot="1" x14ac:dyDescent="0.55000000000000004">
      <c r="B2" s="30" t="s">
        <v>36</v>
      </c>
      <c r="C2" s="31" t="s">
        <v>37</v>
      </c>
      <c r="D2" s="31" t="s">
        <v>51</v>
      </c>
      <c r="E2" s="30" t="s">
        <v>34</v>
      </c>
      <c r="F2" s="30" t="s">
        <v>35</v>
      </c>
      <c r="G2" s="30" t="s">
        <v>38</v>
      </c>
      <c r="H2" s="30" t="s">
        <v>39</v>
      </c>
      <c r="I2" s="32" t="s">
        <v>40</v>
      </c>
      <c r="J2" s="32" t="s">
        <v>55</v>
      </c>
      <c r="L2" s="47" t="s">
        <v>75</v>
      </c>
    </row>
    <row r="3" spans="1:12" ht="26.25" x14ac:dyDescent="0.4">
      <c r="A3" t="s">
        <v>72</v>
      </c>
      <c r="B3" s="36">
        <v>1</v>
      </c>
      <c r="C3" s="37" t="str">
        <f>VLOOKUP(Table2[[#This Row],[ID]],Table1[],2)</f>
        <v>Iteration Planning</v>
      </c>
      <c r="D3" s="37" t="s">
        <v>21</v>
      </c>
      <c r="E3" s="44">
        <v>1</v>
      </c>
      <c r="F3" s="44">
        <v>1</v>
      </c>
      <c r="G3" s="44">
        <v>3</v>
      </c>
      <c r="H3" s="44">
        <v>2.5</v>
      </c>
      <c r="I3" s="44" t="s">
        <v>42</v>
      </c>
      <c r="J3" s="41" t="s">
        <v>77</v>
      </c>
      <c r="L3" s="48" t="s">
        <v>21</v>
      </c>
    </row>
    <row r="4" spans="1:12" ht="21" customHeight="1" x14ac:dyDescent="0.4">
      <c r="B4" s="38">
        <v>3</v>
      </c>
      <c r="C4" s="28" t="str">
        <f>VLOOKUP(Table2[[#This Row],[ID]],Table1[],2)</f>
        <v>Project Brief Report</v>
      </c>
      <c r="D4" s="28" t="s">
        <v>22</v>
      </c>
      <c r="E4" s="45">
        <v>1</v>
      </c>
      <c r="F4" s="45">
        <v>1</v>
      </c>
      <c r="G4" s="45">
        <v>6</v>
      </c>
      <c r="H4" s="45">
        <v>4</v>
      </c>
      <c r="I4" s="45" t="s">
        <v>42</v>
      </c>
      <c r="J4" s="42" t="s">
        <v>77</v>
      </c>
      <c r="L4" s="48" t="s">
        <v>22</v>
      </c>
    </row>
    <row r="5" spans="1:12" ht="21" customHeight="1" thickBot="1" x14ac:dyDescent="0.45">
      <c r="B5" s="38">
        <v>5</v>
      </c>
      <c r="C5" s="28" t="str">
        <f>VLOOKUP(Table2[[#This Row],[ID]],Table1[],2)</f>
        <v>Project Proposal Report</v>
      </c>
      <c r="D5" s="28" t="s">
        <v>21</v>
      </c>
      <c r="E5" s="45">
        <v>1</v>
      </c>
      <c r="F5" s="45">
        <v>1</v>
      </c>
      <c r="G5" s="45">
        <v>3</v>
      </c>
      <c r="H5" s="45">
        <v>4</v>
      </c>
      <c r="I5" s="45" t="s">
        <v>42</v>
      </c>
      <c r="J5" s="42" t="s">
        <v>77</v>
      </c>
      <c r="L5" s="49" t="s">
        <v>23</v>
      </c>
    </row>
    <row r="6" spans="1:12" ht="21.75" thickBot="1" x14ac:dyDescent="0.4">
      <c r="B6" s="39">
        <v>4</v>
      </c>
      <c r="C6" s="40" t="str">
        <f>VLOOKUP(Table2[[#This Row],[ID]],Table1[],2)</f>
        <v>Iteration Review</v>
      </c>
      <c r="D6" s="40" t="s">
        <v>21</v>
      </c>
      <c r="E6" s="46">
        <v>1</v>
      </c>
      <c r="F6" s="46">
        <v>1</v>
      </c>
      <c r="G6" s="46">
        <v>7</v>
      </c>
      <c r="H6" s="46">
        <v>2</v>
      </c>
      <c r="I6" s="46" t="s">
        <v>42</v>
      </c>
      <c r="J6" s="43" t="s">
        <v>77</v>
      </c>
    </row>
    <row r="7" spans="1:12" ht="21" x14ac:dyDescent="0.35">
      <c r="A7" t="s">
        <v>73</v>
      </c>
      <c r="B7" s="36">
        <v>1</v>
      </c>
      <c r="C7" s="37" t="str">
        <f>VLOOKUP(Table2[[#This Row],[ID]],Table1[],2)</f>
        <v>Iteration Planning</v>
      </c>
      <c r="D7" s="37" t="s">
        <v>21</v>
      </c>
      <c r="E7" s="44">
        <v>2</v>
      </c>
      <c r="F7" s="44">
        <v>2</v>
      </c>
      <c r="G7" s="44">
        <v>3</v>
      </c>
      <c r="H7" s="44">
        <v>0</v>
      </c>
      <c r="I7" s="44" t="s">
        <v>42</v>
      </c>
      <c r="J7" s="41" t="s">
        <v>77</v>
      </c>
    </row>
    <row r="8" spans="1:12" ht="21" x14ac:dyDescent="0.35">
      <c r="B8" s="38">
        <v>3</v>
      </c>
      <c r="C8" s="28" t="str">
        <f>VLOOKUP(Table2[[#This Row],[ID]],Table1[],2)</f>
        <v>Project Brief Report</v>
      </c>
      <c r="D8" s="28" t="s">
        <v>22</v>
      </c>
      <c r="E8" s="45">
        <v>1</v>
      </c>
      <c r="F8" s="45">
        <v>2</v>
      </c>
      <c r="G8" s="45">
        <v>2</v>
      </c>
      <c r="H8" s="45">
        <v>0</v>
      </c>
      <c r="I8" s="45" t="s">
        <v>43</v>
      </c>
      <c r="J8" s="42" t="s">
        <v>77</v>
      </c>
    </row>
    <row r="9" spans="1:12" ht="21" x14ac:dyDescent="0.35">
      <c r="B9" s="38">
        <v>6</v>
      </c>
      <c r="C9" s="28" t="str">
        <f>VLOOKUP(Table2[[#This Row],[ID]],Table1[],2)</f>
        <v>Interim report</v>
      </c>
      <c r="D9" s="28" t="s">
        <v>21</v>
      </c>
      <c r="E9" s="45">
        <v>2</v>
      </c>
      <c r="F9" s="45">
        <v>2</v>
      </c>
      <c r="G9" s="45">
        <v>2</v>
      </c>
      <c r="H9" s="45">
        <v>0</v>
      </c>
      <c r="I9" s="45" t="s">
        <v>43</v>
      </c>
      <c r="J9" s="42" t="s">
        <v>77</v>
      </c>
    </row>
    <row r="10" spans="1:12" ht="21.75" thickBot="1" x14ac:dyDescent="0.4">
      <c r="B10" s="39">
        <v>4</v>
      </c>
      <c r="C10" s="40" t="str">
        <f>VLOOKUP(Table2[[#This Row],[ID]],Table1[],2)</f>
        <v>Iteration Review</v>
      </c>
      <c r="D10" s="40" t="s">
        <v>21</v>
      </c>
      <c r="E10" s="46">
        <v>2</v>
      </c>
      <c r="F10" s="46">
        <v>2</v>
      </c>
      <c r="G10" s="46">
        <v>3</v>
      </c>
      <c r="H10" s="46">
        <v>0</v>
      </c>
      <c r="I10" s="46" t="s">
        <v>42</v>
      </c>
      <c r="J10" s="43" t="s">
        <v>77</v>
      </c>
    </row>
    <row r="11" spans="1:12" ht="21" x14ac:dyDescent="0.35">
      <c r="A11" t="s">
        <v>71</v>
      </c>
      <c r="B11" s="36">
        <v>1</v>
      </c>
      <c r="C11" s="37" t="str">
        <f>VLOOKUP(Table2[[#This Row],[ID]],Table1[],2)</f>
        <v>Iteration Planning</v>
      </c>
      <c r="D11" s="37" t="s">
        <v>21</v>
      </c>
      <c r="E11" s="44">
        <v>3</v>
      </c>
      <c r="F11" s="44" t="s">
        <v>68</v>
      </c>
      <c r="G11" s="44"/>
      <c r="H11" s="44"/>
      <c r="I11" s="44"/>
      <c r="J11" s="41" t="s">
        <v>78</v>
      </c>
    </row>
    <row r="12" spans="1:12" ht="21" x14ac:dyDescent="0.35">
      <c r="B12" s="38">
        <v>6</v>
      </c>
      <c r="C12" s="28" t="str">
        <f>VLOOKUP(Table2[[#This Row],[ID]],Table1[],2)</f>
        <v>Interim report</v>
      </c>
      <c r="D12" s="28" t="s">
        <v>21</v>
      </c>
      <c r="E12" s="45" t="s">
        <v>49</v>
      </c>
      <c r="F12" s="45">
        <v>3</v>
      </c>
      <c r="G12" s="45"/>
      <c r="H12" s="45"/>
      <c r="I12" s="45"/>
      <c r="J12" s="42" t="s">
        <v>79</v>
      </c>
    </row>
    <row r="13" spans="1:12" ht="21" x14ac:dyDescent="0.35">
      <c r="B13" s="38">
        <v>7</v>
      </c>
      <c r="C13" s="29" t="str">
        <f>VLOOKUP(Table2[[#This Row],[ID]],Table1[],2)</f>
        <v>Design of application</v>
      </c>
      <c r="D13" s="33" t="s">
        <v>22</v>
      </c>
      <c r="E13" s="27" t="s">
        <v>49</v>
      </c>
      <c r="F13" s="27"/>
      <c r="G13" s="27"/>
      <c r="H13" s="27"/>
      <c r="I13" s="27"/>
      <c r="J13" s="42"/>
    </row>
    <row r="14" spans="1:12" ht="21.75" thickBot="1" x14ac:dyDescent="0.4">
      <c r="B14" s="39">
        <v>4</v>
      </c>
      <c r="C14" s="40" t="str">
        <f>VLOOKUP(Table2[[#This Row],[ID]],Table1[],2)</f>
        <v>Iteration Review</v>
      </c>
      <c r="D14" s="40" t="s">
        <v>21</v>
      </c>
      <c r="E14" s="46">
        <v>3</v>
      </c>
      <c r="F14" s="46"/>
      <c r="G14" s="46"/>
      <c r="H14" s="46"/>
      <c r="I14" s="46"/>
      <c r="J14" s="43"/>
    </row>
    <row r="15" spans="1:12" ht="21" x14ac:dyDescent="0.35">
      <c r="A15" t="s">
        <v>74</v>
      </c>
      <c r="B15" s="36">
        <v>1</v>
      </c>
      <c r="C15" s="37" t="str">
        <f>VLOOKUP(Table2[[#This Row],[ID]],Table1[],2)</f>
        <v>Iteration Planning</v>
      </c>
      <c r="D15" s="37" t="s">
        <v>21</v>
      </c>
      <c r="E15" s="44">
        <v>4</v>
      </c>
      <c r="F15" s="44"/>
      <c r="G15" s="44"/>
      <c r="H15" s="44"/>
      <c r="I15" s="44"/>
      <c r="J15" s="41"/>
    </row>
    <row r="16" spans="1:12" ht="21" x14ac:dyDescent="0.35">
      <c r="B16" s="38">
        <v>6</v>
      </c>
      <c r="C16" s="28" t="str">
        <f>VLOOKUP(Table2[[#This Row],[ID]],Table1[],2)</f>
        <v>Interim report</v>
      </c>
      <c r="D16" s="28" t="s">
        <v>21</v>
      </c>
      <c r="E16" s="28" t="s">
        <v>49</v>
      </c>
      <c r="F16" s="28" t="s">
        <v>49</v>
      </c>
      <c r="G16" s="28"/>
      <c r="H16" s="28"/>
      <c r="I16" s="28"/>
      <c r="J16" s="42"/>
    </row>
    <row r="17" spans="1:10" ht="21" x14ac:dyDescent="0.35">
      <c r="B17" s="38">
        <v>9</v>
      </c>
      <c r="C17" s="28" t="str">
        <f>VLOOKUP(Table2[[#This Row],[ID]],Table1[],2)</f>
        <v>Research alarms apps</v>
      </c>
      <c r="D17" s="28" t="s">
        <v>22</v>
      </c>
      <c r="E17" s="45"/>
      <c r="F17" s="45"/>
      <c r="G17" s="45"/>
      <c r="H17" s="45"/>
      <c r="I17" s="45"/>
      <c r="J17" s="42"/>
    </row>
    <row r="18" spans="1:10" ht="21" x14ac:dyDescent="0.35">
      <c r="B18" s="38">
        <v>7</v>
      </c>
      <c r="C18" s="28" t="str">
        <f>VLOOKUP(Table2[[#This Row],[ID]],Table1[],2)</f>
        <v>Design of application</v>
      </c>
      <c r="D18" s="28" t="s">
        <v>21</v>
      </c>
      <c r="E18" s="45" t="s">
        <v>49</v>
      </c>
      <c r="F18" s="45"/>
      <c r="G18" s="45"/>
      <c r="H18" s="45"/>
      <c r="I18" s="45"/>
      <c r="J18" s="42"/>
    </row>
    <row r="19" spans="1:10" ht="21" x14ac:dyDescent="0.35">
      <c r="B19" s="38">
        <v>8</v>
      </c>
      <c r="C19" s="28" t="str">
        <f>VLOOKUP(Table2[[#This Row],[ID]],Table1[],2)</f>
        <v>Prototypes</v>
      </c>
      <c r="D19" s="28" t="s">
        <v>21</v>
      </c>
      <c r="E19" s="45" t="s">
        <v>82</v>
      </c>
      <c r="F19" s="45"/>
      <c r="G19" s="45"/>
      <c r="H19" s="45"/>
      <c r="I19" s="45"/>
      <c r="J19" s="42"/>
    </row>
    <row r="20" spans="1:10" ht="21.75" thickBot="1" x14ac:dyDescent="0.4">
      <c r="B20" s="39">
        <v>4</v>
      </c>
      <c r="C20" s="40" t="str">
        <f>VLOOKUP(Table2[[#This Row],[ID]],Table1[],2)</f>
        <v>Iteration Review</v>
      </c>
      <c r="D20" s="40" t="s">
        <v>21</v>
      </c>
      <c r="E20" s="46">
        <v>4</v>
      </c>
      <c r="F20" s="46"/>
      <c r="G20" s="46"/>
      <c r="H20" s="46"/>
      <c r="I20" s="46"/>
      <c r="J20" s="43"/>
    </row>
    <row r="21" spans="1:10" ht="21" x14ac:dyDescent="0.35">
      <c r="A21" t="s">
        <v>76</v>
      </c>
      <c r="B21" s="5">
        <v>1</v>
      </c>
      <c r="C21" s="28" t="str">
        <f>VLOOKUP(Table2[[#This Row],[ID]],Table1[],2)</f>
        <v>Iteration Planning</v>
      </c>
      <c r="D21" s="28" t="s">
        <v>21</v>
      </c>
      <c r="E21" s="45">
        <v>5</v>
      </c>
      <c r="F21" s="45"/>
      <c r="G21" s="45"/>
      <c r="H21" s="45"/>
      <c r="I21" s="45"/>
      <c r="J21" s="28"/>
    </row>
    <row r="22" spans="1:10" ht="21" x14ac:dyDescent="0.35">
      <c r="B22" s="5">
        <v>8</v>
      </c>
      <c r="C22" s="28" t="str">
        <f>VLOOKUP(Table2[[#This Row],[ID]],Table1[],2)</f>
        <v>Prototypes</v>
      </c>
      <c r="D22" s="28" t="s">
        <v>22</v>
      </c>
      <c r="E22" s="45"/>
      <c r="F22" s="45"/>
      <c r="G22" s="45"/>
      <c r="H22" s="45"/>
      <c r="I22" s="45"/>
      <c r="J22" s="28"/>
    </row>
    <row r="23" spans="1:10" ht="21" x14ac:dyDescent="0.35">
      <c r="B23" s="27">
        <v>10</v>
      </c>
      <c r="C23" s="28" t="str">
        <f>VLOOKUP(Table2[[#This Row],[ID]],Table1[],2)</f>
        <v>Research how to develop an alarm for android</v>
      </c>
      <c r="D23" s="28"/>
      <c r="E23" s="45"/>
      <c r="F23" s="45"/>
      <c r="G23" s="45"/>
      <c r="H23" s="45"/>
      <c r="I23" s="45"/>
      <c r="J23" s="28"/>
    </row>
    <row r="24" spans="1:10" ht="21" x14ac:dyDescent="0.35">
      <c r="B24" s="27">
        <v>11</v>
      </c>
      <c r="C24" s="28" t="str">
        <f>VLOOKUP(Table2[[#This Row],[ID]],Table1[],2)</f>
        <v>Design a basic alarm application</v>
      </c>
      <c r="D24" s="28"/>
      <c r="E24" s="45"/>
      <c r="F24" s="45"/>
      <c r="G24" s="45"/>
      <c r="H24" s="45"/>
      <c r="I24" s="45"/>
      <c r="J24" s="28"/>
    </row>
    <row r="25" spans="1:10" ht="21" x14ac:dyDescent="0.35">
      <c r="B25" s="27">
        <v>12</v>
      </c>
      <c r="C25" s="28" t="str">
        <f>VLOOKUP(Table2[[#This Row],[ID]],Table1[],2)</f>
        <v>Research some form of web interaction to deal with lightbulb commands</v>
      </c>
      <c r="D25" s="28"/>
      <c r="E25" s="45" t="s">
        <v>50</v>
      </c>
      <c r="F25" s="45"/>
      <c r="G25" s="45"/>
      <c r="H25" s="45"/>
      <c r="I25" s="45"/>
      <c r="J25" s="28"/>
    </row>
    <row r="26" spans="1:10" ht="21" x14ac:dyDescent="0.35">
      <c r="B26" s="27">
        <v>13</v>
      </c>
      <c r="C26" s="28" t="str">
        <f>VLOOKUP(Table2[[#This Row],[ID]],Table1[],2)</f>
        <v>Develop some form of web interaction to deal with lightbulb commands</v>
      </c>
      <c r="D26" s="28"/>
      <c r="E26" s="45"/>
      <c r="F26" s="45"/>
      <c r="G26" s="45"/>
      <c r="H26" s="45"/>
      <c r="I26" s="45"/>
      <c r="J26" s="28"/>
    </row>
    <row r="27" spans="1:10" ht="21" x14ac:dyDescent="0.35">
      <c r="B27" s="27">
        <v>14</v>
      </c>
      <c r="C27" s="28" t="str">
        <f>VLOOKUP(Table2[[#This Row],[ID]],Table1[],2)</f>
        <v>Integrate web interaction into alarm functionality</v>
      </c>
      <c r="D27" s="28"/>
      <c r="E27" s="45"/>
      <c r="F27" s="45"/>
      <c r="G27" s="45"/>
      <c r="H27" s="45"/>
      <c r="I27" s="45"/>
      <c r="J27" s="28"/>
    </row>
    <row r="28" spans="1:10" ht="21" x14ac:dyDescent="0.35">
      <c r="B28" s="27">
        <v>15</v>
      </c>
      <c r="C28" s="29" t="str">
        <f>VLOOKUP(Table2[[#This Row],[ID]],Table1[],2)</f>
        <v>Research how to physically display smartbulb interaction (Arduino, raspberry pi, actual smart bulb)</v>
      </c>
      <c r="D28" s="33"/>
      <c r="E28" s="27"/>
      <c r="F28" s="27"/>
      <c r="G28" s="27"/>
      <c r="H28" s="27"/>
      <c r="I28" s="27"/>
      <c r="J28" s="28"/>
    </row>
    <row r="29" spans="1:10" ht="21" x14ac:dyDescent="0.35"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21" x14ac:dyDescent="0.35">
      <c r="B30" s="28"/>
      <c r="C30" s="28"/>
      <c r="D30" s="28"/>
      <c r="E30" s="28"/>
      <c r="F30" s="28"/>
      <c r="G30" s="28"/>
      <c r="H30" s="28"/>
      <c r="I30" s="28"/>
      <c r="J30" s="28"/>
    </row>
    <row r="31" spans="1:10" ht="21" x14ac:dyDescent="0.35">
      <c r="C31" s="28"/>
      <c r="D31" s="28"/>
      <c r="E31" s="28"/>
      <c r="F31" s="28"/>
      <c r="G31" s="28"/>
      <c r="H31" s="28"/>
      <c r="I31" s="28"/>
      <c r="J31" s="28"/>
    </row>
    <row r="32" spans="1:10" ht="21" x14ac:dyDescent="0.35">
      <c r="C32" s="28"/>
      <c r="D32" s="28"/>
      <c r="E32" s="28"/>
      <c r="F32" s="28"/>
      <c r="G32" s="28"/>
      <c r="H32" s="28"/>
      <c r="I32" s="28"/>
      <c r="J32" s="28"/>
    </row>
    <row r="33" spans="3:10" ht="21" x14ac:dyDescent="0.35">
      <c r="C33" s="28"/>
      <c r="D33" s="28"/>
      <c r="E33" s="28"/>
      <c r="F33" s="28"/>
      <c r="G33" s="28"/>
      <c r="H33" s="28"/>
      <c r="I33" s="28"/>
      <c r="J33" s="28"/>
    </row>
    <row r="34" spans="3:10" ht="21" x14ac:dyDescent="0.35">
      <c r="C34" s="28"/>
      <c r="D34" s="28"/>
      <c r="E34" s="28"/>
      <c r="F34" s="28"/>
      <c r="G34" s="28"/>
      <c r="H34" s="28"/>
      <c r="I34" s="28"/>
      <c r="J34" s="28"/>
    </row>
    <row r="35" spans="3:10" ht="21" x14ac:dyDescent="0.35">
      <c r="C35" s="28"/>
      <c r="D35" s="28"/>
      <c r="E35" s="28"/>
      <c r="F35" s="28"/>
      <c r="G35" s="28"/>
      <c r="H35" s="28"/>
      <c r="I35" s="28"/>
      <c r="J35" s="28"/>
    </row>
    <row r="36" spans="3:10" ht="21" x14ac:dyDescent="0.35">
      <c r="C36" s="28"/>
      <c r="D36" s="28"/>
      <c r="E36" s="28"/>
      <c r="F36" s="28"/>
      <c r="G36" s="28"/>
      <c r="H36" s="28"/>
      <c r="I36" s="28"/>
      <c r="J36" s="28"/>
    </row>
    <row r="37" spans="3:10" ht="21" x14ac:dyDescent="0.35">
      <c r="C37" s="34"/>
      <c r="D37" s="35"/>
    </row>
  </sheetData>
  <dataValidations count="1">
    <dataValidation type="list" allowBlank="1" showInputMessage="1" showErrorMessage="1" sqref="D3:D28">
      <formula1>$L$3:$L$5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ColWidth="8.875" defaultRowHeight="15.75" x14ac:dyDescent="0.25"/>
  <cols>
    <col min="1" max="1" width="9.5" customWidth="1"/>
    <col min="2" max="2" width="109.125" bestFit="1" customWidth="1"/>
  </cols>
  <sheetData>
    <row r="1" spans="1:2" x14ac:dyDescent="0.25">
      <c r="A1" s="26" t="s">
        <v>36</v>
      </c>
      <c r="B1" s="26" t="s">
        <v>69</v>
      </c>
    </row>
    <row r="2" spans="1:2" ht="21" x14ac:dyDescent="0.35">
      <c r="A2" s="27"/>
      <c r="B2" s="29"/>
    </row>
    <row r="3" spans="1:2" ht="21" x14ac:dyDescent="0.35">
      <c r="A3" s="27">
        <v>1</v>
      </c>
      <c r="B3" s="28" t="s">
        <v>45</v>
      </c>
    </row>
    <row r="4" spans="1:2" ht="21" x14ac:dyDescent="0.35">
      <c r="A4" s="27">
        <v>2</v>
      </c>
      <c r="B4" s="28" t="s">
        <v>41</v>
      </c>
    </row>
    <row r="5" spans="1:2" ht="21" x14ac:dyDescent="0.35">
      <c r="A5" s="27">
        <v>3</v>
      </c>
      <c r="B5" s="28" t="s">
        <v>46</v>
      </c>
    </row>
    <row r="6" spans="1:2" ht="21" x14ac:dyDescent="0.35">
      <c r="A6" s="27">
        <v>4</v>
      </c>
      <c r="B6" s="28" t="s">
        <v>44</v>
      </c>
    </row>
    <row r="7" spans="1:2" ht="21" x14ac:dyDescent="0.35">
      <c r="A7" s="27">
        <v>5</v>
      </c>
      <c r="B7" s="28" t="s">
        <v>47</v>
      </c>
    </row>
    <row r="8" spans="1:2" ht="21" x14ac:dyDescent="0.35">
      <c r="A8" s="27">
        <v>6</v>
      </c>
      <c r="B8" s="29" t="s">
        <v>70</v>
      </c>
    </row>
    <row r="9" spans="1:2" ht="21" x14ac:dyDescent="0.35">
      <c r="A9" s="27">
        <v>7</v>
      </c>
      <c r="B9" s="28" t="s">
        <v>56</v>
      </c>
    </row>
    <row r="10" spans="1:2" ht="21" x14ac:dyDescent="0.35">
      <c r="A10" s="27">
        <v>8</v>
      </c>
      <c r="B10" s="28" t="s">
        <v>48</v>
      </c>
    </row>
    <row r="11" spans="1:2" ht="21" x14ac:dyDescent="0.35">
      <c r="A11" s="27">
        <v>9</v>
      </c>
      <c r="B11" s="29" t="s">
        <v>58</v>
      </c>
    </row>
    <row r="12" spans="1:2" ht="21" x14ac:dyDescent="0.35">
      <c r="A12" s="27">
        <v>10</v>
      </c>
      <c r="B12" s="29" t="s">
        <v>59</v>
      </c>
    </row>
    <row r="13" spans="1:2" ht="21" x14ac:dyDescent="0.35">
      <c r="A13" s="27">
        <v>11</v>
      </c>
      <c r="B13" s="29" t="s">
        <v>57</v>
      </c>
    </row>
    <row r="14" spans="1:2" ht="21" x14ac:dyDescent="0.35">
      <c r="A14" s="27">
        <v>12</v>
      </c>
      <c r="B14" s="29" t="s">
        <v>61</v>
      </c>
    </row>
    <row r="15" spans="1:2" ht="21" x14ac:dyDescent="0.35">
      <c r="A15" s="27">
        <v>13</v>
      </c>
      <c r="B15" s="29" t="s">
        <v>60</v>
      </c>
    </row>
    <row r="16" spans="1:2" ht="21" x14ac:dyDescent="0.35">
      <c r="A16" s="27">
        <v>14</v>
      </c>
      <c r="B16" s="29" t="s">
        <v>62</v>
      </c>
    </row>
    <row r="17" spans="1:2" ht="21" x14ac:dyDescent="0.35">
      <c r="A17" s="27">
        <v>15</v>
      </c>
      <c r="B17" s="29" t="s">
        <v>63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zoomScale="120" zoomScaleNormal="120" zoomScalePageLayoutView="120" workbookViewId="0">
      <selection activeCell="C19" sqref="C1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" customWidth="1"/>
    <col min="7" max="8" width="7.5" style="5" customWidth="1"/>
    <col min="9" max="9" width="8.625" style="5" customWidth="1"/>
    <col min="10" max="10" width="7.5" style="5" customWidth="1"/>
    <col min="11" max="11" width="6.875" style="5" customWidth="1"/>
    <col min="12" max="12" width="7" style="5" customWidth="1"/>
    <col min="13" max="13" width="7.5" style="5" customWidth="1"/>
    <col min="14" max="14" width="7.625" style="5" customWidth="1"/>
    <col min="15" max="15" width="7.375" style="5" customWidth="1"/>
    <col min="16" max="16" width="7.625" style="5" customWidth="1"/>
    <col min="17" max="17" width="5.875" style="5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83</v>
      </c>
      <c r="C2" s="56" t="s">
        <v>66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>
        <v>0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>
        <v>3</v>
      </c>
      <c r="G5" s="4">
        <v>0</v>
      </c>
      <c r="H5" s="4">
        <v>0</v>
      </c>
      <c r="I5" s="4">
        <v>0</v>
      </c>
      <c r="J5" s="4">
        <v>0</v>
      </c>
      <c r="K5" s="21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>
        <v>0</v>
      </c>
      <c r="G6" s="4">
        <v>0</v>
      </c>
      <c r="H6" s="4">
        <v>0</v>
      </c>
      <c r="I6" s="4">
        <v>0</v>
      </c>
      <c r="J6" s="4">
        <v>0</v>
      </c>
      <c r="K6" s="21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>
        <v>0</v>
      </c>
      <c r="G7" s="4">
        <v>0</v>
      </c>
      <c r="H7" s="4">
        <v>0</v>
      </c>
      <c r="I7" s="4">
        <v>0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>
        <v>2</v>
      </c>
      <c r="G9" s="4">
        <v>0</v>
      </c>
      <c r="H9" s="4">
        <v>0</v>
      </c>
      <c r="I9" s="4">
        <v>0</v>
      </c>
      <c r="J9" s="4">
        <v>0</v>
      </c>
      <c r="K9" s="21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>
        <v>2</v>
      </c>
      <c r="G11" s="4">
        <v>0</v>
      </c>
      <c r="H11" s="4">
        <v>0</v>
      </c>
      <c r="I11" s="4">
        <v>0</v>
      </c>
      <c r="J11" s="4">
        <v>0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>
        <v>0</v>
      </c>
      <c r="G12" s="4">
        <v>0</v>
      </c>
      <c r="H12" s="4">
        <v>0</v>
      </c>
      <c r="I12" s="4">
        <v>0</v>
      </c>
      <c r="J12" s="4">
        <v>0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0</v>
      </c>
    </row>
    <row r="13" spans="2:17" x14ac:dyDescent="0.25">
      <c r="B13" s="25" t="s">
        <v>52</v>
      </c>
      <c r="C13" s="16" t="s">
        <v>47</v>
      </c>
      <c r="D13" s="16" t="s">
        <v>21</v>
      </c>
      <c r="E13" s="17">
        <v>4.0999999999999996</v>
      </c>
      <c r="F13" s="9">
        <v>10</v>
      </c>
      <c r="G13" s="4">
        <v>0</v>
      </c>
      <c r="H13" s="4">
        <v>0</v>
      </c>
      <c r="I13" s="4">
        <v>0</v>
      </c>
      <c r="J13" s="4">
        <v>0</v>
      </c>
      <c r="K13" s="21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>
        <v>2</v>
      </c>
      <c r="G14" s="4">
        <v>0</v>
      </c>
      <c r="H14" s="4">
        <v>0</v>
      </c>
      <c r="I14" s="4">
        <v>0</v>
      </c>
      <c r="J14" s="4">
        <v>0</v>
      </c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>
        <v>3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>
        <v>2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25</v>
      </c>
      <c r="G17" s="18">
        <f t="shared" ref="G17:P17" si="1">F17-$F$17/10</f>
        <v>22.5</v>
      </c>
      <c r="H17" s="18">
        <f t="shared" si="1"/>
        <v>20</v>
      </c>
      <c r="I17" s="18">
        <f t="shared" si="1"/>
        <v>17.5</v>
      </c>
      <c r="J17" s="18">
        <f t="shared" si="1"/>
        <v>15</v>
      </c>
      <c r="K17" s="19">
        <f t="shared" si="1"/>
        <v>12.5</v>
      </c>
      <c r="L17" s="18">
        <f t="shared" si="1"/>
        <v>10</v>
      </c>
      <c r="M17" s="18">
        <f t="shared" si="1"/>
        <v>7.5</v>
      </c>
      <c r="N17" s="18">
        <f t="shared" si="1"/>
        <v>5</v>
      </c>
      <c r="O17" s="18">
        <f t="shared" si="1"/>
        <v>2.5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25</v>
      </c>
      <c r="G18" s="6">
        <f t="shared" ref="G18:P18" si="2">F18-(SUM(G4:G16))</f>
        <v>25</v>
      </c>
      <c r="H18" s="6">
        <f t="shared" si="2"/>
        <v>25</v>
      </c>
      <c r="I18" s="6">
        <f t="shared" si="2"/>
        <v>25</v>
      </c>
      <c r="J18" s="6">
        <f t="shared" si="2"/>
        <v>25</v>
      </c>
      <c r="K18" s="22">
        <f t="shared" si="2"/>
        <v>25</v>
      </c>
      <c r="L18" s="6">
        <f t="shared" si="2"/>
        <v>25</v>
      </c>
      <c r="M18" s="6">
        <f t="shared" si="2"/>
        <v>25</v>
      </c>
      <c r="N18" s="6">
        <f t="shared" si="2"/>
        <v>25</v>
      </c>
      <c r="O18" s="6">
        <f t="shared" si="2"/>
        <v>25</v>
      </c>
      <c r="P18" s="7">
        <f t="shared" si="2"/>
        <v>25</v>
      </c>
      <c r="Q18" s="8"/>
      <c r="R18" s="2"/>
      <c r="S18" s="2"/>
      <c r="T18" s="2"/>
      <c r="U18" s="2"/>
      <c r="V18" s="2"/>
    </row>
    <row r="25" spans="2:22" x14ac:dyDescent="0.25">
      <c r="B25" s="62" t="s">
        <v>64</v>
      </c>
      <c r="C25" s="62"/>
      <c r="D25" s="3" t="s">
        <v>65</v>
      </c>
    </row>
  </sheetData>
  <mergeCells count="11">
    <mergeCell ref="B9:B12"/>
    <mergeCell ref="B14:B16"/>
    <mergeCell ref="B17:E17"/>
    <mergeCell ref="B18:E18"/>
    <mergeCell ref="B25:C25"/>
    <mergeCell ref="B6:B8"/>
    <mergeCell ref="C1:G1"/>
    <mergeCell ref="C2:F2"/>
    <mergeCell ref="G2:K2"/>
    <mergeCell ref="L2:P2"/>
    <mergeCell ref="B4:B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abSelected="1" zoomScale="120" zoomScaleNormal="120" zoomScalePageLayoutView="120" workbookViewId="0">
      <selection activeCell="O15" sqref="O15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" customWidth="1"/>
    <col min="7" max="8" width="7.5" style="5" customWidth="1"/>
    <col min="9" max="9" width="8.625" style="5" customWidth="1"/>
    <col min="10" max="10" width="7.5" style="5" customWidth="1"/>
    <col min="11" max="11" width="6.875" style="5" customWidth="1"/>
    <col min="12" max="12" width="7" style="5" customWidth="1"/>
    <col min="13" max="13" width="7.5" style="5" customWidth="1"/>
    <col min="14" max="14" width="7.625" style="5" customWidth="1"/>
    <col min="15" max="15" width="7.375" style="5" customWidth="1"/>
    <col min="16" max="16" width="7.625" style="5" customWidth="1"/>
    <col min="17" max="17" width="5.875" style="5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67</v>
      </c>
      <c r="C2" s="56" t="s">
        <v>80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>
        <v>1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9">
        <f>SUM(G4:P4)</f>
        <v>1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>
        <v>3</v>
      </c>
      <c r="G5" s="4">
        <v>0</v>
      </c>
      <c r="H5" s="4">
        <v>0</v>
      </c>
      <c r="I5" s="4">
        <v>2.5</v>
      </c>
      <c r="J5" s="4">
        <v>0</v>
      </c>
      <c r="K5" s="21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2.5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>
        <v>1</v>
      </c>
      <c r="G6" s="4">
        <v>0</v>
      </c>
      <c r="H6" s="4">
        <v>0</v>
      </c>
      <c r="I6" s="4">
        <v>0</v>
      </c>
      <c r="J6" s="4">
        <v>0.5</v>
      </c>
      <c r="K6" s="21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9">
        <f t="shared" si="0"/>
        <v>1.5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>
        <v>0.5</v>
      </c>
      <c r="G7" s="4">
        <v>0</v>
      </c>
      <c r="H7" s="4">
        <v>0</v>
      </c>
      <c r="I7" s="4">
        <v>1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0.5</v>
      </c>
      <c r="P7" s="4">
        <v>0</v>
      </c>
      <c r="Q7" s="9">
        <f t="shared" si="0"/>
        <v>1.5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>
        <v>2</v>
      </c>
      <c r="G9" s="4">
        <v>0</v>
      </c>
      <c r="H9" s="4">
        <v>0</v>
      </c>
      <c r="I9" s="4">
        <v>1</v>
      </c>
      <c r="J9" s="4">
        <v>1</v>
      </c>
      <c r="K9" s="21">
        <v>0.5</v>
      </c>
      <c r="L9" s="4">
        <v>0</v>
      </c>
      <c r="M9" s="4">
        <v>0</v>
      </c>
      <c r="N9" s="4">
        <v>0</v>
      </c>
      <c r="O9" s="4">
        <v>0.5</v>
      </c>
      <c r="P9" s="4">
        <v>0</v>
      </c>
      <c r="Q9" s="9">
        <f t="shared" si="0"/>
        <v>3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>
        <v>2</v>
      </c>
      <c r="G10" s="4">
        <v>0</v>
      </c>
      <c r="H10" s="4">
        <v>0</v>
      </c>
      <c r="I10" s="4">
        <v>1</v>
      </c>
      <c r="J10" s="4">
        <v>0.5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1.5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>
        <v>2</v>
      </c>
      <c r="G11" s="4">
        <v>0</v>
      </c>
      <c r="H11" s="4">
        <v>0</v>
      </c>
      <c r="I11" s="4">
        <v>0</v>
      </c>
      <c r="J11" s="4">
        <v>0.5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0.5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>
        <v>2</v>
      </c>
      <c r="G12" s="4">
        <v>1</v>
      </c>
      <c r="H12" s="4">
        <v>0</v>
      </c>
      <c r="I12" s="4">
        <v>0</v>
      </c>
      <c r="J12" s="4">
        <v>0.5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1.5</v>
      </c>
    </row>
    <row r="13" spans="2:17" x14ac:dyDescent="0.25">
      <c r="B13" s="25" t="s">
        <v>52</v>
      </c>
      <c r="C13" s="50" t="s">
        <v>81</v>
      </c>
      <c r="D13" s="16" t="s">
        <v>21</v>
      </c>
      <c r="E13" s="17">
        <v>4.0999999999999996</v>
      </c>
      <c r="F13" s="9">
        <v>10</v>
      </c>
      <c r="G13" s="4">
        <v>2</v>
      </c>
      <c r="H13" s="4">
        <v>0</v>
      </c>
      <c r="I13" s="4">
        <v>3</v>
      </c>
      <c r="J13" s="4">
        <v>0</v>
      </c>
      <c r="K13" s="21">
        <v>0</v>
      </c>
      <c r="L13" s="4">
        <v>0</v>
      </c>
      <c r="M13" s="4">
        <v>0</v>
      </c>
      <c r="N13" s="4">
        <v>0</v>
      </c>
      <c r="O13" s="4">
        <v>2</v>
      </c>
      <c r="P13" s="4">
        <v>0</v>
      </c>
      <c r="Q13" s="9">
        <f t="shared" si="0"/>
        <v>7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>
        <v>2</v>
      </c>
      <c r="G14" s="4">
        <v>0</v>
      </c>
      <c r="H14" s="4">
        <v>0</v>
      </c>
      <c r="I14" s="4">
        <v>0</v>
      </c>
      <c r="J14" s="4"/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>
        <v>3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>
        <v>2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30.5</v>
      </c>
      <c r="G17" s="18">
        <f t="shared" ref="G17:P17" si="1">F17-$F$17/10</f>
        <v>27.45</v>
      </c>
      <c r="H17" s="18">
        <f t="shared" si="1"/>
        <v>24.4</v>
      </c>
      <c r="I17" s="18">
        <f t="shared" si="1"/>
        <v>21.349999999999998</v>
      </c>
      <c r="J17" s="18">
        <f t="shared" si="1"/>
        <v>18.299999999999997</v>
      </c>
      <c r="K17" s="19">
        <f t="shared" si="1"/>
        <v>15.249999999999996</v>
      </c>
      <c r="L17" s="18">
        <f t="shared" si="1"/>
        <v>12.199999999999996</v>
      </c>
      <c r="M17" s="18">
        <f t="shared" si="1"/>
        <v>9.149999999999995</v>
      </c>
      <c r="N17" s="18">
        <f t="shared" si="1"/>
        <v>6.0999999999999952</v>
      </c>
      <c r="O17" s="18">
        <f t="shared" si="1"/>
        <v>3.0499999999999954</v>
      </c>
      <c r="P17" s="19">
        <f t="shared" si="1"/>
        <v>-4.4408920985006262E-15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30.5</v>
      </c>
      <c r="G18" s="6">
        <f t="shared" ref="G18:P18" si="2">F18-(SUM(G4:G16))</f>
        <v>27.5</v>
      </c>
      <c r="H18" s="6">
        <f t="shared" si="2"/>
        <v>27.5</v>
      </c>
      <c r="I18" s="6">
        <f t="shared" si="2"/>
        <v>19</v>
      </c>
      <c r="J18" s="6">
        <f t="shared" si="2"/>
        <v>16</v>
      </c>
      <c r="K18" s="22">
        <f t="shared" si="2"/>
        <v>15.5</v>
      </c>
      <c r="L18" s="6">
        <f t="shared" si="2"/>
        <v>15.5</v>
      </c>
      <c r="M18" s="6">
        <f t="shared" si="2"/>
        <v>15.5</v>
      </c>
      <c r="N18" s="6">
        <f t="shared" si="2"/>
        <v>14.5</v>
      </c>
      <c r="O18" s="6">
        <f t="shared" si="2"/>
        <v>10.5</v>
      </c>
      <c r="P18" s="7">
        <f t="shared" si="2"/>
        <v>10.5</v>
      </c>
      <c r="Q18" s="8"/>
      <c r="R18" s="2"/>
      <c r="S18" s="2"/>
      <c r="T18" s="2"/>
      <c r="U18" s="2"/>
      <c r="V18" s="2"/>
    </row>
  </sheetData>
  <mergeCells count="10">
    <mergeCell ref="B17:E17"/>
    <mergeCell ref="B18:E18"/>
    <mergeCell ref="C1:G1"/>
    <mergeCell ref="C2:F2"/>
    <mergeCell ref="G2:K2"/>
    <mergeCell ref="L2:P2"/>
    <mergeCell ref="B4:B5"/>
    <mergeCell ref="B6:B8"/>
    <mergeCell ref="B9:B12"/>
    <mergeCell ref="B14:B16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F23" sqref="F2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2" customWidth="1"/>
    <col min="7" max="8" width="7.5" style="52" customWidth="1"/>
    <col min="9" max="9" width="8.625" style="52" customWidth="1"/>
    <col min="10" max="10" width="7.5" style="52" customWidth="1"/>
    <col min="11" max="11" width="6.875" style="52" customWidth="1"/>
    <col min="12" max="12" width="7" style="52" customWidth="1"/>
    <col min="13" max="13" width="7.5" style="52" customWidth="1"/>
    <col min="14" max="14" width="7.625" style="52" customWidth="1"/>
    <col min="15" max="15" width="7.375" style="52" customWidth="1"/>
    <col min="16" max="16" width="7.625" style="52" customWidth="1"/>
    <col min="17" max="17" width="5.875" style="52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85</v>
      </c>
      <c r="C2" s="56" t="s">
        <v>84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>
        <v>0.5</v>
      </c>
      <c r="G4" s="4">
        <v>0</v>
      </c>
      <c r="H4" s="4">
        <v>0</v>
      </c>
      <c r="I4" s="4">
        <v>0</v>
      </c>
      <c r="J4" s="4">
        <v>0</v>
      </c>
      <c r="K4" s="21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>
        <v>1</v>
      </c>
      <c r="G5" s="4">
        <v>0</v>
      </c>
      <c r="H5" s="4">
        <v>0</v>
      </c>
      <c r="I5" s="4">
        <v>0</v>
      </c>
      <c r="J5" s="4">
        <v>0</v>
      </c>
      <c r="K5" s="21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>
        <v>0</v>
      </c>
      <c r="G6" s="4">
        <v>0</v>
      </c>
      <c r="H6" s="4">
        <v>0</v>
      </c>
      <c r="I6" s="4">
        <v>0</v>
      </c>
      <c r="J6" s="4">
        <v>0</v>
      </c>
      <c r="K6" s="21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>
        <v>0</v>
      </c>
      <c r="G7" s="4">
        <v>0</v>
      </c>
      <c r="H7" s="4">
        <v>0</v>
      </c>
      <c r="I7" s="4">
        <v>0</v>
      </c>
      <c r="J7" s="4">
        <v>0</v>
      </c>
      <c r="K7" s="21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>
        <v>0</v>
      </c>
      <c r="G8" s="4">
        <v>0</v>
      </c>
      <c r="H8" s="4">
        <v>0</v>
      </c>
      <c r="I8" s="4">
        <v>0</v>
      </c>
      <c r="J8" s="4">
        <v>0</v>
      </c>
      <c r="K8" s="21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>
        <v>0</v>
      </c>
      <c r="G9" s="4">
        <v>0</v>
      </c>
      <c r="H9" s="4">
        <v>0</v>
      </c>
      <c r="I9" s="4">
        <v>0</v>
      </c>
      <c r="J9" s="4">
        <v>0</v>
      </c>
      <c r="K9" s="21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>
        <v>0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>
        <v>0</v>
      </c>
      <c r="G11" s="4">
        <v>0</v>
      </c>
      <c r="H11" s="4">
        <v>0</v>
      </c>
      <c r="I11" s="4">
        <v>0</v>
      </c>
      <c r="J11" s="4">
        <v>0</v>
      </c>
      <c r="K11" s="21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>
        <v>0</v>
      </c>
      <c r="G12" s="4">
        <v>0</v>
      </c>
      <c r="H12" s="4">
        <v>0</v>
      </c>
      <c r="I12" s="4">
        <v>0</v>
      </c>
      <c r="J12" s="4">
        <v>0</v>
      </c>
      <c r="K12" s="21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9">
        <f t="shared" si="0"/>
        <v>0</v>
      </c>
    </row>
    <row r="13" spans="2:17" x14ac:dyDescent="0.25">
      <c r="B13" s="51" t="s">
        <v>52</v>
      </c>
      <c r="C13" s="50" t="s">
        <v>81</v>
      </c>
      <c r="D13" s="16" t="s">
        <v>21</v>
      </c>
      <c r="E13" s="17">
        <v>4.0999999999999996</v>
      </c>
      <c r="F13" s="9">
        <v>0</v>
      </c>
      <c r="G13" s="4">
        <v>0</v>
      </c>
      <c r="H13" s="4">
        <v>0</v>
      </c>
      <c r="I13" s="4">
        <v>0</v>
      </c>
      <c r="J13" s="4">
        <v>0</v>
      </c>
      <c r="K13" s="21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>
        <v>0</v>
      </c>
      <c r="G14" s="4">
        <v>0</v>
      </c>
      <c r="H14" s="4">
        <v>0</v>
      </c>
      <c r="I14" s="4">
        <v>0</v>
      </c>
      <c r="J14" s="4">
        <v>0</v>
      </c>
      <c r="K14" s="21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>
        <v>0</v>
      </c>
      <c r="G15" s="4">
        <v>0</v>
      </c>
      <c r="H15" s="4">
        <v>0</v>
      </c>
      <c r="I15" s="4">
        <v>0</v>
      </c>
      <c r="J15" s="4">
        <v>0</v>
      </c>
      <c r="K15" s="21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>
        <v>0</v>
      </c>
      <c r="G16" s="4">
        <v>0</v>
      </c>
      <c r="H16" s="4">
        <v>0</v>
      </c>
      <c r="I16" s="4">
        <v>0</v>
      </c>
      <c r="J16" s="4">
        <v>0</v>
      </c>
      <c r="K16" s="21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1.5</v>
      </c>
      <c r="G17" s="18">
        <f t="shared" ref="G17:P17" si="1">F17-$F$17/10</f>
        <v>1.35</v>
      </c>
      <c r="H17" s="18">
        <f t="shared" si="1"/>
        <v>1.2000000000000002</v>
      </c>
      <c r="I17" s="18">
        <f t="shared" si="1"/>
        <v>1.0500000000000003</v>
      </c>
      <c r="J17" s="18">
        <f t="shared" si="1"/>
        <v>0.90000000000000024</v>
      </c>
      <c r="K17" s="19">
        <f t="shared" si="1"/>
        <v>0.75000000000000022</v>
      </c>
      <c r="L17" s="18">
        <f t="shared" si="1"/>
        <v>0.6000000000000002</v>
      </c>
      <c r="M17" s="18">
        <f t="shared" si="1"/>
        <v>0.45000000000000018</v>
      </c>
      <c r="N17" s="18">
        <f t="shared" si="1"/>
        <v>0.30000000000000016</v>
      </c>
      <c r="O17" s="18">
        <f t="shared" si="1"/>
        <v>0.15000000000000016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1.5</v>
      </c>
      <c r="G18" s="6">
        <f t="shared" ref="G18:P18" si="2">F18-(SUM(G4:G16))</f>
        <v>1.5</v>
      </c>
      <c r="H18" s="6">
        <f t="shared" si="2"/>
        <v>1.5</v>
      </c>
      <c r="I18" s="6">
        <f t="shared" si="2"/>
        <v>1.5</v>
      </c>
      <c r="J18" s="6">
        <f t="shared" si="2"/>
        <v>1.5</v>
      </c>
      <c r="K18" s="22">
        <f t="shared" si="2"/>
        <v>1.5</v>
      </c>
      <c r="L18" s="6">
        <f t="shared" si="2"/>
        <v>1.5</v>
      </c>
      <c r="M18" s="6">
        <f t="shared" si="2"/>
        <v>1.5</v>
      </c>
      <c r="N18" s="6">
        <f t="shared" si="2"/>
        <v>1.5</v>
      </c>
      <c r="O18" s="6">
        <f t="shared" si="2"/>
        <v>1.5</v>
      </c>
      <c r="P18" s="7">
        <f t="shared" si="2"/>
        <v>1.5</v>
      </c>
      <c r="Q18" s="8"/>
      <c r="R18" s="2"/>
      <c r="S18" s="2"/>
      <c r="T18" s="2"/>
      <c r="U18" s="2"/>
      <c r="V18" s="2"/>
    </row>
  </sheetData>
  <mergeCells count="10">
    <mergeCell ref="L2:P2"/>
    <mergeCell ref="B4:B5"/>
    <mergeCell ref="B6:B8"/>
    <mergeCell ref="B9:B12"/>
    <mergeCell ref="B14:B16"/>
    <mergeCell ref="B17:E17"/>
    <mergeCell ref="B18:E18"/>
    <mergeCell ref="C1:G1"/>
    <mergeCell ref="C2:F2"/>
    <mergeCell ref="G2:K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E4" sqref="E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86</v>
      </c>
      <c r="C2" s="56" t="s">
        <v>87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F5" sqref="F5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88</v>
      </c>
      <c r="C2" s="56" t="s">
        <v>89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E8" sqref="E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90</v>
      </c>
      <c r="C2" s="56" t="s">
        <v>91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J24" sqref="J2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94</v>
      </c>
      <c r="C2" s="56" t="s">
        <v>92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zoomScale="120" zoomScaleNormal="120" zoomScalePageLayoutView="120" workbookViewId="0">
      <selection activeCell="J23" sqref="J2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3.5" customWidth="1"/>
    <col min="6" max="6" width="7.375" style="54" customWidth="1"/>
    <col min="7" max="8" width="7.5" style="54" customWidth="1"/>
    <col min="9" max="9" width="8.625" style="54" customWidth="1"/>
    <col min="10" max="10" width="7.5" style="54" customWidth="1"/>
    <col min="11" max="11" width="6.875" style="54" customWidth="1"/>
    <col min="12" max="12" width="7" style="54" customWidth="1"/>
    <col min="13" max="13" width="7.5" style="54" customWidth="1"/>
    <col min="14" max="14" width="7.625" style="54" customWidth="1"/>
    <col min="15" max="15" width="7.375" style="54" customWidth="1"/>
    <col min="16" max="16" width="7.625" style="54" customWidth="1"/>
    <col min="17" max="17" width="5.875" style="54" customWidth="1"/>
  </cols>
  <sheetData>
    <row r="1" spans="2:17" x14ac:dyDescent="0.25">
      <c r="C1" s="57"/>
      <c r="D1" s="57"/>
      <c r="E1" s="57"/>
      <c r="F1" s="57"/>
      <c r="G1" s="57"/>
    </row>
    <row r="2" spans="2:17" x14ac:dyDescent="0.25">
      <c r="B2" s="11" t="s">
        <v>95</v>
      </c>
      <c r="C2" s="56" t="s">
        <v>93</v>
      </c>
      <c r="D2" s="56"/>
      <c r="E2" s="56"/>
      <c r="F2" s="56"/>
      <c r="G2" s="56" t="s">
        <v>26</v>
      </c>
      <c r="H2" s="56"/>
      <c r="I2" s="56"/>
      <c r="J2" s="56"/>
      <c r="K2" s="56"/>
      <c r="L2" s="55" t="s">
        <v>27</v>
      </c>
      <c r="M2" s="55"/>
      <c r="N2" s="55"/>
      <c r="O2" s="55"/>
      <c r="P2" s="55"/>
    </row>
    <row r="3" spans="2:17" s="3" customFormat="1" ht="54" customHeight="1" x14ac:dyDescent="0.25">
      <c r="B3" s="12" t="s">
        <v>14</v>
      </c>
      <c r="C3" s="13" t="s">
        <v>0</v>
      </c>
      <c r="D3" s="13" t="s">
        <v>18</v>
      </c>
      <c r="E3" s="12" t="s">
        <v>8</v>
      </c>
      <c r="F3" s="14" t="s">
        <v>12</v>
      </c>
      <c r="G3" s="20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4" t="s">
        <v>17</v>
      </c>
    </row>
    <row r="4" spans="2:17" x14ac:dyDescent="0.25">
      <c r="B4" s="59" t="s">
        <v>54</v>
      </c>
      <c r="C4" s="16" t="s">
        <v>10</v>
      </c>
      <c r="D4" s="16" t="s">
        <v>21</v>
      </c>
      <c r="E4" s="17">
        <v>1.1000000000000001</v>
      </c>
      <c r="F4" s="9"/>
      <c r="G4" s="4"/>
      <c r="H4" s="4"/>
      <c r="I4" s="4"/>
      <c r="J4" s="4"/>
      <c r="K4" s="21"/>
      <c r="L4" s="4"/>
      <c r="M4" s="4"/>
      <c r="N4" s="4"/>
      <c r="O4" s="4"/>
      <c r="P4" s="4"/>
      <c r="Q4" s="9">
        <f>SUM(G4:P4)</f>
        <v>0</v>
      </c>
    </row>
    <row r="5" spans="2:17" x14ac:dyDescent="0.25">
      <c r="B5" s="60"/>
      <c r="C5" s="16" t="s">
        <v>9</v>
      </c>
      <c r="D5" s="16" t="s">
        <v>21</v>
      </c>
      <c r="E5" s="17">
        <v>1.2</v>
      </c>
      <c r="F5" s="9"/>
      <c r="G5" s="4"/>
      <c r="H5" s="4"/>
      <c r="I5" s="4"/>
      <c r="J5" s="4"/>
      <c r="K5" s="21"/>
      <c r="L5" s="4"/>
      <c r="M5" s="4"/>
      <c r="N5" s="4"/>
      <c r="O5" s="4"/>
      <c r="P5" s="4"/>
      <c r="Q5" s="9">
        <f t="shared" ref="Q5:Q16" si="0">SUM(G5:P5)</f>
        <v>0</v>
      </c>
    </row>
    <row r="6" spans="2:17" x14ac:dyDescent="0.25">
      <c r="B6" s="59" t="s">
        <v>24</v>
      </c>
      <c r="C6" s="16" t="s">
        <v>2</v>
      </c>
      <c r="D6" s="16" t="s">
        <v>21</v>
      </c>
      <c r="E6" s="17">
        <v>2.1</v>
      </c>
      <c r="F6" s="9"/>
      <c r="G6" s="4"/>
      <c r="H6" s="4"/>
      <c r="I6" s="4"/>
      <c r="J6" s="4"/>
      <c r="K6" s="21"/>
      <c r="L6" s="4"/>
      <c r="M6" s="4"/>
      <c r="N6" s="4"/>
      <c r="O6" s="4"/>
      <c r="P6" s="4"/>
      <c r="Q6" s="9">
        <f t="shared" si="0"/>
        <v>0</v>
      </c>
    </row>
    <row r="7" spans="2:17" x14ac:dyDescent="0.25">
      <c r="B7" s="61"/>
      <c r="C7" s="16" t="s">
        <v>3</v>
      </c>
      <c r="D7" s="16" t="s">
        <v>22</v>
      </c>
      <c r="E7" s="17">
        <v>2.2000000000000002</v>
      </c>
      <c r="F7" s="9"/>
      <c r="G7" s="4"/>
      <c r="H7" s="4"/>
      <c r="I7" s="4"/>
      <c r="J7" s="4"/>
      <c r="K7" s="21"/>
      <c r="L7" s="4"/>
      <c r="M7" s="4"/>
      <c r="N7" s="4"/>
      <c r="O7" s="4"/>
      <c r="P7" s="4"/>
      <c r="Q7" s="9">
        <f t="shared" si="0"/>
        <v>0</v>
      </c>
    </row>
    <row r="8" spans="2:17" x14ac:dyDescent="0.25">
      <c r="B8" s="60"/>
      <c r="C8" s="16" t="s">
        <v>1</v>
      </c>
      <c r="D8" s="16" t="s">
        <v>21</v>
      </c>
      <c r="E8" s="17">
        <v>2.2999999999999998</v>
      </c>
      <c r="F8" s="9"/>
      <c r="G8" s="4"/>
      <c r="H8" s="4"/>
      <c r="I8" s="4"/>
      <c r="J8" s="4"/>
      <c r="K8" s="21"/>
      <c r="L8" s="4"/>
      <c r="M8" s="4"/>
      <c r="N8" s="4"/>
      <c r="O8" s="4"/>
      <c r="P8" s="4"/>
      <c r="Q8" s="9">
        <f t="shared" si="0"/>
        <v>0</v>
      </c>
    </row>
    <row r="9" spans="2:17" x14ac:dyDescent="0.25">
      <c r="B9" s="59" t="s">
        <v>25</v>
      </c>
      <c r="C9" s="16" t="s">
        <v>4</v>
      </c>
      <c r="D9" s="16" t="s">
        <v>21</v>
      </c>
      <c r="E9" s="17">
        <v>3.1</v>
      </c>
      <c r="F9" s="9"/>
      <c r="G9" s="4"/>
      <c r="H9" s="4"/>
      <c r="I9" s="4"/>
      <c r="J9" s="4"/>
      <c r="K9" s="21"/>
      <c r="L9" s="4"/>
      <c r="M9" s="4"/>
      <c r="N9" s="4"/>
      <c r="O9" s="4"/>
      <c r="P9" s="4"/>
      <c r="Q9" s="9">
        <f t="shared" si="0"/>
        <v>0</v>
      </c>
    </row>
    <row r="10" spans="2:17" ht="20.100000000000001" customHeight="1" x14ac:dyDescent="0.25">
      <c r="B10" s="61"/>
      <c r="C10" s="16" t="s">
        <v>5</v>
      </c>
      <c r="D10" s="16" t="s">
        <v>22</v>
      </c>
      <c r="E10" s="17">
        <v>3.2</v>
      </c>
      <c r="F10" s="9"/>
      <c r="G10" s="4"/>
      <c r="H10" s="4"/>
      <c r="I10" s="4"/>
      <c r="J10" s="4"/>
      <c r="K10" s="21"/>
      <c r="L10" s="4"/>
      <c r="M10" s="4"/>
      <c r="N10" s="4"/>
      <c r="O10" s="4"/>
      <c r="P10" s="4"/>
      <c r="Q10" s="9">
        <f t="shared" si="0"/>
        <v>0</v>
      </c>
    </row>
    <row r="11" spans="2:17" ht="18" customHeight="1" x14ac:dyDescent="0.25">
      <c r="B11" s="61"/>
      <c r="C11" s="16" t="s">
        <v>6</v>
      </c>
      <c r="D11" s="16" t="s">
        <v>22</v>
      </c>
      <c r="E11" s="17">
        <v>3.3</v>
      </c>
      <c r="F11" s="9"/>
      <c r="G11" s="4"/>
      <c r="H11" s="4"/>
      <c r="I11" s="4"/>
      <c r="J11" s="4"/>
      <c r="K11" s="21"/>
      <c r="L11" s="4"/>
      <c r="M11" s="4"/>
      <c r="N11" s="4"/>
      <c r="O11" s="4"/>
      <c r="P11" s="4"/>
      <c r="Q11" s="9">
        <f t="shared" si="0"/>
        <v>0</v>
      </c>
    </row>
    <row r="12" spans="2:17" x14ac:dyDescent="0.25">
      <c r="B12" s="60"/>
      <c r="C12" s="16" t="s">
        <v>7</v>
      </c>
      <c r="D12" s="16" t="s">
        <v>23</v>
      </c>
      <c r="E12" s="17">
        <v>3.4</v>
      </c>
      <c r="F12" s="9"/>
      <c r="G12" s="4"/>
      <c r="H12" s="4"/>
      <c r="I12" s="4"/>
      <c r="J12" s="4"/>
      <c r="K12" s="21"/>
      <c r="L12" s="4"/>
      <c r="M12" s="4"/>
      <c r="N12" s="4"/>
      <c r="O12" s="4"/>
      <c r="P12" s="4"/>
      <c r="Q12" s="9">
        <f t="shared" si="0"/>
        <v>0</v>
      </c>
    </row>
    <row r="13" spans="2:17" x14ac:dyDescent="0.25">
      <c r="B13" s="53" t="s">
        <v>52</v>
      </c>
      <c r="C13" s="50" t="s">
        <v>81</v>
      </c>
      <c r="D13" s="16" t="s">
        <v>21</v>
      </c>
      <c r="E13" s="17">
        <v>4.0999999999999996</v>
      </c>
      <c r="F13" s="9"/>
      <c r="G13" s="4"/>
      <c r="H13" s="4"/>
      <c r="I13" s="4"/>
      <c r="J13" s="4"/>
      <c r="K13" s="21"/>
      <c r="L13" s="4"/>
      <c r="M13" s="4"/>
      <c r="N13" s="4"/>
      <c r="O13" s="4"/>
      <c r="P13" s="4"/>
      <c r="Q13" s="9">
        <f t="shared" si="0"/>
        <v>0</v>
      </c>
    </row>
    <row r="14" spans="2:17" x14ac:dyDescent="0.25">
      <c r="B14" s="59" t="s">
        <v>53</v>
      </c>
      <c r="C14" s="16" t="s">
        <v>11</v>
      </c>
      <c r="D14" s="16" t="s">
        <v>21</v>
      </c>
      <c r="E14" s="17">
        <v>5.0999999999999996</v>
      </c>
      <c r="F14" s="9"/>
      <c r="G14" s="4"/>
      <c r="H14" s="4"/>
      <c r="I14" s="4"/>
      <c r="J14" s="4"/>
      <c r="K14" s="21"/>
      <c r="L14" s="4"/>
      <c r="M14" s="4"/>
      <c r="N14" s="4"/>
      <c r="O14" s="4"/>
      <c r="P14" s="4"/>
      <c r="Q14" s="9">
        <f t="shared" si="0"/>
        <v>0</v>
      </c>
    </row>
    <row r="15" spans="2:17" x14ac:dyDescent="0.25">
      <c r="B15" s="61"/>
      <c r="C15" s="16" t="s">
        <v>13</v>
      </c>
      <c r="D15" s="16" t="s">
        <v>21</v>
      </c>
      <c r="E15" s="17">
        <v>5.2</v>
      </c>
      <c r="F15" s="9"/>
      <c r="G15" s="4"/>
      <c r="H15" s="4"/>
      <c r="I15" s="4"/>
      <c r="J15" s="4"/>
      <c r="K15" s="21"/>
      <c r="L15" s="4"/>
      <c r="M15" s="4"/>
      <c r="N15" s="4"/>
      <c r="O15" s="4"/>
      <c r="P15" s="4"/>
      <c r="Q15" s="9">
        <f t="shared" si="0"/>
        <v>0</v>
      </c>
    </row>
    <row r="16" spans="2:17" x14ac:dyDescent="0.25">
      <c r="B16" s="60"/>
      <c r="C16" s="16" t="s">
        <v>20</v>
      </c>
      <c r="D16" s="16" t="s">
        <v>21</v>
      </c>
      <c r="E16" s="17">
        <v>5.3</v>
      </c>
      <c r="F16" s="9"/>
      <c r="G16" s="4"/>
      <c r="H16" s="4"/>
      <c r="I16" s="4"/>
      <c r="J16" s="4"/>
      <c r="K16" s="21"/>
      <c r="L16" s="4"/>
      <c r="M16" s="4"/>
      <c r="N16" s="4"/>
      <c r="O16" s="4"/>
      <c r="P16" s="4"/>
      <c r="Q16" s="10">
        <f t="shared" si="0"/>
        <v>0</v>
      </c>
    </row>
    <row r="17" spans="2:22" x14ac:dyDescent="0.25">
      <c r="B17" s="58" t="s">
        <v>15</v>
      </c>
      <c r="C17" s="58"/>
      <c r="D17" s="58"/>
      <c r="E17" s="58"/>
      <c r="F17" s="23">
        <f>SUM(F4:F16)</f>
        <v>0</v>
      </c>
      <c r="G17" s="18">
        <f t="shared" ref="G17:P17" si="1">F17-$F$17/10</f>
        <v>0</v>
      </c>
      <c r="H17" s="18">
        <f t="shared" si="1"/>
        <v>0</v>
      </c>
      <c r="I17" s="18">
        <f t="shared" si="1"/>
        <v>0</v>
      </c>
      <c r="J17" s="18">
        <f t="shared" si="1"/>
        <v>0</v>
      </c>
      <c r="K17" s="19">
        <f t="shared" si="1"/>
        <v>0</v>
      </c>
      <c r="L17" s="18">
        <f t="shared" si="1"/>
        <v>0</v>
      </c>
      <c r="M17" s="18">
        <f t="shared" si="1"/>
        <v>0</v>
      </c>
      <c r="N17" s="18">
        <f t="shared" si="1"/>
        <v>0</v>
      </c>
      <c r="O17" s="18">
        <f t="shared" si="1"/>
        <v>0</v>
      </c>
      <c r="P17" s="19">
        <f t="shared" si="1"/>
        <v>0</v>
      </c>
    </row>
    <row r="18" spans="2:22" x14ac:dyDescent="0.25">
      <c r="B18" s="58" t="s">
        <v>16</v>
      </c>
      <c r="C18" s="58"/>
      <c r="D18" s="58"/>
      <c r="E18" s="58"/>
      <c r="F18" s="10">
        <f>SUM(F4:F16)</f>
        <v>0</v>
      </c>
      <c r="G18" s="6">
        <f t="shared" ref="G18:P18" si="2">F18-(SUM(G4:G16))</f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22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7">
        <f t="shared" si="2"/>
        <v>0</v>
      </c>
      <c r="Q18" s="8"/>
      <c r="R18" s="2"/>
      <c r="S18" s="2"/>
      <c r="T18" s="2"/>
      <c r="U18" s="2"/>
      <c r="V18" s="2"/>
    </row>
  </sheetData>
  <mergeCells count="10">
    <mergeCell ref="B9:B12"/>
    <mergeCell ref="B14:B16"/>
    <mergeCell ref="B17:E17"/>
    <mergeCell ref="B18:E18"/>
    <mergeCell ref="C1:G1"/>
    <mergeCell ref="C2:F2"/>
    <mergeCell ref="G2:K2"/>
    <mergeCell ref="L2:P2"/>
    <mergeCell ref="B4:B5"/>
    <mergeCell ref="B6:B8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Feature List Burndown 3 Oct 16</vt:lpstr>
      <vt:lpstr>Feature List Burndown 17 Oct</vt:lpstr>
      <vt:lpstr>Feature List Burndown 31 Oct</vt:lpstr>
      <vt:lpstr>Feature List Burndown 14 Nov</vt:lpstr>
      <vt:lpstr>Feature List Burndown 11 Dec</vt:lpstr>
      <vt:lpstr>Feature List Burndown 25 Dec</vt:lpstr>
      <vt:lpstr>Feature List Burndown 8 Jan</vt:lpstr>
      <vt:lpstr>Feature List Burndown 22 Jan</vt:lpstr>
      <vt:lpstr>Feature List Burndown 5 Feb</vt:lpstr>
      <vt:lpstr>Feature List Burndown 19 Feb</vt:lpstr>
      <vt:lpstr>Feature List Burndown 5 Mar</vt:lpstr>
      <vt:lpstr>Project Feature List</vt:lpstr>
      <vt:lpstr>DeliverablesTasks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Adam worley</cp:lastModifiedBy>
  <dcterms:created xsi:type="dcterms:W3CDTF">2016-02-20T13:38:40Z</dcterms:created>
  <dcterms:modified xsi:type="dcterms:W3CDTF">2017-02-08T18:35:34Z</dcterms:modified>
</cp:coreProperties>
</file>