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KawLeereMappe" defaultThemeVersion="124226"/>
  <bookViews>
    <workbookView xWindow="-690" yWindow="-135" windowWidth="20730" windowHeight="11760" activeTab="2"/>
  </bookViews>
  <sheets>
    <sheet name="Zusammenfassung" sheetId="2" r:id="rId1"/>
    <sheet name="4,3 Rechnung" sheetId="1" r:id="rId2"/>
    <sheet name="Anlage" sheetId="3" r:id="rId3"/>
  </sheets>
  <calcPr calcId="145621"/>
</workbook>
</file>

<file path=xl/calcChain.xml><?xml version="1.0" encoding="utf-8"?>
<calcChain xmlns="http://schemas.openxmlformats.org/spreadsheetml/2006/main">
  <c r="F17" i="3" l="1"/>
  <c r="C11" i="3"/>
  <c r="C27" i="3"/>
  <c r="F16" i="2"/>
  <c r="F20" i="2"/>
  <c r="F10" i="2"/>
  <c r="D6" i="1"/>
  <c r="D15" i="1"/>
  <c r="H15" i="1"/>
  <c r="D16" i="1"/>
  <c r="L15" i="1"/>
  <c r="P15" i="1"/>
  <c r="L16" i="1"/>
  <c r="L17" i="1"/>
  <c r="D33" i="1"/>
  <c r="H33" i="1"/>
  <c r="L33" i="1"/>
  <c r="P33" i="1"/>
  <c r="L34" i="1"/>
  <c r="D34" i="1"/>
  <c r="D35" i="1"/>
  <c r="L35" i="1"/>
  <c r="F14" i="2"/>
  <c r="D17" i="1"/>
</calcChain>
</file>

<file path=xl/sharedStrings.xml><?xml version="1.0" encoding="utf-8"?>
<sst xmlns="http://schemas.openxmlformats.org/spreadsheetml/2006/main" count="125" uniqueCount="72">
  <si>
    <t>1. Ideeller Bereich</t>
  </si>
  <si>
    <t>Einnahmen</t>
  </si>
  <si>
    <t>Mitgliedbeiträge</t>
  </si>
  <si>
    <t>Zuschüsse</t>
  </si>
  <si>
    <t>sonstige Vereinseinnahmen</t>
  </si>
  <si>
    <t>des ideellen Bereiches</t>
  </si>
  <si>
    <t>Summe:</t>
  </si>
  <si>
    <t>€</t>
  </si>
  <si>
    <t>-</t>
  </si>
  <si>
    <t>Ausgaben</t>
  </si>
  <si>
    <t>Beiträge an Verbände</t>
  </si>
  <si>
    <t>Spenden an Vereine</t>
  </si>
  <si>
    <t>sonstige vereinsbedingte Ausgaben</t>
  </si>
  <si>
    <t>- Summe Ausgaben</t>
  </si>
  <si>
    <t>Gewinn/Verlust</t>
  </si>
  <si>
    <t>3.Zweckbetrieb</t>
  </si>
  <si>
    <t>Umsatzsteuer vom FA</t>
  </si>
  <si>
    <t>Zweckbetrieb</t>
  </si>
  <si>
    <t>Veranstaltungskosten</t>
  </si>
  <si>
    <t>Umsatzsteuer an FA</t>
  </si>
  <si>
    <t>2. Vermögensverwaltung</t>
  </si>
  <si>
    <t>Miet und Pachteinnahmen</t>
  </si>
  <si>
    <t>Zinsen und Kap Erträge</t>
  </si>
  <si>
    <t>Vermögensverwaltung</t>
  </si>
  <si>
    <t>Grundstückskosten</t>
  </si>
  <si>
    <t>4. And. Wirtschaftl. Geschäftsbetriebe</t>
  </si>
  <si>
    <t>Getränke/Speisen</t>
  </si>
  <si>
    <t>Werbeeinnahmen</t>
  </si>
  <si>
    <t>Verkaufserlöse</t>
  </si>
  <si>
    <t>Ust vom FA</t>
  </si>
  <si>
    <t>Ust an FA</t>
  </si>
  <si>
    <t>sonstige Einnahmen</t>
  </si>
  <si>
    <t>sonstige Ausgaben</t>
  </si>
  <si>
    <t>"+ Gewinn(-Verlust) aus ideellem Bereich</t>
  </si>
  <si>
    <t>"+ Gewinn (-Verlust) aus Vermögensverwaltung</t>
  </si>
  <si>
    <t>"+ Gewinn (-Verlust) aus Zweckbetrieb</t>
  </si>
  <si>
    <t>"+ Gewinn (-Verlust) aus and. Wirt Geschäftsb.</t>
  </si>
  <si>
    <t>Differenz</t>
  </si>
  <si>
    <t>Kontogebühr</t>
  </si>
  <si>
    <t>Bestand Kasse, Vereinskonto Berliner Sparkasse am 31.12.16</t>
  </si>
  <si>
    <t>Löhne Stimmbildner</t>
  </si>
  <si>
    <t xml:space="preserve">Löhne Chorleiter </t>
  </si>
  <si>
    <t>Konzertspenden</t>
  </si>
  <si>
    <t xml:space="preserve">  FSI Charitè (für Druckkosten und Kirchenmiete SoSe16)</t>
  </si>
  <si>
    <t>Gage Absolventenfeier</t>
  </si>
  <si>
    <t>0.00</t>
  </si>
  <si>
    <t>Straßenmusikspenden u.a.</t>
  </si>
  <si>
    <t>Kirchenmiete</t>
  </si>
  <si>
    <t>Crowdfundingeinnahmen</t>
  </si>
  <si>
    <t>09.03.2016*</t>
  </si>
  <si>
    <t>* Am 09.03.2016 wurde der Verein Charité Chor Berlin e.V. gegründet</t>
  </si>
  <si>
    <t>Bestand Kasse, Konto Consorsbank am 01.01.2017</t>
  </si>
  <si>
    <t xml:space="preserve"> Ermittlung der Geldbestände</t>
  </si>
  <si>
    <t xml:space="preserve">Erläuterung der "sonstigen Vereinseinnahmen und -ausgaben" </t>
  </si>
  <si>
    <t xml:space="preserve">  Eigenbeteiligung der Mitglieder an den Chorfahrten im Juni und Dezember</t>
  </si>
  <si>
    <t xml:space="preserve">  Eigenbeteiligung der Mitglieder am Deutschen Chorfest Stuttgart </t>
  </si>
  <si>
    <t xml:space="preserve"> (Ticket- und Fahrtkosten)</t>
  </si>
  <si>
    <t xml:space="preserve">  Chorfahrten (Unterbringung, Verpflegung, Fahrtkosten)</t>
  </si>
  <si>
    <t xml:space="preserve">  Druckkosten (Noten und Flyer für Sängerwerbung)</t>
  </si>
  <si>
    <t xml:space="preserve">  Notar- und Gerichtskosten</t>
  </si>
  <si>
    <t xml:space="preserve">  Chorfest Stuttgart (Teilnahmetickets und Fahrtkosten)</t>
  </si>
  <si>
    <t xml:space="preserve">  sonstige Ausgaben </t>
  </si>
  <si>
    <t>"Dankeschön"-Geschenk für Tontechnikerin für kostenlose CD-Aufnahme</t>
  </si>
  <si>
    <t>&gt;Verpflegung Mitglieder Weihnachtsfeier</t>
  </si>
  <si>
    <t>&gt;Lohn für externen Chorleiter für Stimmprobenwe</t>
  </si>
  <si>
    <t>2. Zweckbetrieb</t>
  </si>
  <si>
    <t>Sonstige vereinsbedingte Einnahmen:</t>
  </si>
  <si>
    <t>Sonstige vereinsbedingte Ausgaben:</t>
  </si>
  <si>
    <t>Sonstige vereinsbedingte Ausgaben</t>
  </si>
  <si>
    <t>Druckkosten für Konzertwerbung (Flyer und Plakate)</t>
  </si>
  <si>
    <t>Produktion von Jutebeuteln mit Chor-Logo als Werbegeschenk</t>
  </si>
  <si>
    <t>Produktion von CDs als Werbegeschenke für Crowdfundingpenden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</si>
</sst>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7" x14ac:knownFonts="1">
    <font>
      <sz val="10"/>
      <name val="Arial"/>
    </font>
    <font>
      <sz val="10"/>
      <color indexed="1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2" borderId="11" applyNumberFormat="0" applyAlignment="0" applyProtection="0"/>
  </cellStyleXfs>
  <cellXfs count="30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3" xfId="0" applyNumberFormat="1" applyBorder="1"/>
    <xf numFmtId="4" fontId="0" fillId="0" borderId="5" xfId="0" applyNumberFormat="1" applyBorder="1"/>
    <xf numFmtId="0" fontId="0" fillId="0" borderId="0" xfId="0" applyBorder="1"/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/>
    <xf numFmtId="0" fontId="3" fillId="0" borderId="0" xfId="0" applyFont="1" applyBorder="1"/>
    <xf numFmtId="0" fontId="3" fillId="0" borderId="4" xfId="0" applyFont="1" applyBorder="1"/>
    <xf numFmtId="4" fontId="3" fillId="0" borderId="4" xfId="0" applyNumberFormat="1" applyFont="1" applyBorder="1"/>
    <xf numFmtId="14" fontId="0" fillId="0" borderId="0" xfId="0" applyNumberFormat="1"/>
    <xf numFmtId="8" fontId="0" fillId="0" borderId="0" xfId="0" applyNumberFormat="1"/>
    <xf numFmtId="0" fontId="4" fillId="0" borderId="0" xfId="0" applyFont="1"/>
    <xf numFmtId="0" fontId="5" fillId="0" borderId="0" xfId="0" applyFont="1"/>
    <xf numFmtId="0" fontId="6" fillId="2" borderId="11" xfId="1"/>
    <xf numFmtId="8" fontId="6" fillId="2" borderId="11" xfId="1" applyNumberFormat="1"/>
  </cellXfs>
  <cellStyles count="2">
    <cellStyle name="Berechnung" xfId="1" builtinId="22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4:I25"/>
  <sheetViews>
    <sheetView workbookViewId="0">
      <selection activeCell="C48" sqref="C48"/>
    </sheetView>
  </sheetViews>
  <sheetFormatPr baseColWidth="10" defaultRowHeight="12.75" x14ac:dyDescent="0.2"/>
  <cols>
    <col min="5" max="5" width="20.7109375" customWidth="1"/>
  </cols>
  <sheetData>
    <row r="4" spans="2:9" x14ac:dyDescent="0.2">
      <c r="B4" s="13" t="s">
        <v>52</v>
      </c>
      <c r="F4" s="20"/>
    </row>
    <row r="6" spans="2:9" x14ac:dyDescent="0.2">
      <c r="B6" s="20" t="s">
        <v>51</v>
      </c>
      <c r="E6" s="24" t="s">
        <v>49</v>
      </c>
      <c r="F6" s="25">
        <v>722.36</v>
      </c>
      <c r="I6" s="25"/>
    </row>
    <row r="8" spans="2:9" x14ac:dyDescent="0.2">
      <c r="B8" t="s">
        <v>33</v>
      </c>
      <c r="F8" s="2">
        <v>947.9</v>
      </c>
    </row>
    <row r="10" spans="2:9" x14ac:dyDescent="0.2">
      <c r="B10" t="s">
        <v>34</v>
      </c>
      <c r="F10" s="2">
        <f>0</f>
        <v>0</v>
      </c>
    </row>
    <row r="12" spans="2:9" x14ac:dyDescent="0.2">
      <c r="B12" t="s">
        <v>35</v>
      </c>
      <c r="F12" s="2">
        <v>-150.69999999999999</v>
      </c>
    </row>
    <row r="14" spans="2:9" x14ac:dyDescent="0.2">
      <c r="B14" t="s">
        <v>36</v>
      </c>
      <c r="F14" s="2">
        <f>'4,3 Rechnung'!L35</f>
        <v>0</v>
      </c>
    </row>
    <row r="16" spans="2:9" x14ac:dyDescent="0.2">
      <c r="B16" t="s">
        <v>6</v>
      </c>
      <c r="F16" s="25">
        <f>SUM(F6:F15)</f>
        <v>1519.56</v>
      </c>
    </row>
    <row r="18" spans="2:6" x14ac:dyDescent="0.2">
      <c r="B18" s="20" t="s">
        <v>39</v>
      </c>
      <c r="F18">
        <v>797.2</v>
      </c>
    </row>
    <row r="20" spans="2:6" x14ac:dyDescent="0.2">
      <c r="B20" t="s">
        <v>37</v>
      </c>
      <c r="F20">
        <f>F16-F18</f>
        <v>722.3599999999999</v>
      </c>
    </row>
    <row r="25" spans="2:6" x14ac:dyDescent="0.2">
      <c r="B25" t="s">
        <v>50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B2:P36"/>
  <sheetViews>
    <sheetView zoomScaleNormal="100" workbookViewId="0">
      <selection activeCell="C48" sqref="C48"/>
    </sheetView>
  </sheetViews>
  <sheetFormatPr baseColWidth="10" defaultRowHeight="12.75" x14ac:dyDescent="0.2"/>
  <cols>
    <col min="1" max="1" width="3.5703125" customWidth="1"/>
    <col min="2" max="2" width="14.28515625" customWidth="1"/>
    <col min="5" max="5" width="2.42578125" customWidth="1"/>
    <col min="7" max="7" width="17.85546875" customWidth="1"/>
    <col min="9" max="9" width="2.140625" customWidth="1"/>
    <col min="13" max="13" width="2" customWidth="1"/>
    <col min="15" max="15" width="18.85546875" customWidth="1"/>
    <col min="16" max="16" width="13.42578125" customWidth="1"/>
  </cols>
  <sheetData>
    <row r="2" spans="2:16" x14ac:dyDescent="0.2">
      <c r="B2" s="13" t="s">
        <v>0</v>
      </c>
      <c r="J2" s="13" t="s">
        <v>15</v>
      </c>
    </row>
    <row r="4" spans="2:16" x14ac:dyDescent="0.2">
      <c r="B4" s="3" t="s">
        <v>1</v>
      </c>
      <c r="C4" s="6"/>
      <c r="D4" s="14" t="s">
        <v>7</v>
      </c>
      <c r="E4" s="3"/>
      <c r="F4" s="3" t="s">
        <v>9</v>
      </c>
      <c r="G4" s="6"/>
      <c r="H4" s="14" t="s">
        <v>7</v>
      </c>
      <c r="I4" s="3"/>
      <c r="J4" s="3" t="s">
        <v>1</v>
      </c>
      <c r="K4" s="6"/>
      <c r="L4" s="14" t="s">
        <v>7</v>
      </c>
      <c r="M4" s="3"/>
      <c r="N4" s="3" t="s">
        <v>9</v>
      </c>
      <c r="O4" s="6"/>
      <c r="P4" s="14" t="s">
        <v>7</v>
      </c>
    </row>
    <row r="5" spans="2:16" x14ac:dyDescent="0.2">
      <c r="C5" s="7"/>
      <c r="D5" s="9"/>
      <c r="E5" s="12"/>
      <c r="F5" s="12"/>
      <c r="G5" s="7"/>
      <c r="H5" s="9"/>
      <c r="I5" s="12"/>
      <c r="J5" s="12"/>
      <c r="K5" s="7"/>
      <c r="L5" s="9"/>
      <c r="M5" s="12"/>
      <c r="N5" s="12"/>
      <c r="O5" s="7"/>
      <c r="P5" s="9"/>
    </row>
    <row r="6" spans="2:16" x14ac:dyDescent="0.2">
      <c r="B6" t="s">
        <v>2</v>
      </c>
      <c r="C6" s="7"/>
      <c r="D6" s="9">
        <f>5001.36</f>
        <v>5001.3599999999997</v>
      </c>
      <c r="E6" s="12"/>
      <c r="F6" s="21" t="s">
        <v>41</v>
      </c>
      <c r="G6" s="7"/>
      <c r="H6" s="9">
        <v>1561.81</v>
      </c>
      <c r="I6" s="12"/>
      <c r="J6" s="20" t="s">
        <v>44</v>
      </c>
      <c r="L6" s="9">
        <v>200</v>
      </c>
      <c r="M6" s="12"/>
      <c r="N6" s="12" t="s">
        <v>18</v>
      </c>
      <c r="O6" s="7"/>
      <c r="P6" s="9"/>
    </row>
    <row r="7" spans="2:16" x14ac:dyDescent="0.2">
      <c r="B7" s="20" t="s">
        <v>42</v>
      </c>
      <c r="C7" s="7"/>
      <c r="D7" s="23">
        <v>668.72</v>
      </c>
      <c r="E7" s="12"/>
      <c r="F7" s="20" t="s">
        <v>40</v>
      </c>
      <c r="G7" s="7"/>
      <c r="H7" s="9">
        <v>1440.2</v>
      </c>
      <c r="I7" s="12"/>
      <c r="J7" s="22"/>
      <c r="K7" s="7"/>
      <c r="L7" s="9"/>
      <c r="M7" s="12"/>
      <c r="N7" s="20" t="s">
        <v>47</v>
      </c>
      <c r="O7" s="7"/>
      <c r="P7" s="9">
        <v>150</v>
      </c>
    </row>
    <row r="8" spans="2:16" x14ac:dyDescent="0.2">
      <c r="B8" s="20" t="s">
        <v>46</v>
      </c>
      <c r="C8" s="7"/>
      <c r="D8" s="9">
        <v>94.7</v>
      </c>
      <c r="E8" s="12"/>
      <c r="F8" s="21" t="s">
        <v>10</v>
      </c>
      <c r="G8" s="7"/>
      <c r="H8" s="9">
        <v>0</v>
      </c>
      <c r="I8" s="12"/>
      <c r="K8" s="7"/>
      <c r="L8" s="9"/>
      <c r="M8" s="12"/>
      <c r="N8" s="21"/>
      <c r="O8" s="7"/>
      <c r="P8" s="9"/>
    </row>
    <row r="9" spans="2:16" x14ac:dyDescent="0.2">
      <c r="B9" s="20" t="s">
        <v>48</v>
      </c>
      <c r="C9" s="7"/>
      <c r="D9" s="9">
        <v>568.6</v>
      </c>
      <c r="E9" s="12"/>
      <c r="F9" s="12" t="s">
        <v>11</v>
      </c>
      <c r="G9" s="7"/>
      <c r="H9" s="9">
        <v>0</v>
      </c>
      <c r="I9" s="12"/>
      <c r="K9" s="7"/>
      <c r="M9" s="12"/>
      <c r="O9" s="7"/>
      <c r="P9" s="9"/>
    </row>
    <row r="10" spans="2:16" x14ac:dyDescent="0.2">
      <c r="B10" t="s">
        <v>3</v>
      </c>
      <c r="C10" s="7"/>
      <c r="D10" s="9"/>
      <c r="E10" s="12"/>
      <c r="F10" s="12" t="s">
        <v>38</v>
      </c>
      <c r="G10" s="7"/>
      <c r="H10" s="9">
        <v>113.8</v>
      </c>
      <c r="I10" s="12"/>
      <c r="J10" s="12" t="s">
        <v>16</v>
      </c>
      <c r="K10" s="7"/>
      <c r="L10" s="9"/>
      <c r="M10" s="12"/>
      <c r="N10" s="12" t="s">
        <v>19</v>
      </c>
      <c r="O10" s="7"/>
      <c r="P10" s="9"/>
    </row>
    <row r="11" spans="2:16" x14ac:dyDescent="0.2">
      <c r="B11" s="20" t="s">
        <v>43</v>
      </c>
      <c r="C11" s="7"/>
      <c r="D11" s="9">
        <v>633.82000000000005</v>
      </c>
      <c r="E11" s="12"/>
      <c r="F11" s="21"/>
      <c r="G11" s="7"/>
      <c r="H11" s="9"/>
      <c r="I11" s="12"/>
      <c r="K11" s="7"/>
      <c r="L11" s="9"/>
      <c r="M11" s="12"/>
      <c r="N11" s="12" t="s">
        <v>8</v>
      </c>
      <c r="O11" s="7"/>
      <c r="P11" s="9"/>
    </row>
    <row r="12" spans="2:16" x14ac:dyDescent="0.2">
      <c r="B12" t="s">
        <v>4</v>
      </c>
      <c r="C12" s="7"/>
      <c r="D12" s="9"/>
      <c r="E12" s="12"/>
      <c r="F12" s="12" t="s">
        <v>12</v>
      </c>
      <c r="G12" s="7"/>
      <c r="H12" s="9"/>
      <c r="I12" s="12"/>
      <c r="J12" s="12" t="s">
        <v>4</v>
      </c>
      <c r="K12" s="7"/>
      <c r="L12" s="9">
        <v>0</v>
      </c>
      <c r="M12" s="12"/>
      <c r="N12" s="12" t="s">
        <v>12</v>
      </c>
      <c r="O12" s="7"/>
      <c r="P12" s="9"/>
    </row>
    <row r="13" spans="2:16" x14ac:dyDescent="0.2">
      <c r="B13" t="s">
        <v>5</v>
      </c>
      <c r="C13" s="7"/>
      <c r="D13" s="9">
        <v>2503</v>
      </c>
      <c r="E13" s="12"/>
      <c r="F13" s="12" t="s">
        <v>5</v>
      </c>
      <c r="G13" s="7"/>
      <c r="H13" s="9">
        <v>5406.49</v>
      </c>
      <c r="I13" s="12"/>
      <c r="J13" s="12" t="s">
        <v>17</v>
      </c>
      <c r="K13" s="7"/>
      <c r="L13" s="9"/>
      <c r="M13" s="12"/>
      <c r="N13" s="12" t="s">
        <v>17</v>
      </c>
      <c r="O13" s="7"/>
      <c r="P13" s="9">
        <v>200.7</v>
      </c>
    </row>
    <row r="14" spans="2:16" x14ac:dyDescent="0.2">
      <c r="C14" s="7"/>
      <c r="D14" s="9"/>
      <c r="E14" s="12"/>
      <c r="F14" s="12"/>
      <c r="G14" s="7"/>
      <c r="H14" s="9"/>
      <c r="I14" s="12"/>
      <c r="J14" s="12"/>
      <c r="K14" s="7"/>
      <c r="L14" s="9"/>
      <c r="M14" s="12"/>
      <c r="N14" s="12"/>
      <c r="O14" s="7"/>
      <c r="P14" s="9"/>
    </row>
    <row r="15" spans="2:16" x14ac:dyDescent="0.2">
      <c r="B15" s="3" t="s">
        <v>6</v>
      </c>
      <c r="C15" s="6"/>
      <c r="D15" s="10">
        <f>SUM(D6:D14)</f>
        <v>9470.2000000000007</v>
      </c>
      <c r="E15" s="3"/>
      <c r="F15" s="3" t="s">
        <v>6</v>
      </c>
      <c r="G15" s="6"/>
      <c r="H15" s="10">
        <f>SUM(H5:H14)</f>
        <v>8522.2999999999993</v>
      </c>
      <c r="I15" s="3"/>
      <c r="J15" s="3" t="s">
        <v>6</v>
      </c>
      <c r="K15" s="6"/>
      <c r="L15" s="10">
        <f>SUM(L6:L14)</f>
        <v>200</v>
      </c>
      <c r="M15" s="3"/>
      <c r="N15" s="3" t="s">
        <v>6</v>
      </c>
      <c r="O15" s="6"/>
      <c r="P15" s="10">
        <f>SUM(P5:P14)</f>
        <v>350.7</v>
      </c>
    </row>
    <row r="16" spans="2:16" x14ac:dyDescent="0.2">
      <c r="B16" s="4" t="s">
        <v>13</v>
      </c>
      <c r="C16" s="6"/>
      <c r="D16" s="10">
        <f>H15*-1</f>
        <v>-8522.2999999999993</v>
      </c>
      <c r="E16" s="3"/>
      <c r="F16" s="3"/>
      <c r="G16" s="6"/>
      <c r="H16" s="6"/>
      <c r="I16" s="3"/>
      <c r="J16" s="4" t="s">
        <v>13</v>
      </c>
      <c r="K16" s="6"/>
      <c r="L16" s="10">
        <f>P15*-1</f>
        <v>-350.7</v>
      </c>
      <c r="M16" s="3"/>
      <c r="N16" s="15"/>
      <c r="O16" s="16"/>
      <c r="P16" s="16"/>
    </row>
    <row r="17" spans="2:16" ht="13.5" thickBot="1" x14ac:dyDescent="0.25">
      <c r="B17" s="5" t="s">
        <v>14</v>
      </c>
      <c r="C17" s="8"/>
      <c r="D17" s="11">
        <f>SUM(D15:D16)</f>
        <v>947.90000000000146</v>
      </c>
      <c r="E17" s="5"/>
      <c r="F17" s="5"/>
      <c r="G17" s="8"/>
      <c r="H17" s="8"/>
      <c r="I17" s="5"/>
      <c r="J17" s="5" t="s">
        <v>14</v>
      </c>
      <c r="K17" s="8"/>
      <c r="L17" s="11">
        <f>SUM(L15:L16)</f>
        <v>-150.69999999999999</v>
      </c>
      <c r="M17" s="17"/>
      <c r="N17" s="18"/>
      <c r="O17" s="19"/>
      <c r="P17" s="19"/>
    </row>
    <row r="18" spans="2:16" ht="13.5" thickTop="1" x14ac:dyDescent="0.2"/>
    <row r="19" spans="2:16" x14ac:dyDescent="0.2">
      <c r="E19" s="1"/>
    </row>
    <row r="20" spans="2:16" x14ac:dyDescent="0.2">
      <c r="B20" s="13" t="s">
        <v>20</v>
      </c>
      <c r="J20" s="13" t="s">
        <v>25</v>
      </c>
    </row>
    <row r="22" spans="2:16" x14ac:dyDescent="0.2">
      <c r="B22" s="3" t="s">
        <v>1</v>
      </c>
      <c r="C22" s="6"/>
      <c r="D22" s="14" t="s">
        <v>7</v>
      </c>
      <c r="E22" s="3"/>
      <c r="F22" s="3" t="s">
        <v>9</v>
      </c>
      <c r="G22" s="6"/>
      <c r="H22" s="14" t="s">
        <v>7</v>
      </c>
      <c r="I22" s="3"/>
      <c r="J22" s="3" t="s">
        <v>1</v>
      </c>
      <c r="K22" s="6"/>
      <c r="L22" s="14" t="s">
        <v>7</v>
      </c>
      <c r="M22" s="3"/>
      <c r="N22" s="3" t="s">
        <v>9</v>
      </c>
      <c r="O22" s="6"/>
      <c r="P22" s="14" t="s">
        <v>7</v>
      </c>
    </row>
    <row r="23" spans="2:16" x14ac:dyDescent="0.2">
      <c r="B23" s="12"/>
      <c r="C23" s="7"/>
      <c r="D23" s="9"/>
      <c r="E23" s="12"/>
      <c r="F23" s="12"/>
      <c r="G23" s="7"/>
      <c r="H23" s="9"/>
      <c r="I23" s="12"/>
      <c r="J23" s="12"/>
      <c r="K23" s="7"/>
      <c r="L23" s="9"/>
      <c r="M23" s="12"/>
      <c r="N23" s="12"/>
      <c r="O23" s="7"/>
      <c r="P23" s="9"/>
    </row>
    <row r="24" spans="2:16" x14ac:dyDescent="0.2">
      <c r="B24" s="12" t="s">
        <v>21</v>
      </c>
      <c r="C24" s="7"/>
      <c r="D24" s="9">
        <v>0</v>
      </c>
      <c r="E24" s="12"/>
      <c r="F24" s="12" t="s">
        <v>24</v>
      </c>
      <c r="G24" s="7"/>
      <c r="H24" s="9">
        <v>0</v>
      </c>
      <c r="I24" s="12"/>
      <c r="J24" s="12" t="s">
        <v>26</v>
      </c>
      <c r="K24" s="7"/>
      <c r="L24" s="9">
        <v>0</v>
      </c>
      <c r="M24" s="12"/>
      <c r="N24" s="12" t="s">
        <v>26</v>
      </c>
      <c r="O24" s="7"/>
      <c r="P24" s="23" t="s">
        <v>45</v>
      </c>
    </row>
    <row r="25" spans="2:16" x14ac:dyDescent="0.2">
      <c r="B25" s="12" t="s">
        <v>22</v>
      </c>
      <c r="C25" s="7"/>
      <c r="D25" s="9">
        <v>0</v>
      </c>
      <c r="E25" s="12"/>
      <c r="F25" s="12" t="s">
        <v>19</v>
      </c>
      <c r="G25" s="7"/>
      <c r="H25" s="9">
        <v>0</v>
      </c>
      <c r="I25" s="12"/>
      <c r="J25" s="12" t="s">
        <v>27</v>
      </c>
      <c r="K25" s="7"/>
      <c r="L25" s="9">
        <v>0</v>
      </c>
      <c r="M25" s="12"/>
      <c r="N25" s="12"/>
      <c r="O25" s="7"/>
      <c r="P25" s="9"/>
    </row>
    <row r="26" spans="2:16" x14ac:dyDescent="0.2">
      <c r="B26" s="12" t="s">
        <v>8</v>
      </c>
      <c r="C26" s="7"/>
      <c r="D26" s="9"/>
      <c r="E26" s="12"/>
      <c r="F26" s="12" t="s">
        <v>8</v>
      </c>
      <c r="G26" s="7"/>
      <c r="H26" s="9"/>
      <c r="I26" s="12"/>
      <c r="J26" s="12" t="s">
        <v>28</v>
      </c>
      <c r="K26" s="7"/>
      <c r="L26" s="9">
        <v>0</v>
      </c>
      <c r="M26" s="12"/>
      <c r="N26" s="12" t="s">
        <v>8</v>
      </c>
      <c r="O26" s="7"/>
      <c r="P26" s="9"/>
    </row>
    <row r="27" spans="2:16" x14ac:dyDescent="0.2">
      <c r="B27" s="12" t="s">
        <v>8</v>
      </c>
      <c r="C27" s="7"/>
      <c r="D27" s="9"/>
      <c r="E27" s="12"/>
      <c r="F27" s="12" t="s">
        <v>8</v>
      </c>
      <c r="G27" s="7"/>
      <c r="H27" s="9"/>
      <c r="I27" s="12"/>
      <c r="J27" s="12" t="s">
        <v>29</v>
      </c>
      <c r="K27" s="7"/>
      <c r="L27" s="9">
        <v>0</v>
      </c>
      <c r="M27" s="12"/>
      <c r="N27" s="12" t="s">
        <v>30</v>
      </c>
      <c r="O27" s="7"/>
      <c r="P27" s="9">
        <v>0</v>
      </c>
    </row>
    <row r="28" spans="2:16" x14ac:dyDescent="0.2">
      <c r="B28" s="12" t="s">
        <v>8</v>
      </c>
      <c r="C28" s="7"/>
      <c r="D28" s="9"/>
      <c r="E28" s="12"/>
      <c r="F28" s="12" t="s">
        <v>8</v>
      </c>
      <c r="G28" s="7"/>
      <c r="H28" s="9"/>
      <c r="I28" s="12"/>
      <c r="J28" s="12" t="s">
        <v>8</v>
      </c>
      <c r="K28" s="7"/>
      <c r="L28" s="9"/>
      <c r="M28" s="12"/>
      <c r="N28" s="12" t="s">
        <v>8</v>
      </c>
      <c r="O28" s="7"/>
      <c r="P28" s="9"/>
    </row>
    <row r="29" spans="2:16" x14ac:dyDescent="0.2">
      <c r="B29" s="12" t="s">
        <v>8</v>
      </c>
      <c r="C29" s="7"/>
      <c r="D29" s="9"/>
      <c r="E29" s="12"/>
      <c r="F29" s="12" t="s">
        <v>8</v>
      </c>
      <c r="G29" s="7"/>
      <c r="H29" s="9"/>
      <c r="I29" s="12"/>
      <c r="J29" s="12" t="s">
        <v>8</v>
      </c>
      <c r="K29" s="7"/>
      <c r="L29" s="9"/>
      <c r="M29" s="12"/>
      <c r="N29" s="12" t="s">
        <v>8</v>
      </c>
      <c r="O29" s="7"/>
      <c r="P29" s="9"/>
    </row>
    <row r="30" spans="2:16" x14ac:dyDescent="0.2">
      <c r="B30" s="12" t="s">
        <v>4</v>
      </c>
      <c r="C30" s="7"/>
      <c r="D30" s="9"/>
      <c r="E30" s="12"/>
      <c r="F30" s="12" t="s">
        <v>12</v>
      </c>
      <c r="G30" s="7"/>
      <c r="H30" s="9"/>
      <c r="I30" s="12"/>
      <c r="J30" s="12" t="s">
        <v>31</v>
      </c>
      <c r="K30" s="7"/>
      <c r="L30" s="9">
        <v>0</v>
      </c>
      <c r="M30" s="12"/>
      <c r="N30" s="12" t="s">
        <v>32</v>
      </c>
      <c r="O30" s="7"/>
      <c r="P30" s="9">
        <v>0</v>
      </c>
    </row>
    <row r="31" spans="2:16" x14ac:dyDescent="0.2">
      <c r="B31" s="12" t="s">
        <v>23</v>
      </c>
      <c r="C31" s="7"/>
      <c r="D31" s="9">
        <v>0</v>
      </c>
      <c r="E31" s="12"/>
      <c r="F31" s="12" t="s">
        <v>23</v>
      </c>
      <c r="G31" s="7"/>
      <c r="H31" s="9">
        <v>0</v>
      </c>
      <c r="I31" s="12"/>
      <c r="J31" s="12"/>
      <c r="K31" s="7"/>
      <c r="L31" s="9"/>
      <c r="M31" s="12"/>
      <c r="N31" s="12"/>
      <c r="O31" s="7"/>
      <c r="P31" s="9"/>
    </row>
    <row r="32" spans="2:16" x14ac:dyDescent="0.2">
      <c r="B32" s="12"/>
      <c r="C32" s="7"/>
      <c r="D32" s="9"/>
      <c r="E32" s="12"/>
      <c r="F32" s="12"/>
      <c r="G32" s="7"/>
      <c r="H32" s="9"/>
      <c r="I32" s="12"/>
      <c r="J32" s="12"/>
      <c r="K32" s="7"/>
      <c r="L32" s="9"/>
      <c r="M32" s="12"/>
      <c r="N32" s="12"/>
      <c r="O32" s="7"/>
      <c r="P32" s="9"/>
    </row>
    <row r="33" spans="2:16" x14ac:dyDescent="0.2">
      <c r="B33" s="3" t="s">
        <v>6</v>
      </c>
      <c r="C33" s="6"/>
      <c r="D33" s="10">
        <f>SUM(D24:D32)</f>
        <v>0</v>
      </c>
      <c r="E33" s="3"/>
      <c r="F33" s="3" t="s">
        <v>6</v>
      </c>
      <c r="G33" s="6"/>
      <c r="H33" s="10">
        <f>SUM(H23:H32)</f>
        <v>0</v>
      </c>
      <c r="I33" s="3"/>
      <c r="J33" s="3" t="s">
        <v>6</v>
      </c>
      <c r="K33" s="6"/>
      <c r="L33" s="10">
        <f>SUM(L24:L32)</f>
        <v>0</v>
      </c>
      <c r="M33" s="3"/>
      <c r="N33" s="3" t="s">
        <v>6</v>
      </c>
      <c r="O33" s="6"/>
      <c r="P33" s="10">
        <f>SUM(P23:P32)</f>
        <v>0</v>
      </c>
    </row>
    <row r="34" spans="2:16" x14ac:dyDescent="0.2">
      <c r="B34" s="4" t="s">
        <v>13</v>
      </c>
      <c r="C34" s="6"/>
      <c r="D34" s="10">
        <f>H33*-1</f>
        <v>0</v>
      </c>
      <c r="E34" s="3"/>
      <c r="F34" s="3"/>
      <c r="G34" s="6"/>
      <c r="H34" s="6"/>
      <c r="I34" s="3"/>
      <c r="J34" s="4" t="s">
        <v>13</v>
      </c>
      <c r="K34" s="6"/>
      <c r="L34" s="10">
        <f>P33*-1</f>
        <v>0</v>
      </c>
      <c r="M34" s="3"/>
      <c r="N34" s="15"/>
      <c r="O34" s="16"/>
      <c r="P34" s="16"/>
    </row>
    <row r="35" spans="2:16" ht="13.5" thickBot="1" x14ac:dyDescent="0.25">
      <c r="B35" s="5" t="s">
        <v>14</v>
      </c>
      <c r="C35" s="8"/>
      <c r="D35" s="11">
        <f>SUM(D33:D34)</f>
        <v>0</v>
      </c>
      <c r="E35" s="5"/>
      <c r="F35" s="5"/>
      <c r="G35" s="8"/>
      <c r="H35" s="8"/>
      <c r="I35" s="5"/>
      <c r="J35" s="5" t="s">
        <v>14</v>
      </c>
      <c r="K35" s="8"/>
      <c r="L35" s="11">
        <f>SUM(L33:L34)</f>
        <v>0</v>
      </c>
      <c r="M35" s="5"/>
      <c r="N35" s="18"/>
      <c r="O35" s="19"/>
      <c r="P35" s="19"/>
    </row>
    <row r="36" spans="2:16" ht="13.5" thickTop="1" x14ac:dyDescent="0.2"/>
  </sheetData>
  <phoneticPr fontId="0" type="noConversion"/>
  <pageMargins left="0.19685039370078741" right="0.78740157480314965" top="0.98425196850393704" bottom="0.98425196850393704" header="0.51181102362204722" footer="0.51181102362204722"/>
  <pageSetup paperSize="9" scale="90" orientation="landscape" verticalDpi="300" r:id="rId1"/>
  <headerFooter alignWithMargins="0">
    <oddHeader xml:space="preserve">&amp;CGewinnermittlung 2015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workbookViewId="0">
      <selection activeCell="E29" sqref="E29"/>
    </sheetView>
  </sheetViews>
  <sheetFormatPr baseColWidth="10" defaultRowHeight="12.75" x14ac:dyDescent="0.2"/>
  <cols>
    <col min="2" max="2" width="62.5703125" customWidth="1"/>
    <col min="5" max="5" width="63" customWidth="1"/>
  </cols>
  <sheetData>
    <row r="2" spans="2:6" x14ac:dyDescent="0.2">
      <c r="B2" s="13" t="s">
        <v>53</v>
      </c>
    </row>
    <row r="4" spans="2:6" x14ac:dyDescent="0.2">
      <c r="B4" s="26" t="s">
        <v>0</v>
      </c>
    </row>
    <row r="6" spans="2:6" x14ac:dyDescent="0.2">
      <c r="B6" s="27" t="s">
        <v>66</v>
      </c>
      <c r="E6" s="27" t="s">
        <v>67</v>
      </c>
    </row>
    <row r="7" spans="2:6" x14ac:dyDescent="0.2">
      <c r="B7" s="20" t="s">
        <v>54</v>
      </c>
      <c r="C7" s="25">
        <v>1948</v>
      </c>
      <c r="E7" s="20" t="s">
        <v>57</v>
      </c>
      <c r="F7" s="25">
        <v>3616.84</v>
      </c>
    </row>
    <row r="8" spans="2:6" x14ac:dyDescent="0.2">
      <c r="B8" s="20" t="s">
        <v>55</v>
      </c>
      <c r="E8" s="20" t="s">
        <v>58</v>
      </c>
      <c r="F8">
        <v>684.74</v>
      </c>
    </row>
    <row r="9" spans="2:6" x14ac:dyDescent="0.2">
      <c r="B9" s="20" t="s">
        <v>56</v>
      </c>
      <c r="C9" s="25">
        <v>555</v>
      </c>
      <c r="E9" s="20" t="s">
        <v>59</v>
      </c>
      <c r="F9" s="25">
        <v>122.01</v>
      </c>
    </row>
    <row r="10" spans="2:6" x14ac:dyDescent="0.2">
      <c r="E10" s="20" t="s">
        <v>60</v>
      </c>
      <c r="F10" s="25">
        <v>916.2</v>
      </c>
    </row>
    <row r="11" spans="2:6" ht="15" x14ac:dyDescent="0.25">
      <c r="B11" s="28" t="s">
        <v>6</v>
      </c>
      <c r="C11" s="29">
        <f>C7+C9</f>
        <v>2503</v>
      </c>
      <c r="E11" s="20" t="s">
        <v>61</v>
      </c>
    </row>
    <row r="12" spans="2:6" x14ac:dyDescent="0.2">
      <c r="E12" s="20" t="s">
        <v>63</v>
      </c>
      <c r="F12" s="25">
        <v>4.2</v>
      </c>
    </row>
    <row r="13" spans="2:6" x14ac:dyDescent="0.2">
      <c r="E13" s="20" t="s">
        <v>64</v>
      </c>
      <c r="F13" s="25">
        <v>62.5</v>
      </c>
    </row>
    <row r="14" spans="2:6" x14ac:dyDescent="0.2">
      <c r="F14" s="25"/>
    </row>
    <row r="15" spans="2:6" x14ac:dyDescent="0.2">
      <c r="E15" s="20"/>
    </row>
    <row r="17" spans="2:6" ht="15" x14ac:dyDescent="0.25">
      <c r="E17" s="28" t="s">
        <v>6</v>
      </c>
      <c r="F17" s="29">
        <f>SUM(F7:F13)</f>
        <v>5406.49</v>
      </c>
    </row>
    <row r="19" spans="2:6" x14ac:dyDescent="0.2">
      <c r="B19" s="26" t="s">
        <v>65</v>
      </c>
    </row>
    <row r="21" spans="2:6" x14ac:dyDescent="0.2">
      <c r="B21" s="27" t="s">
        <v>68</v>
      </c>
    </row>
    <row r="22" spans="2:6" x14ac:dyDescent="0.2">
      <c r="B22" s="20" t="s">
        <v>62</v>
      </c>
      <c r="C22" s="25">
        <v>8.3000000000000007</v>
      </c>
    </row>
    <row r="23" spans="2:6" x14ac:dyDescent="0.2">
      <c r="B23" s="20" t="s">
        <v>71</v>
      </c>
      <c r="C23" s="25">
        <v>25.02</v>
      </c>
    </row>
    <row r="24" spans="2:6" x14ac:dyDescent="0.2">
      <c r="B24" s="20" t="s">
        <v>69</v>
      </c>
      <c r="C24" s="25">
        <v>73.290000000000006</v>
      </c>
    </row>
    <row r="25" spans="2:6" x14ac:dyDescent="0.2">
      <c r="B25" s="20" t="s">
        <v>70</v>
      </c>
      <c r="C25" s="25">
        <v>94.09</v>
      </c>
    </row>
    <row r="27" spans="2:6" ht="15" x14ac:dyDescent="0.25">
      <c r="B27" s="28" t="s">
        <v>6</v>
      </c>
      <c r="C27" s="29">
        <f>SUM(C22:C26)</f>
        <v>200.70000000000002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BSO999929 xmlns="http://www.datev.de/BSOffice/999929">170b3125-0a11-41ce-b0fa-4e3df897725a</BSO999929>
</file>

<file path=customXml/itemProps1.xml><?xml version="1.0" encoding="utf-8"?>
<ds:datastoreItem xmlns:ds="http://schemas.openxmlformats.org/officeDocument/2006/customXml" ds:itemID="{A94D378E-A93B-48D1-B3EE-BC27F64020C4}">
  <ds:schemaRefs>
    <ds:schemaRef ds:uri="http://www.datev.de/BSOffice/9999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Zusammenfassung</vt:lpstr>
      <vt:lpstr>4,3 Rechnung</vt:lpstr>
      <vt:lpstr>Anlage</vt:lpstr>
    </vt:vector>
  </TitlesOfParts>
  <Company>Datev 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Unger Wolfgang</dc:creator>
  <cp:lastModifiedBy>Marco Blanco</cp:lastModifiedBy>
  <cp:lastPrinted>2017-07-29T16:18:26Z</cp:lastPrinted>
  <dcterms:created xsi:type="dcterms:W3CDTF">1997-08-20T08:30:35Z</dcterms:created>
  <dcterms:modified xsi:type="dcterms:W3CDTF">2017-07-29T16:21:22Z</dcterms:modified>
</cp:coreProperties>
</file>