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945" windowWidth="20730" windowHeight="11760"/>
  </bookViews>
  <sheets>
    <sheet name="2015 Actuals" sheetId="1" r:id="rId1"/>
  </sheets>
  <calcPr calcId="145621"/>
</workbook>
</file>

<file path=xl/calcChain.xml><?xml version="1.0" encoding="utf-8"?>
<calcChain xmlns="http://schemas.openxmlformats.org/spreadsheetml/2006/main">
  <c r="P33" i="1" l="1"/>
  <c r="O15" i="1"/>
  <c r="O30" i="1"/>
  <c r="O34" i="1"/>
  <c r="N15" i="1"/>
  <c r="N30" i="1"/>
  <c r="N34" i="1"/>
  <c r="M15" i="1"/>
  <c r="M30" i="1"/>
  <c r="M34" i="1"/>
  <c r="L15" i="1"/>
  <c r="L30" i="1"/>
  <c r="L34" i="1"/>
  <c r="K15" i="1"/>
  <c r="K30" i="1"/>
  <c r="K34" i="1"/>
  <c r="J15" i="1"/>
  <c r="J30" i="1"/>
  <c r="J34" i="1"/>
  <c r="I15" i="1"/>
  <c r="I30" i="1"/>
  <c r="I34" i="1"/>
  <c r="H15" i="1"/>
  <c r="H30" i="1"/>
  <c r="H34" i="1"/>
  <c r="G15" i="1"/>
  <c r="G30" i="1"/>
  <c r="G34" i="1"/>
  <c r="F15" i="1"/>
  <c r="F30" i="1"/>
  <c r="F34" i="1"/>
  <c r="E15" i="1"/>
  <c r="E30" i="1"/>
  <c r="E34" i="1"/>
  <c r="D15" i="1"/>
  <c r="D30" i="1"/>
  <c r="D34" i="1"/>
  <c r="D35" i="1"/>
  <c r="E33" i="1"/>
  <c r="E35" i="1"/>
  <c r="F33" i="1"/>
  <c r="F35" i="1"/>
  <c r="G33" i="1"/>
  <c r="G35" i="1"/>
  <c r="H33" i="1"/>
  <c r="H35" i="1"/>
  <c r="I33" i="1"/>
  <c r="I35" i="1"/>
  <c r="J33" i="1"/>
  <c r="J35" i="1"/>
  <c r="K33" i="1"/>
  <c r="K35" i="1"/>
  <c r="L33" i="1"/>
  <c r="L35" i="1"/>
  <c r="M33" i="1"/>
  <c r="M35" i="1"/>
  <c r="N33" i="1"/>
  <c r="N35" i="1"/>
  <c r="O33" i="1"/>
  <c r="O35" i="1"/>
  <c r="P35" i="1"/>
  <c r="P34" i="1"/>
  <c r="P18" i="1"/>
  <c r="P21" i="1"/>
  <c r="P19" i="1"/>
  <c r="P25" i="1"/>
  <c r="P23" i="1"/>
  <c r="P20" i="1"/>
  <c r="P22" i="1"/>
  <c r="P27" i="1"/>
  <c r="P30" i="1"/>
  <c r="P7" i="1"/>
  <c r="P8" i="1"/>
  <c r="P11" i="1"/>
  <c r="P9" i="1"/>
  <c r="P10" i="1"/>
  <c r="P14" i="1"/>
  <c r="P6" i="1"/>
  <c r="P15" i="1"/>
  <c r="G41" i="1"/>
  <c r="E41" i="1"/>
  <c r="F41" i="1"/>
  <c r="H41" i="1"/>
  <c r="I41" i="1"/>
  <c r="J41" i="1"/>
  <c r="K41" i="1"/>
  <c r="L41" i="1"/>
  <c r="M41" i="1"/>
  <c r="N41" i="1"/>
  <c r="O41" i="1"/>
  <c r="D41" i="1"/>
</calcChain>
</file>

<file path=xl/sharedStrings.xml><?xml version="1.0" encoding="utf-8"?>
<sst xmlns="http://schemas.openxmlformats.org/spreadsheetml/2006/main" count="61" uniqueCount="50">
  <si>
    <t>YTD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</si>
  <si>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</si>
  <si>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</si>
  <si>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</si>
  <si>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</si>
  <si>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</si>
  <si>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</si>
  <si>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</si>
  <si>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</si>
  <si>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</si>
  <si>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</si>
  <si>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</si>
  <si>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</si>
  <si>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TOTAL</t>
  </si>
  <si>
    <t>INCOME</t>
  </si>
  <si>
    <t>TOTAL INCOME:</t>
  </si>
  <si>
    <t>EXPENSES</t>
  </si>
  <si>
    <t>TOTAL EXPENSES:</t>
  </si>
  <si>
    <t>OPERATING FUND</t>
  </si>
  <si>
    <t>NET INCOME</t>
  </si>
  <si>
    <t>OLD BALANCE</t>
  </si>
  <si>
    <t>NEW BALANCE:</t>
  </si>
  <si>
    <t>Year 2015</t>
  </si>
  <si>
    <t>CY2015</t>
  </si>
  <si>
    <t>CY20145</t>
  </si>
  <si>
    <t>Wells Fargo Balance</t>
  </si>
  <si>
    <t>Paypal Balance</t>
  </si>
  <si>
    <t>CHECKSUM BALANCE</t>
  </si>
  <si>
    <t>Cash-on-Hand Balance</t>
  </si>
  <si>
    <t>Web Domain Registry 1 yr Check #1034</t>
  </si>
  <si>
    <t>Deposit Cash on Hand</t>
  </si>
  <si>
    <t>Wells Fargo post-statement transaction</t>
  </si>
  <si>
    <t>June Tutorial Speaker Fees Check #1035</t>
  </si>
  <si>
    <t>Midway Down Pmt Check #1066</t>
  </si>
  <si>
    <t>PayPal Fees</t>
  </si>
  <si>
    <t>Dinner Meetings</t>
  </si>
  <si>
    <t>INCOSE Foundation Wine Soiree</t>
  </si>
  <si>
    <t>Mic &amp; Cables Check #1032</t>
  </si>
  <si>
    <t>Mini-Conference</t>
  </si>
  <si>
    <t>Seminars/Tutorials</t>
  </si>
  <si>
    <t>Dinner Meetings - Cash Deposit</t>
  </si>
  <si>
    <t>Cash On Hand Initial Recording</t>
  </si>
  <si>
    <t>Intl Council Sys Payments San Diego Chapter Shares</t>
  </si>
  <si>
    <t>Intl Council Sys Grant to SD Chapter for Midwayi Event</t>
  </si>
  <si>
    <t>June Tutorial Food Check #1037</t>
  </si>
  <si>
    <t>June Tutorial Refund Check #1068</t>
  </si>
  <si>
    <t>Midway Event Caterer, Check #1069</t>
  </si>
  <si>
    <t>Midway Event - Admission</t>
  </si>
  <si>
    <t>Midway Event - Raffle (cash)</t>
  </si>
  <si>
    <t>Midway Event Copying (debit 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</si>
</sst>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Geneva"/>
      <family val="2"/>
    </font>
    <font>
      <b/>
      <i/>
      <sz val="9"/>
      <name val="Geneva"/>
      <family val="2"/>
    </font>
    <font>
      <b/>
      <i/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4" fontId="3" fillId="0" borderId="9" xfId="2" applyNumberFormat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12" xfId="1" applyFont="1" applyBorder="1"/>
    <xf numFmtId="4" fontId="5" fillId="0" borderId="9" xfId="2" applyNumberFormat="1" applyFont="1" applyBorder="1" applyAlignment="1">
      <alignment horizontal="right"/>
    </xf>
    <xf numFmtId="4" fontId="3" fillId="0" borderId="0" xfId="2" applyNumberFormat="1" applyFont="1" applyFill="1" applyBorder="1"/>
    <xf numFmtId="44" fontId="8" fillId="0" borderId="0" xfId="0" applyNumberFormat="1" applyFont="1"/>
    <xf numFmtId="0" fontId="8" fillId="0" borderId="0" xfId="0" applyFont="1"/>
    <xf numFmtId="44" fontId="3" fillId="0" borderId="14" xfId="1" applyFont="1" applyBorder="1"/>
    <xf numFmtId="44" fontId="3" fillId="0" borderId="15" xfId="1" applyFont="1" applyBorder="1"/>
    <xf numFmtId="0" fontId="7" fillId="0" borderId="0" xfId="0" applyFont="1"/>
    <xf numFmtId="0" fontId="0" fillId="0" borderId="0" xfId="0" applyFont="1"/>
    <xf numFmtId="4" fontId="9" fillId="2" borderId="1" xfId="2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/>
    </xf>
    <xf numFmtId="4" fontId="9" fillId="2" borderId="4" xfId="2" applyNumberFormat="1" applyFont="1" applyFill="1" applyBorder="1" applyAlignment="1">
      <alignment horizontal="center"/>
    </xf>
    <xf numFmtId="4" fontId="9" fillId="2" borderId="5" xfId="2" applyNumberFormat="1" applyFont="1" applyFill="1" applyBorder="1" applyAlignment="1">
      <alignment horizontal="center"/>
    </xf>
    <xf numFmtId="4" fontId="9" fillId="2" borderId="6" xfId="2" applyNumberFormat="1" applyFont="1" applyFill="1" applyBorder="1" applyAlignment="1">
      <alignment horizontal="center"/>
    </xf>
    <xf numFmtId="4" fontId="9" fillId="2" borderId="7" xfId="2" applyNumberFormat="1" applyFont="1" applyFill="1" applyBorder="1" applyAlignment="1">
      <alignment horizontal="center"/>
    </xf>
    <xf numFmtId="0" fontId="10" fillId="0" borderId="0" xfId="0" applyFont="1"/>
    <xf numFmtId="44" fontId="10" fillId="0" borderId="0" xfId="0" applyNumberFormat="1" applyFont="1"/>
    <xf numFmtId="4" fontId="9" fillId="2" borderId="4" xfId="2" applyNumberFormat="1" applyFont="1" applyFill="1" applyBorder="1"/>
    <xf numFmtId="44" fontId="9" fillId="2" borderId="5" xfId="1" applyFont="1" applyFill="1" applyBorder="1"/>
    <xf numFmtId="44" fontId="9" fillId="2" borderId="7" xfId="1" applyFont="1" applyFill="1" applyBorder="1"/>
    <xf numFmtId="4" fontId="3" fillId="0" borderId="9" xfId="2" applyNumberFormat="1" applyFont="1" applyFill="1" applyBorder="1"/>
    <xf numFmtId="4" fontId="4" fillId="2" borderId="9" xfId="2" applyNumberFormat="1" applyFont="1" applyFill="1" applyBorder="1" applyAlignment="1">
      <alignment horizontal="center"/>
    </xf>
    <xf numFmtId="44" fontId="3" fillId="2" borderId="10" xfId="1" applyFont="1" applyFill="1" applyBorder="1"/>
    <xf numFmtId="44" fontId="3" fillId="2" borderId="11" xfId="1" applyFont="1" applyFill="1" applyBorder="1"/>
    <xf numFmtId="44" fontId="3" fillId="2" borderId="12" xfId="1" applyFont="1" applyFill="1" applyBorder="1"/>
    <xf numFmtId="4" fontId="4" fillId="2" borderId="1" xfId="2" applyNumberFormat="1" applyFont="1" applyFill="1" applyBorder="1" applyAlignment="1">
      <alignment horizontal="center"/>
    </xf>
    <xf numFmtId="44" fontId="3" fillId="2" borderId="2" xfId="1" applyFont="1" applyFill="1" applyBorder="1"/>
    <xf numFmtId="44" fontId="3" fillId="2" borderId="8" xfId="1" applyFont="1" applyFill="1" applyBorder="1"/>
    <xf numFmtId="44" fontId="3" fillId="2" borderId="3" xfId="1" applyFont="1" applyFill="1" applyBorder="1"/>
    <xf numFmtId="4" fontId="3" fillId="0" borderId="10" xfId="2" applyNumberFormat="1" applyFont="1" applyBorder="1"/>
    <xf numFmtId="4" fontId="9" fillId="2" borderId="9" xfId="2" applyNumberFormat="1" applyFont="1" applyFill="1" applyBorder="1" applyAlignment="1">
      <alignment horizontal="center"/>
    </xf>
    <xf numFmtId="4" fontId="3" fillId="2" borderId="10" xfId="2" applyNumberFormat="1" applyFont="1" applyFill="1" applyBorder="1"/>
    <xf numFmtId="44" fontId="3" fillId="0" borderId="16" xfId="1" applyFont="1" applyBorder="1"/>
    <xf numFmtId="44" fontId="3" fillId="2" borderId="16" xfId="1" applyFont="1" applyFill="1" applyBorder="1"/>
    <xf numFmtId="44" fontId="3" fillId="0" borderId="17" xfId="1" applyFont="1" applyBorder="1"/>
    <xf numFmtId="44" fontId="3" fillId="0" borderId="18" xfId="1" applyFont="1" applyBorder="1"/>
    <xf numFmtId="44" fontId="3" fillId="0" borderId="19" xfId="1" applyFont="1" applyBorder="1"/>
    <xf numFmtId="44" fontId="6" fillId="0" borderId="20" xfId="1" applyFont="1" applyBorder="1"/>
    <xf numFmtId="44" fontId="6" fillId="0" borderId="21" xfId="1" applyFont="1" applyBorder="1"/>
    <xf numFmtId="4" fontId="9" fillId="0" borderId="9" xfId="2" applyNumberFormat="1" applyFont="1" applyFill="1" applyBorder="1"/>
    <xf numFmtId="44" fontId="9" fillId="0" borderId="10" xfId="1" applyFont="1" applyFill="1" applyBorder="1"/>
    <xf numFmtId="44" fontId="9" fillId="0" borderId="12" xfId="1" applyFont="1" applyFill="1" applyBorder="1"/>
    <xf numFmtId="44" fontId="0" fillId="0" borderId="0" xfId="0" applyNumberFormat="1"/>
    <xf numFmtId="4" fontId="3" fillId="0" borderId="13" xfId="2" applyNumberFormat="1" applyFont="1" applyBorder="1" applyAlignment="1">
      <alignment horizontal="left"/>
    </xf>
    <xf numFmtId="0" fontId="8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41"/>
  <sheetViews>
    <sheetView tabSelected="1" zoomScale="90" zoomScaleNormal="90" workbookViewId="0">
      <selection activeCell="C60" sqref="C60"/>
    </sheetView>
  </sheetViews>
  <sheetFormatPr defaultRowHeight="15"/>
  <cols>
    <col min="3" max="3" width="32.42578125" bestFit="1" customWidth="1"/>
    <col min="4" max="4" width="10.7109375" customWidth="1"/>
    <col min="5" max="6" width="11" bestFit="1" customWidth="1"/>
    <col min="7" max="15" width="10.7109375" customWidth="1"/>
    <col min="16" max="16" width="11.5703125" bestFit="1" customWidth="1"/>
    <col min="18" max="18" width="12.140625" customWidth="1"/>
  </cols>
  <sheetData>
    <row r="2" spans="3:16" ht="15.75" thickBot="1"/>
    <row r="3" spans="3:16">
      <c r="C3" s="13"/>
      <c r="D3" s="14" t="s">
        <v>23</v>
      </c>
      <c r="E3" s="14" t="s">
        <v>23</v>
      </c>
      <c r="F3" s="14" t="s">
        <v>23</v>
      </c>
      <c r="G3" s="14" t="s">
        <v>23</v>
      </c>
      <c r="H3" s="14" t="s">
        <v>23</v>
      </c>
      <c r="I3" s="14" t="s">
        <v>23</v>
      </c>
      <c r="J3" s="14" t="s">
        <v>23</v>
      </c>
      <c r="K3" s="14" t="s">
        <v>23</v>
      </c>
      <c r="L3" s="14" t="s">
        <v>23</v>
      </c>
      <c r="M3" s="14" t="s">
        <v>24</v>
      </c>
      <c r="N3" s="14" t="s">
        <v>23</v>
      </c>
      <c r="O3" s="14" t="s">
        <v>23</v>
      </c>
      <c r="P3" s="15" t="s">
        <v>0</v>
      </c>
    </row>
    <row r="4" spans="3:16" ht="15.75" thickBot="1">
      <c r="C4" s="16" t="s">
        <v>22</v>
      </c>
      <c r="D4" s="17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8" t="s">
        <v>12</v>
      </c>
      <c r="P4" s="19" t="s">
        <v>13</v>
      </c>
    </row>
    <row r="5" spans="3:16">
      <c r="C5" s="30" t="s">
        <v>14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  <c r="P5" s="33"/>
    </row>
    <row r="6" spans="3:16" s="12" customFormat="1">
      <c r="C6" s="48" t="s">
        <v>41</v>
      </c>
      <c r="D6" s="9"/>
      <c r="E6" s="9">
        <v>120</v>
      </c>
      <c r="F6" s="9"/>
      <c r="G6" s="9"/>
      <c r="H6" s="9"/>
      <c r="I6" s="9"/>
      <c r="J6" s="9"/>
      <c r="K6" s="9"/>
      <c r="L6" s="9"/>
      <c r="M6" s="9"/>
      <c r="N6" s="9"/>
      <c r="O6" s="10"/>
      <c r="P6" s="4">
        <f>SUM(D6:O6)</f>
        <v>120</v>
      </c>
    </row>
    <row r="7" spans="3:16" s="12" customFormat="1">
      <c r="C7" s="48" t="s">
        <v>30</v>
      </c>
      <c r="D7" s="9"/>
      <c r="E7" s="9"/>
      <c r="F7" s="9"/>
      <c r="G7" s="9"/>
      <c r="H7" s="9">
        <v>120</v>
      </c>
      <c r="I7" s="9"/>
      <c r="J7" s="9"/>
      <c r="K7" s="9"/>
      <c r="L7" s="9"/>
      <c r="M7" s="9"/>
      <c r="N7" s="9"/>
      <c r="O7" s="10"/>
      <c r="P7" s="4">
        <f t="shared" ref="P7:P14" si="0">SUM(D7:O7)</f>
        <v>120</v>
      </c>
    </row>
    <row r="8" spans="3:16" ht="24.75">
      <c r="C8" s="49" t="s">
        <v>42</v>
      </c>
      <c r="D8" s="2"/>
      <c r="E8" s="2"/>
      <c r="F8" s="2"/>
      <c r="G8" s="2">
        <v>1170</v>
      </c>
      <c r="H8" s="2"/>
      <c r="I8" s="2"/>
      <c r="J8" s="2"/>
      <c r="K8" s="2"/>
      <c r="L8" s="2"/>
      <c r="M8" s="2"/>
      <c r="N8" s="2"/>
      <c r="O8" s="3"/>
      <c r="P8" s="4">
        <f t="shared" si="0"/>
        <v>1170</v>
      </c>
    </row>
    <row r="9" spans="3:16">
      <c r="C9" s="1" t="s">
        <v>38</v>
      </c>
      <c r="D9" s="2">
        <v>990.58</v>
      </c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>
        <f>SUM(D9:O9)</f>
        <v>990.58</v>
      </c>
    </row>
    <row r="10" spans="3:16">
      <c r="C10" s="1" t="s">
        <v>39</v>
      </c>
      <c r="D10" s="2">
        <v>120</v>
      </c>
      <c r="E10" s="2"/>
      <c r="F10" s="2"/>
      <c r="G10" s="2"/>
      <c r="H10" s="2">
        <v>490</v>
      </c>
      <c r="I10" s="2">
        <v>560</v>
      </c>
      <c r="J10" s="2">
        <v>70</v>
      </c>
      <c r="K10" s="2"/>
      <c r="L10" s="2"/>
      <c r="M10" s="2"/>
      <c r="N10" s="2"/>
      <c r="O10" s="3"/>
      <c r="P10" s="4">
        <f>SUM(D10:O10)</f>
        <v>1240</v>
      </c>
    </row>
    <row r="11" spans="3:16" ht="24.75">
      <c r="C11" s="50" t="s">
        <v>43</v>
      </c>
      <c r="D11" s="2"/>
      <c r="E11" s="2"/>
      <c r="F11" s="2"/>
      <c r="G11" s="2"/>
      <c r="H11" s="2">
        <v>1000</v>
      </c>
      <c r="I11" s="2"/>
      <c r="J11" s="2"/>
      <c r="K11" s="2"/>
      <c r="L11" s="2"/>
      <c r="M11" s="2"/>
      <c r="N11" s="2"/>
      <c r="O11" s="3"/>
      <c r="P11" s="4">
        <f t="shared" si="0"/>
        <v>1000</v>
      </c>
    </row>
    <row r="12" spans="3:16">
      <c r="C12" s="1" t="s">
        <v>47</v>
      </c>
      <c r="D12" s="39"/>
      <c r="E12" s="39"/>
      <c r="F12" s="39"/>
      <c r="G12" s="39"/>
      <c r="H12" s="39"/>
      <c r="I12" s="39"/>
      <c r="J12" s="39"/>
      <c r="K12" s="2">
        <v>120</v>
      </c>
      <c r="L12" s="39">
        <v>1930</v>
      </c>
      <c r="M12" s="39"/>
      <c r="N12" s="39"/>
      <c r="O12" s="40"/>
      <c r="P12" s="41"/>
    </row>
    <row r="13" spans="3:16">
      <c r="C13" s="1" t="s">
        <v>48</v>
      </c>
      <c r="D13" s="39"/>
      <c r="E13" s="39"/>
      <c r="F13" s="39"/>
      <c r="G13" s="39"/>
      <c r="H13" s="39"/>
      <c r="I13" s="39"/>
      <c r="J13" s="39"/>
      <c r="K13" s="39"/>
      <c r="L13" s="39">
        <v>130</v>
      </c>
      <c r="M13" s="39"/>
      <c r="N13" s="39"/>
      <c r="O13" s="40"/>
      <c r="P13" s="41"/>
    </row>
    <row r="14" spans="3:16" ht="15.75" thickBot="1">
      <c r="C14" s="1" t="s">
        <v>40</v>
      </c>
      <c r="D14" s="39"/>
      <c r="E14" s="39">
        <v>75</v>
      </c>
      <c r="F14" s="39"/>
      <c r="G14" s="39">
        <v>90</v>
      </c>
      <c r="H14" s="39">
        <v>75</v>
      </c>
      <c r="I14" s="39"/>
      <c r="J14" s="39">
        <v>75</v>
      </c>
      <c r="K14" s="39"/>
      <c r="L14" s="39">
        <v>70</v>
      </c>
      <c r="M14" s="39"/>
      <c r="N14" s="39"/>
      <c r="O14" s="40"/>
      <c r="P14" s="41">
        <f t="shared" si="0"/>
        <v>385</v>
      </c>
    </row>
    <row r="15" spans="3:16" ht="15.75" thickTop="1">
      <c r="C15" s="5" t="s">
        <v>15</v>
      </c>
      <c r="D15" s="42">
        <f t="shared" ref="D15:P15" si="1">SUM(D6:D14)</f>
        <v>1110.58</v>
      </c>
      <c r="E15" s="42">
        <f t="shared" si="1"/>
        <v>195</v>
      </c>
      <c r="F15" s="42">
        <f t="shared" si="1"/>
        <v>0</v>
      </c>
      <c r="G15" s="42">
        <f t="shared" si="1"/>
        <v>1260</v>
      </c>
      <c r="H15" s="42">
        <f t="shared" si="1"/>
        <v>1685</v>
      </c>
      <c r="I15" s="42">
        <f t="shared" si="1"/>
        <v>560</v>
      </c>
      <c r="J15" s="42">
        <f t="shared" si="1"/>
        <v>145</v>
      </c>
      <c r="K15" s="42">
        <f t="shared" si="1"/>
        <v>120</v>
      </c>
      <c r="L15" s="42">
        <f t="shared" si="1"/>
        <v>2130</v>
      </c>
      <c r="M15" s="42">
        <f t="shared" si="1"/>
        <v>0</v>
      </c>
      <c r="N15" s="42">
        <f t="shared" si="1"/>
        <v>0</v>
      </c>
      <c r="O15" s="42">
        <f t="shared" si="1"/>
        <v>0</v>
      </c>
      <c r="P15" s="43">
        <f t="shared" si="1"/>
        <v>5025.58</v>
      </c>
    </row>
    <row r="16" spans="3:16"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4"/>
    </row>
    <row r="17" spans="3:16">
      <c r="C17" s="26" t="s">
        <v>16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9"/>
    </row>
    <row r="18" spans="3:16">
      <c r="C18" s="1" t="s">
        <v>35</v>
      </c>
      <c r="D18" s="2">
        <v>220</v>
      </c>
      <c r="E18" s="2">
        <v>200</v>
      </c>
      <c r="F18" s="2"/>
      <c r="G18" s="2">
        <v>200</v>
      </c>
      <c r="H18" s="2">
        <v>210</v>
      </c>
      <c r="I18" s="2"/>
      <c r="J18" s="2">
        <v>200</v>
      </c>
      <c r="K18" s="2"/>
      <c r="L18" s="2">
        <v>200</v>
      </c>
      <c r="M18" s="2"/>
      <c r="N18" s="2"/>
      <c r="O18" s="3"/>
      <c r="P18" s="4">
        <f>SUM(D18:O18)</f>
        <v>1230</v>
      </c>
    </row>
    <row r="19" spans="3:16">
      <c r="C19" s="1" t="s">
        <v>34</v>
      </c>
      <c r="D19" s="2"/>
      <c r="E19" s="2"/>
      <c r="F19" s="2"/>
      <c r="G19" s="2"/>
      <c r="H19" s="2">
        <v>16.309999999999999</v>
      </c>
      <c r="I19" s="2">
        <v>18.64</v>
      </c>
      <c r="J19" s="2"/>
      <c r="K19" s="2">
        <v>4.08</v>
      </c>
      <c r="L19" s="2">
        <v>63.77</v>
      </c>
      <c r="M19" s="2"/>
      <c r="N19" s="2"/>
      <c r="O19" s="3"/>
      <c r="P19" s="4">
        <f>SUM(D19:O19)</f>
        <v>102.80000000000001</v>
      </c>
    </row>
    <row r="20" spans="3:16">
      <c r="C20" s="1" t="s">
        <v>36</v>
      </c>
      <c r="D20" s="2"/>
      <c r="E20" s="2">
        <v>100</v>
      </c>
      <c r="F20" s="2"/>
      <c r="G20" s="2"/>
      <c r="H20" s="2"/>
      <c r="I20" s="2"/>
      <c r="J20" s="2"/>
      <c r="K20" s="2"/>
      <c r="L20" s="2"/>
      <c r="M20" s="2"/>
      <c r="N20" s="2"/>
      <c r="O20" s="3"/>
      <c r="P20" s="4">
        <f>SUM(D20:O20)</f>
        <v>100</v>
      </c>
    </row>
    <row r="21" spans="3:16">
      <c r="C21" s="1" t="s">
        <v>37</v>
      </c>
      <c r="D21" s="2"/>
      <c r="E21" s="2"/>
      <c r="F21" s="2"/>
      <c r="G21" s="2">
        <v>30.41</v>
      </c>
      <c r="H21" s="2"/>
      <c r="I21" s="2"/>
      <c r="J21" s="2"/>
      <c r="K21" s="2"/>
      <c r="L21" s="2"/>
      <c r="M21" s="2"/>
      <c r="N21" s="2"/>
      <c r="O21" s="3"/>
      <c r="P21" s="4">
        <f>SUM(D21:O21)</f>
        <v>30.41</v>
      </c>
    </row>
    <row r="22" spans="3:16">
      <c r="C22" s="25" t="s">
        <v>30</v>
      </c>
      <c r="D22" s="2"/>
      <c r="E22" s="2"/>
      <c r="F22" s="2"/>
      <c r="G22" s="2"/>
      <c r="H22" s="2">
        <v>120</v>
      </c>
      <c r="I22" s="2"/>
      <c r="J22" s="2"/>
      <c r="K22" s="2"/>
      <c r="L22" s="2"/>
      <c r="M22" s="2"/>
      <c r="N22" s="2"/>
      <c r="O22" s="3"/>
      <c r="P22" s="4">
        <f>SUM(D22:O22)</f>
        <v>120</v>
      </c>
    </row>
    <row r="23" spans="3:16">
      <c r="C23" s="1" t="s">
        <v>29</v>
      </c>
      <c r="D23" s="2"/>
      <c r="E23" s="2"/>
      <c r="F23" s="2"/>
      <c r="G23" s="2"/>
      <c r="H23" s="2">
        <v>158.87</v>
      </c>
      <c r="I23" s="2"/>
      <c r="J23" s="2"/>
      <c r="K23" s="2"/>
      <c r="L23" s="2"/>
      <c r="M23" s="2"/>
      <c r="N23" s="2"/>
      <c r="O23" s="3"/>
      <c r="P23" s="4">
        <f t="shared" ref="P23" si="2">SUM(D23:O23)</f>
        <v>158.87</v>
      </c>
    </row>
    <row r="24" spans="3:16">
      <c r="C24" s="1" t="s">
        <v>45</v>
      </c>
      <c r="D24" s="2"/>
      <c r="E24" s="2"/>
      <c r="F24" s="2"/>
      <c r="G24" s="2"/>
      <c r="H24" s="2"/>
      <c r="I24" s="2"/>
      <c r="J24" s="2">
        <v>70</v>
      </c>
      <c r="K24" s="2"/>
      <c r="L24" s="2"/>
      <c r="M24" s="2"/>
      <c r="N24" s="2"/>
      <c r="O24" s="3"/>
      <c r="P24" s="4"/>
    </row>
    <row r="25" spans="3:16">
      <c r="C25" s="1" t="s">
        <v>32</v>
      </c>
      <c r="D25" s="2"/>
      <c r="E25" s="2"/>
      <c r="F25" s="2"/>
      <c r="G25" s="2"/>
      <c r="H25" s="2"/>
      <c r="I25" s="2"/>
      <c r="J25" s="2">
        <v>250</v>
      </c>
      <c r="K25" s="2"/>
      <c r="L25" s="2"/>
      <c r="M25" s="2"/>
      <c r="N25" s="2"/>
      <c r="O25" s="3"/>
      <c r="P25" s="4">
        <f>SUM(D25:O25)</f>
        <v>250</v>
      </c>
    </row>
    <row r="26" spans="3:16">
      <c r="C26" s="1" t="s">
        <v>44</v>
      </c>
      <c r="D26" s="2"/>
      <c r="E26" s="2"/>
      <c r="F26" s="2"/>
      <c r="G26" s="2"/>
      <c r="H26" s="2"/>
      <c r="I26" s="2"/>
      <c r="J26" s="2"/>
      <c r="K26" s="2">
        <v>148.16</v>
      </c>
      <c r="L26" s="2"/>
      <c r="M26" s="2"/>
      <c r="N26" s="2"/>
      <c r="O26" s="3"/>
      <c r="P26" s="4"/>
    </row>
    <row r="27" spans="3:16">
      <c r="C27" s="25" t="s">
        <v>33</v>
      </c>
      <c r="D27" s="39"/>
      <c r="E27" s="39"/>
      <c r="F27" s="39"/>
      <c r="G27" s="39"/>
      <c r="H27" s="39"/>
      <c r="I27" s="39"/>
      <c r="J27" s="39">
        <v>1750</v>
      </c>
      <c r="K27" s="39"/>
      <c r="L27" s="39"/>
      <c r="M27" s="39"/>
      <c r="N27" s="39"/>
      <c r="O27" s="40"/>
      <c r="P27" s="41">
        <f>SUM(D27:O27)</f>
        <v>1750</v>
      </c>
    </row>
    <row r="28" spans="3:16">
      <c r="C28" s="25" t="s">
        <v>49</v>
      </c>
      <c r="D28" s="39"/>
      <c r="E28" s="39"/>
      <c r="F28" s="39"/>
      <c r="G28" s="39"/>
      <c r="H28" s="39"/>
      <c r="I28" s="39"/>
      <c r="J28" s="39"/>
      <c r="K28" s="39"/>
      <c r="L28" s="39">
        <v>43.53</v>
      </c>
      <c r="M28" s="39"/>
      <c r="N28" s="39"/>
      <c r="O28" s="40"/>
      <c r="P28" s="41"/>
    </row>
    <row r="29" spans="3:16" ht="15.75" thickBot="1">
      <c r="C29" s="1" t="s">
        <v>46</v>
      </c>
      <c r="D29" s="2"/>
      <c r="E29" s="2"/>
      <c r="F29" s="2"/>
      <c r="G29" s="2"/>
      <c r="H29" s="2"/>
      <c r="I29" s="2"/>
      <c r="J29" s="2"/>
      <c r="K29" s="2">
        <v>750</v>
      </c>
      <c r="L29" s="2"/>
      <c r="M29" s="2"/>
      <c r="N29" s="2"/>
      <c r="O29" s="3"/>
      <c r="P29" s="4"/>
    </row>
    <row r="30" spans="3:16" ht="15.75" thickTop="1">
      <c r="C30" s="5" t="s">
        <v>17</v>
      </c>
      <c r="D30" s="42">
        <f t="shared" ref="D30:P30" si="3">SUM(D18:D29)</f>
        <v>220</v>
      </c>
      <c r="E30" s="42">
        <f t="shared" si="3"/>
        <v>300</v>
      </c>
      <c r="F30" s="42">
        <f t="shared" si="3"/>
        <v>0</v>
      </c>
      <c r="G30" s="42">
        <f t="shared" si="3"/>
        <v>230.41</v>
      </c>
      <c r="H30" s="42">
        <f t="shared" si="3"/>
        <v>505.18</v>
      </c>
      <c r="I30" s="42">
        <f t="shared" si="3"/>
        <v>18.64</v>
      </c>
      <c r="J30" s="42">
        <f t="shared" si="3"/>
        <v>2270</v>
      </c>
      <c r="K30" s="42">
        <f t="shared" si="3"/>
        <v>902.24</v>
      </c>
      <c r="L30" s="42">
        <f t="shared" si="3"/>
        <v>307.29999999999995</v>
      </c>
      <c r="M30" s="42">
        <f t="shared" si="3"/>
        <v>0</v>
      </c>
      <c r="N30" s="42">
        <f t="shared" si="3"/>
        <v>0</v>
      </c>
      <c r="O30" s="42">
        <f t="shared" si="3"/>
        <v>0</v>
      </c>
      <c r="P30" s="43">
        <f t="shared" si="3"/>
        <v>3742.08</v>
      </c>
    </row>
    <row r="31" spans="3:16">
      <c r="C31" s="1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37"/>
      <c r="P31" s="4"/>
    </row>
    <row r="32" spans="3:16">
      <c r="C32" s="35" t="s">
        <v>18</v>
      </c>
      <c r="D32" s="3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38"/>
      <c r="P32" s="29"/>
    </row>
    <row r="33" spans="3:18">
      <c r="C33" s="1" t="s">
        <v>20</v>
      </c>
      <c r="D33" s="2">
        <v>21617.62</v>
      </c>
      <c r="E33" s="2">
        <f t="shared" ref="E33:O33" si="4">D35</f>
        <v>22508.199999999997</v>
      </c>
      <c r="F33" s="2">
        <f t="shared" si="4"/>
        <v>22403.199999999997</v>
      </c>
      <c r="G33" s="2">
        <f t="shared" si="4"/>
        <v>22403.199999999997</v>
      </c>
      <c r="H33" s="2">
        <f t="shared" si="4"/>
        <v>23432.789999999997</v>
      </c>
      <c r="I33" s="2">
        <f t="shared" si="4"/>
        <v>24612.609999999997</v>
      </c>
      <c r="J33" s="2">
        <f t="shared" si="4"/>
        <v>25153.969999999998</v>
      </c>
      <c r="K33" s="2">
        <f t="shared" si="4"/>
        <v>23028.969999999998</v>
      </c>
      <c r="L33" s="2">
        <f t="shared" si="4"/>
        <v>22246.729999999996</v>
      </c>
      <c r="M33" s="2">
        <f t="shared" si="4"/>
        <v>24069.429999999997</v>
      </c>
      <c r="N33" s="2">
        <f t="shared" si="4"/>
        <v>24069.429999999997</v>
      </c>
      <c r="O33" s="2">
        <f t="shared" si="4"/>
        <v>24069.429999999997</v>
      </c>
      <c r="P33" s="4">
        <f>D33</f>
        <v>21617.62</v>
      </c>
    </row>
    <row r="34" spans="3:18">
      <c r="C34" s="44" t="s">
        <v>19</v>
      </c>
      <c r="D34" s="45">
        <f t="shared" ref="D34:O34" si="5">D15-D30</f>
        <v>890.57999999999993</v>
      </c>
      <c r="E34" s="45">
        <f t="shared" si="5"/>
        <v>-105</v>
      </c>
      <c r="F34" s="45">
        <f t="shared" si="5"/>
        <v>0</v>
      </c>
      <c r="G34" s="45">
        <f t="shared" si="5"/>
        <v>1029.5899999999999</v>
      </c>
      <c r="H34" s="45">
        <f t="shared" si="5"/>
        <v>1179.82</v>
      </c>
      <c r="I34" s="45">
        <f t="shared" si="5"/>
        <v>541.36</v>
      </c>
      <c r="J34" s="45">
        <f t="shared" si="5"/>
        <v>-2125</v>
      </c>
      <c r="K34" s="45">
        <f t="shared" si="5"/>
        <v>-782.24</v>
      </c>
      <c r="L34" s="45">
        <f t="shared" si="5"/>
        <v>1822.7</v>
      </c>
      <c r="M34" s="45">
        <f t="shared" si="5"/>
        <v>0</v>
      </c>
      <c r="N34" s="45">
        <f t="shared" si="5"/>
        <v>0</v>
      </c>
      <c r="O34" s="45">
        <f t="shared" si="5"/>
        <v>0</v>
      </c>
      <c r="P34" s="46">
        <f>SUM(D34:O34)</f>
        <v>2451.81</v>
      </c>
    </row>
    <row r="35" spans="3:18" ht="15.75" thickBot="1">
      <c r="C35" s="22" t="s">
        <v>21</v>
      </c>
      <c r="D35" s="23">
        <f>D34+ D33</f>
        <v>22508.199999999997</v>
      </c>
      <c r="E35" s="23">
        <f t="shared" ref="E35:O35" si="6">E34+E33</f>
        <v>22403.199999999997</v>
      </c>
      <c r="F35" s="23">
        <f t="shared" si="6"/>
        <v>22403.199999999997</v>
      </c>
      <c r="G35" s="23">
        <f t="shared" si="6"/>
        <v>23432.789999999997</v>
      </c>
      <c r="H35" s="23">
        <f t="shared" si="6"/>
        <v>24612.609999999997</v>
      </c>
      <c r="I35" s="23">
        <f t="shared" si="6"/>
        <v>25153.969999999998</v>
      </c>
      <c r="J35" s="23">
        <f t="shared" si="6"/>
        <v>23028.969999999998</v>
      </c>
      <c r="K35" s="23">
        <f t="shared" si="6"/>
        <v>22246.729999999996</v>
      </c>
      <c r="L35" s="23">
        <f t="shared" si="6"/>
        <v>24069.429999999997</v>
      </c>
      <c r="M35" s="23">
        <f t="shared" si="6"/>
        <v>24069.429999999997</v>
      </c>
      <c r="N35" s="23">
        <f t="shared" si="6"/>
        <v>24069.429999999997</v>
      </c>
      <c r="O35" s="23">
        <f t="shared" si="6"/>
        <v>24069.429999999997</v>
      </c>
      <c r="P35" s="24">
        <f>O35</f>
        <v>24069.429999999997</v>
      </c>
      <c r="R35" s="47"/>
    </row>
    <row r="37" spans="3:18">
      <c r="C37" s="6" t="s">
        <v>25</v>
      </c>
      <c r="D37" s="7"/>
      <c r="E37" s="7">
        <v>19971.98</v>
      </c>
      <c r="F37" s="7">
        <v>19971.98</v>
      </c>
      <c r="G37" s="7">
        <v>21001.57</v>
      </c>
      <c r="H37" s="7">
        <v>23138.92</v>
      </c>
      <c r="I37" s="7">
        <v>24138.92</v>
      </c>
      <c r="J37" s="7">
        <v>23098.97</v>
      </c>
      <c r="K37" s="7">
        <v>22130.81</v>
      </c>
      <c r="L37" s="7">
        <v>21957.279999999999</v>
      </c>
      <c r="M37" s="7"/>
      <c r="N37" s="7"/>
      <c r="O37" s="7"/>
      <c r="P37" s="8"/>
    </row>
    <row r="38" spans="3:18">
      <c r="C38" s="6" t="s">
        <v>31</v>
      </c>
      <c r="D38" s="7"/>
      <c r="E38" s="7"/>
      <c r="F38" s="7"/>
      <c r="G38" s="7"/>
      <c r="H38" s="7">
        <v>1000</v>
      </c>
      <c r="I38" s="7"/>
      <c r="J38" s="7">
        <v>-70</v>
      </c>
      <c r="K38" s="7"/>
      <c r="L38" s="7">
        <v>130</v>
      </c>
      <c r="M38" s="7"/>
      <c r="N38" s="7"/>
      <c r="O38" s="7"/>
      <c r="P38" s="8"/>
    </row>
    <row r="39" spans="3:18">
      <c r="C39" s="6" t="s">
        <v>26</v>
      </c>
      <c r="D39" s="7"/>
      <c r="E39" s="7">
        <v>2311.2199999999998</v>
      </c>
      <c r="F39" s="7">
        <v>2311.2199999999998</v>
      </c>
      <c r="G39" s="7">
        <v>2311.2199999999998</v>
      </c>
      <c r="H39" s="7">
        <v>473.69</v>
      </c>
      <c r="I39" s="7">
        <v>1015.05</v>
      </c>
      <c r="J39" s="7">
        <v>0</v>
      </c>
      <c r="K39" s="7">
        <v>115.92</v>
      </c>
      <c r="L39" s="7">
        <v>1982.15</v>
      </c>
      <c r="M39" s="7"/>
      <c r="N39" s="7"/>
      <c r="O39" s="7"/>
      <c r="P39" s="8"/>
    </row>
    <row r="40" spans="3:18">
      <c r="C40" s="6" t="s">
        <v>28</v>
      </c>
      <c r="D40" s="7"/>
      <c r="E40" s="7">
        <v>120</v>
      </c>
      <c r="F40" s="7">
        <v>120</v>
      </c>
      <c r="G40" s="7">
        <v>120</v>
      </c>
      <c r="H40" s="7">
        <v>0</v>
      </c>
      <c r="I40" s="7">
        <v>0</v>
      </c>
      <c r="J40" s="7">
        <v>0</v>
      </c>
      <c r="K40" s="7"/>
      <c r="L40" s="7"/>
      <c r="M40" s="7"/>
      <c r="N40" s="7"/>
      <c r="O40" s="7"/>
      <c r="P40" s="8"/>
    </row>
    <row r="41" spans="3:18" s="11" customFormat="1">
      <c r="C41" s="20" t="s">
        <v>27</v>
      </c>
      <c r="D41" s="21">
        <f>SUM(D37:D40)</f>
        <v>0</v>
      </c>
      <c r="E41" s="21">
        <f t="shared" ref="E41:O41" si="7">SUM(E37:E40)</f>
        <v>22403.200000000001</v>
      </c>
      <c r="F41" s="21">
        <f t="shared" si="7"/>
        <v>22403.200000000001</v>
      </c>
      <c r="G41" s="21">
        <f>SUM(G37:G40)</f>
        <v>23432.79</v>
      </c>
      <c r="H41" s="21">
        <f t="shared" si="7"/>
        <v>24612.609999999997</v>
      </c>
      <c r="I41" s="21">
        <f t="shared" si="7"/>
        <v>25153.969999999998</v>
      </c>
      <c r="J41" s="21">
        <f t="shared" si="7"/>
        <v>23028.97</v>
      </c>
      <c r="K41" s="21">
        <f t="shared" si="7"/>
        <v>22246.73</v>
      </c>
      <c r="L41" s="21">
        <f t="shared" si="7"/>
        <v>24069.43</v>
      </c>
      <c r="M41" s="21">
        <f t="shared" si="7"/>
        <v>0</v>
      </c>
      <c r="N41" s="21">
        <f t="shared" si="7"/>
        <v>0</v>
      </c>
      <c r="O41" s="21">
        <f t="shared" si="7"/>
        <v>0</v>
      </c>
      <c r="P41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 Actuals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Ray Madachy</cp:lastModifiedBy>
  <dcterms:created xsi:type="dcterms:W3CDTF">2014-01-12T22:36:46Z</dcterms:created>
  <dcterms:modified xsi:type="dcterms:W3CDTF">2015-10-13T23:35:56Z</dcterms:modified>
</cp:coreProperties>
</file>