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autoCompressPictures="0"/>
  <bookViews>
    <workbookView xWindow="42624" yWindow="0" windowWidth="13272" windowHeight="5136" activeTab="1"/>
  </bookViews>
  <sheets>
    <sheet name="Chapter Info &amp; Certification" sheetId="1" r:id="rId1"/>
    <sheet name="2016 Chapter Submission" sheetId="2" r:id="rId2"/>
    <sheet name="Chapter Year in Review" sheetId="3" r:id="rId3"/>
  </sheets>
  <definedNames>
    <definedName name="Z_5FE59969_9C74_40BB_9BAB_5394B1F3A31A_.wvu.Cols" localSheetId="1" hidden="1">'2016 Chapter Submission'!$I:$L</definedName>
    <definedName name="Z_5FE59969_9C74_40BB_9BAB_5394B1F3A31A_.wvu.Rows" localSheetId="1" hidden="1">'2016 Chapter Submission'!#REF!</definedName>
    <definedName name="Z_999C66D2_D103_CF42_A5FE_2D5C3B01F0AD_.wvu.Cols" localSheetId="1" hidden="1">'2016 Chapter Submission'!$I:$I</definedName>
    <definedName name="Z_999C66D2_D103_CF42_A5FE_2D5C3B01F0AD_.wvu.Rows" localSheetId="1" hidden="1">'2016 Chapter Submission'!#REF!,'2016 Chapter Submission'!#REF!,'2016 Chapter Submission'!#REF!,'2016 Chapter Submission'!#REF!</definedName>
    <definedName name="Z_D931C320_DFE4_48C4_ADD7_AEA860DF59A4_.wvu.Cols" localSheetId="1" hidden="1">'2016 Chapter Submission'!$I:$L</definedName>
    <definedName name="Z_D931C320_DFE4_48C4_ADD7_AEA860DF59A4_.wvu.Rows" localSheetId="1" hidden="1">'2016 Chapter Submission'!#REF!</definedName>
  </definedNames>
  <calcPr calcId="145621"/>
  <customWorkbookViews>
    <customWorkbookView name="Don - Personal View" guid="{0FE07972-1F5F-438F-AA78-9F480C2C0888}" mergeInterval="0" personalView="1" maximized="1" windowWidth="1612" windowHeight="985" activeSheetId="2"/>
    <customWorkbookView name="Anthony Gigioli - Personal View" guid="{999C66D2-D103-CF42-A5FE-2D5C3B01F0AD}" mergeInterval="0" personalView="1" yWindow="54" windowWidth="1280" windowHeight="671" activeSheetId="2"/>
    <customWorkbookView name="Phil Simpkins - Personal View" guid="{D931C320-DFE4-48C4-ADD7-AEA860DF59A4}" mergeInterval="0" personalView="1" maximized="1" xWindow="1" yWindow="1" windowWidth="1156" windowHeight="690" activeSheetId="1"/>
    <customWorkbookView name="Don Boyer - Personal View" guid="{5FE59969-9C74-40BB-9BAB-5394B1F3A31A}" mergeInterval="0" personalView="1" maximized="1" windowWidth="1276" windowHeight="622" activeSheetId="1"/>
  </customWorkbookViews>
  <extLst>
    <ext xmlns:mx="http://schemas.microsoft.com/office/mac/excel/2008/main" uri="{7523E5D3-25F3-A5E0-1632-64F254C22452}">
      <mx:ArchID Flags="2"/>
    </ext>
  </extLst>
</workbook>
</file>

<file path=xl/calcChain.xml><?xml version="1.0" encoding="utf-8"?>
<calcChain xmlns="http://schemas.openxmlformats.org/spreadsheetml/2006/main">
  <c r="F73" i="2" l="1"/>
  <c r="V6" i="2"/>
  <c r="V15" i="2"/>
  <c r="V5" i="2"/>
  <c r="F41" i="2"/>
  <c r="G8" i="2" s="1"/>
  <c r="S55" i="2"/>
  <c r="S10" i="2"/>
  <c r="S48" i="2"/>
  <c r="S9" i="2"/>
  <c r="U9" i="2"/>
  <c r="S20" i="2"/>
  <c r="S5" i="2"/>
  <c r="S25" i="2"/>
  <c r="S6" i="2"/>
  <c r="S34" i="2"/>
  <c r="S7" i="2"/>
  <c r="S41" i="2"/>
  <c r="S8" i="2"/>
  <c r="S66" i="2"/>
  <c r="S11" i="2"/>
  <c r="S77" i="2"/>
  <c r="S12" i="2"/>
  <c r="S90" i="2"/>
  <c r="S13" i="2"/>
  <c r="S99" i="2"/>
  <c r="S14" i="2"/>
  <c r="Q55" i="2"/>
  <c r="Q10" i="2"/>
  <c r="Q48" i="2"/>
  <c r="Q9" i="2"/>
  <c r="Q20" i="2"/>
  <c r="Q5" i="2"/>
  <c r="Q15" i="2"/>
  <c r="Q25" i="2"/>
  <c r="Q6" i="2"/>
  <c r="Q34" i="2"/>
  <c r="Q7" i="2"/>
  <c r="Q41" i="2"/>
  <c r="Q8" i="2"/>
  <c r="Q66" i="2"/>
  <c r="Q11" i="2"/>
  <c r="Q77" i="2"/>
  <c r="Q12" i="2"/>
  <c r="Q90" i="2"/>
  <c r="Q13" i="2"/>
  <c r="Q99" i="2"/>
  <c r="Q14" i="2"/>
  <c r="O55" i="2"/>
  <c r="O10" i="2"/>
  <c r="U10" i="2"/>
  <c r="O48" i="2"/>
  <c r="O9" i="2"/>
  <c r="O20" i="2"/>
  <c r="O5" i="2"/>
  <c r="O25" i="2"/>
  <c r="O6" i="2"/>
  <c r="O34" i="2"/>
  <c r="O7" i="2"/>
  <c r="U7" i="2"/>
  <c r="O41" i="2"/>
  <c r="O8" i="2"/>
  <c r="O66" i="2"/>
  <c r="O11" i="2"/>
  <c r="U11" i="2"/>
  <c r="O77" i="2"/>
  <c r="O12" i="2"/>
  <c r="O90" i="2"/>
  <c r="O13" i="2"/>
  <c r="U13" i="2"/>
  <c r="O99" i="2"/>
  <c r="O14" i="2"/>
  <c r="U14" i="2"/>
  <c r="F48" i="2"/>
  <c r="G9" i="2" s="1"/>
  <c r="D2" i="2"/>
  <c r="F25" i="2"/>
  <c r="G6" i="2"/>
  <c r="F34" i="2"/>
  <c r="G7" i="2" s="1"/>
  <c r="F20" i="2"/>
  <c r="G5" i="2" s="1"/>
  <c r="F55" i="2"/>
  <c r="G10" i="2" s="1"/>
  <c r="F66" i="2"/>
  <c r="G11" i="2"/>
  <c r="F77" i="2"/>
  <c r="G12" i="2"/>
  <c r="F90" i="2"/>
  <c r="G13" i="2" s="1"/>
  <c r="F99" i="2"/>
  <c r="G14" i="2" s="1"/>
  <c r="F5" i="2"/>
  <c r="F15" i="2"/>
  <c r="F6" i="2"/>
  <c r="W4" i="2"/>
  <c r="M5" i="2"/>
  <c r="W5" i="2"/>
  <c r="M6" i="2"/>
  <c r="W6" i="2"/>
  <c r="M7" i="2"/>
  <c r="W7" i="2"/>
  <c r="M8" i="2"/>
  <c r="W8" i="2"/>
  <c r="M9" i="2"/>
  <c r="W9" i="2"/>
  <c r="M10" i="2"/>
  <c r="W10" i="2"/>
  <c r="M11" i="2"/>
  <c r="W11" i="2"/>
  <c r="M12" i="2"/>
  <c r="W12" i="2"/>
  <c r="M13" i="2"/>
  <c r="W13" i="2"/>
  <c r="W14" i="2"/>
  <c r="U6" i="2"/>
  <c r="S15" i="2"/>
  <c r="U8" i="2"/>
  <c r="U12" i="2"/>
  <c r="U5" i="2"/>
  <c r="O15" i="2"/>
  <c r="U15" i="2"/>
  <c r="G15" i="2" l="1"/>
</calcChain>
</file>

<file path=xl/sharedStrings.xml><?xml version="1.0" encoding="utf-8"?>
<sst xmlns="http://schemas.openxmlformats.org/spreadsheetml/2006/main" count="555" uniqueCount="478">
  <si>
    <t xml:space="preserve"> Discussion/ Rationale</t>
  </si>
  <si>
    <t xml:space="preserve">This activity is intended to be essentially free consulting or a large event for a community organization.   "Community" is the local town, or a civic/non-profit organization, not the "engineering community". </t>
  </si>
  <si>
    <t xml:space="preserve">The list of examples has been expanded for clarification. </t>
  </si>
  <si>
    <t>To achieve full points the Chapter must provide:
   1) a copy of the presentation, and
   2) and contact information for presenter(s) and audience</t>
  </si>
  <si>
    <t>To achieve full points the Chapter must provide a Chapter newsletter, e-mail or equivalent documentation that:
   1) Acknowledges the donation , and
   2) Acknowledges the amount of the donation, or a copy of the cancelled check.
Note: Donations to be included in this section include: National Engineers Week;  the INCOSE Foundation and INCOSE Scholarship Fund.</t>
  </si>
  <si>
    <t xml:space="preserve">To achieve full points the Chapter must provide a Chapter newsletter, e-mail or equivalent documentation that:
   1) Acknowledges the donation, and 
   2) Acknowledges the amount of the donation, or a copy of the cancelled check.
</t>
  </si>
  <si>
    <t>PLEASE COMPLETE THE FOLLOWING INFORMATION AND CERTIFICATION BEFORE SUBMITTING</t>
  </si>
  <si>
    <t>Points
per Activity</t>
  </si>
  <si>
    <t>Activity/Product Description</t>
  </si>
  <si>
    <t>Pt Cap</t>
  </si>
  <si>
    <r>
      <t>To achieve full points the Chapter must provide: 
   1) A copy of the survey</t>
    </r>
    <r>
      <rPr>
        <sz val="10"/>
        <color indexed="8"/>
        <rFont val="Arial"/>
        <family val="2"/>
      </rPr>
      <t xml:space="preserve"> (to verify 
       objectives),  
   2) A copy of the results, and
   3) A copy of the analysis of results/ 
       conclusions.</t>
    </r>
  </si>
  <si>
    <r>
      <t xml:space="preserve">Intention is to stimulate </t>
    </r>
    <r>
      <rPr>
        <u/>
        <sz val="10"/>
        <color indexed="10"/>
        <rFont val="Arial"/>
        <family val="2"/>
      </rPr>
      <t>local</t>
    </r>
    <r>
      <rPr>
        <sz val="10"/>
        <color indexed="10"/>
        <rFont val="Arial"/>
        <family val="2"/>
      </rPr>
      <t xml:space="preserve"> interaction between Chapters and CAB for mutual benefit.</t>
    </r>
  </si>
  <si>
    <t>To retain existing members and encourage them to renew membership in INCOSE</t>
  </si>
  <si>
    <r>
      <t xml:space="preserve">Conduct separate </t>
    </r>
    <r>
      <rPr>
        <b/>
        <sz val="10"/>
        <color indexed="8"/>
        <rFont val="Arial"/>
        <family val="2"/>
      </rPr>
      <t>board meetings</t>
    </r>
    <r>
      <rPr>
        <sz val="10"/>
        <color indexed="8"/>
        <rFont val="Arial"/>
        <family val="2"/>
      </rPr>
      <t xml:space="preserve"> for Chapter leadership.</t>
    </r>
  </si>
  <si>
    <t>To achieve full points provide evidence that: 
   1) Chapter newsletters were provided to members in either hard copy or electronic format, and
    2) each newsletter is at least 500 words in length (not including address, Chapter officers, editor's name and distribution) providing info such as public relations and advance notice of Chapter activities, relevant technical activities, reports from events, highlights of INCOSE resources, and general information about Chapter membership.</t>
  </si>
  <si>
    <t>Claimed by Chapter</t>
  </si>
  <si>
    <t>Communications</t>
  </si>
  <si>
    <t>Chapter / Leaders</t>
  </si>
  <si>
    <t>Names of Leaders</t>
  </si>
  <si>
    <t>President</t>
  </si>
  <si>
    <t>President-Elect</t>
  </si>
  <si>
    <t>Secretary</t>
  </si>
  <si>
    <t>Treasurer</t>
  </si>
  <si>
    <t>Past President</t>
  </si>
  <si>
    <t>Programs Chair / Events / Tutorial</t>
  </si>
  <si>
    <t>Membership Chair</t>
  </si>
  <si>
    <r>
      <t xml:space="preserve">Maintain an active </t>
    </r>
    <r>
      <rPr>
        <b/>
        <sz val="10"/>
        <color indexed="8"/>
        <rFont val="Arial"/>
        <family val="2"/>
      </rPr>
      <t>Chapter website</t>
    </r>
    <r>
      <rPr>
        <sz val="10"/>
        <color indexed="8"/>
        <rFont val="Arial"/>
        <family val="2"/>
      </rPr>
      <t xml:space="preserve"> for Chapter communications.
</t>
    </r>
  </si>
  <si>
    <r>
      <t xml:space="preserve">To achieve full points the Chapter must provide:
   1) Acknowledgement of new members by publishing as a minimum name, some info </t>
    </r>
    <r>
      <rPr>
        <sz val="10"/>
        <color indexed="8"/>
        <rFont val="Arial"/>
        <family val="2"/>
      </rPr>
      <t>(subject to the new member's preference), and month joined, and 
   2) A copy of the newsletter with section related to the new member information identified or link to info on website</t>
    </r>
  </si>
  <si>
    <r>
      <t>Chapter members participate in a</t>
    </r>
    <r>
      <rPr>
        <b/>
        <sz val="10"/>
        <color indexed="8"/>
        <rFont val="Arial"/>
        <family val="2"/>
      </rPr>
      <t xml:space="preserve"> </t>
    </r>
    <r>
      <rPr>
        <b/>
        <u/>
        <sz val="10"/>
        <color indexed="8"/>
        <rFont val="Arial"/>
        <family val="2"/>
      </rPr>
      <t>local</t>
    </r>
    <r>
      <rPr>
        <b/>
        <sz val="10"/>
        <color indexed="8"/>
        <rFont val="Arial"/>
        <family val="2"/>
      </rPr>
      <t xml:space="preserve"> technical group</t>
    </r>
    <r>
      <rPr>
        <sz val="10"/>
        <color indexed="8"/>
        <rFont val="Arial"/>
        <family val="2"/>
      </rPr>
      <t xml:space="preserve"> (Interest Group or Working Group) </t>
    </r>
  </si>
  <si>
    <r>
      <t xml:space="preserve">Work with another INCOSE Chapter on a </t>
    </r>
    <r>
      <rPr>
        <b/>
        <sz val="10"/>
        <color indexed="8"/>
        <rFont val="Arial"/>
        <family val="2"/>
      </rPr>
      <t>joint event</t>
    </r>
    <r>
      <rPr>
        <sz val="10"/>
        <color indexed="8"/>
        <rFont val="Arial"/>
        <family val="2"/>
      </rPr>
      <t xml:space="preserve"> or provide assistance to another Chapter.</t>
    </r>
  </si>
  <si>
    <r>
      <t xml:space="preserve">Submit </t>
    </r>
    <r>
      <rPr>
        <b/>
        <sz val="10"/>
        <color indexed="8"/>
        <rFont val="Arial"/>
        <family val="2"/>
      </rPr>
      <t>nominee</t>
    </r>
    <r>
      <rPr>
        <sz val="10"/>
        <color indexed="8"/>
        <rFont val="Arial"/>
        <family val="2"/>
      </rPr>
      <t xml:space="preserve"> for individual INCOSE award (Founder, Fellow, Service).</t>
    </r>
  </si>
  <si>
    <r>
      <t xml:space="preserve">Provide </t>
    </r>
    <r>
      <rPr>
        <b/>
        <sz val="10"/>
        <color indexed="8"/>
        <rFont val="Arial"/>
        <family val="2"/>
      </rPr>
      <t>biographical sketches</t>
    </r>
    <r>
      <rPr>
        <sz val="10"/>
        <color indexed="8"/>
        <rFont val="Arial"/>
        <family val="2"/>
      </rPr>
      <t xml:space="preserve"> of nominees for Chapter offices and provide  ballots to members 30 days prior to close of the election.</t>
    </r>
  </si>
  <si>
    <r>
      <t xml:space="preserve">Present </t>
    </r>
    <r>
      <rPr>
        <b/>
        <sz val="10"/>
        <color indexed="8"/>
        <rFont val="Arial"/>
        <family val="2"/>
      </rPr>
      <t>formal awards</t>
    </r>
    <r>
      <rPr>
        <sz val="10"/>
        <color indexed="8"/>
        <rFont val="Arial"/>
        <family val="2"/>
      </rPr>
      <t xml:space="preserve"> to members for outstanding service or achievement</t>
    </r>
  </si>
  <si>
    <r>
      <t xml:space="preserve">Send </t>
    </r>
    <r>
      <rPr>
        <b/>
        <sz val="10"/>
        <color indexed="8"/>
        <rFont val="Arial"/>
        <family val="2"/>
      </rPr>
      <t>public relations letters</t>
    </r>
    <r>
      <rPr>
        <sz val="10"/>
        <color indexed="8"/>
        <rFont val="Arial"/>
        <family val="2"/>
      </rPr>
      <t xml:space="preserve"> to employers recognizing new Chapter officers, recipients of INCOSE awards, appointments, or other accomplishments of Chapter members.</t>
    </r>
  </si>
  <si>
    <t>To achieve full points, the Chapter must provide: 
   1) A description of the participation, and
   2) The participation must be at the Chapter level not the individual (i.e. the Chapter joins a regional or national engineering council that represents multiple professional  organizations.)</t>
  </si>
  <si>
    <t>To achieve full points the Chapter must provide:
   1) An unpaid speaker, 
   2) Documentation of the event through a letter from the organization or other documentation referencing Chapter support, and
   3) A brief summary of the event including the names of members involved in each event.</t>
  </si>
  <si>
    <t>Other Information</t>
  </si>
  <si>
    <t>Year Chapter Was Chartered</t>
  </si>
  <si>
    <r>
      <t xml:space="preserve">Host or be a significant participant in a </t>
    </r>
    <r>
      <rPr>
        <b/>
        <sz val="10"/>
        <color indexed="8"/>
        <rFont val="Arial"/>
        <family val="2"/>
      </rPr>
      <t>systems engineering activity/presentation</t>
    </r>
    <r>
      <rPr>
        <sz val="10"/>
        <color indexed="8"/>
        <rFont val="Arial"/>
        <family val="2"/>
      </rPr>
      <t xml:space="preserve"> for pre-college/college individuals. For K-12, community colleges, trade schools. Can be broader than just Systems Engineering. 
This includes significant involvement in events like robotics competitions up through college.</t>
    </r>
  </si>
  <si>
    <t>Maximum points increased  due to the broad value of such events and the effort that could be required.</t>
  </si>
  <si>
    <t xml:space="preserve">The objective is to provide an opportunity for the Chapter to promote Systems Engineering and INCOSE. </t>
  </si>
  <si>
    <t>Points increased to encourage and reward participation</t>
  </si>
  <si>
    <t>Increased points for BOD meetings as these are key to effective Chapters.
To achieve points, provide a BoD agenda that covers topics for discussion.
It should be short and allow for topics other than awards to be discussed; don't bog down BoD meetings with processes just to earn points.
Document and track deadlines and assignees in the agenda/notes as a reminder when products are due.</t>
  </si>
  <si>
    <t>Reworded for clarity and increased max points to allow for more than one award</t>
  </si>
  <si>
    <t>Summary</t>
  </si>
  <si>
    <t>Total</t>
  </si>
  <si>
    <t>50 per $100</t>
  </si>
  <si>
    <t>Name of representative</t>
  </si>
  <si>
    <t>Discretionary</t>
  </si>
  <si>
    <t>Required Documentation for Verification</t>
  </si>
  <si>
    <t>Points
Claimed</t>
  </si>
  <si>
    <t>To achieve full points the Chapter must provide a letter/e-mail from INCOSE International confirming successful registration of the new CAB member. 
Note: this may have to be requested by the Chapter.</t>
  </si>
  <si>
    <t>To achieve full points for a joint event, the Chapter must provide an event flyer/announcement, joint meeting agenda, or Chapter newsletter where event is described.</t>
  </si>
  <si>
    <t>To achieve full points for hosting a pre-college activity/ presentation the Chapter must provide: 
   1) Financial or services support, 
   2) A copy of the newsletter/flyer documenting the activity or event, and
   3) An estimate of the total hours invested by Chapter members.  (Points may also be awarded for extensive participation in an event of 4 hours or more). 
Examples that qualify for this category include high school career days, science fairs, ZOOM, Robotics competition, Future City and US First etc.  College level competitions such as robotics could qualify depending on type and extent of documented involvement.</t>
  </si>
  <si>
    <r>
      <t xml:space="preserve">Points claimed, and all documentation provided herein are </t>
    </r>
    <r>
      <rPr>
        <b/>
        <u/>
        <sz val="10"/>
        <color indexed="8"/>
        <rFont val="Arial"/>
        <family val="2"/>
      </rPr>
      <t>certified</t>
    </r>
    <r>
      <rPr>
        <b/>
        <sz val="10"/>
        <color indexed="8"/>
        <rFont val="Arial"/>
        <family val="2"/>
      </rPr>
      <t xml:space="preserve"> as being complete, as intended by the chapter.
(This means no additional data will be accepted after the submittal date.)</t>
    </r>
  </si>
  <si>
    <t>CERTIFICATION REQUIRED</t>
  </si>
  <si>
    <t xml:space="preserve">    BY CHAPTER OFFICER - SEE FIRST TAB</t>
  </si>
  <si>
    <t>There has been confusion distinguishing a Seminar from a Tutorial.  The additional explanation should help to avoid confusion. Multiple speakers and additional activities are more difficult to coordinate.  Otherwise with just speakers on one topic it is merely an extend tutorial.</t>
  </si>
  <si>
    <t xml:space="preserve">This is a general survey of what chapter member would like in terms of events, schedules, presentation topics, etc., to help facilitate planning. </t>
  </si>
  <si>
    <t xml:space="preserve">The objective is to help integrate new members into the chapter, and to promote networking. The information can be very general or even omitted if preferred by the new member. </t>
  </si>
  <si>
    <t>To achieve full points the Chapter must provide a copy of ballot which includes biography of each candidate provided at time of election. The bio can be on a website if the link is included with the ballot.</t>
  </si>
  <si>
    <t>To achieve full points the Chapter must provide: 
   1) An example or photo or description of the certificate/letter/token, and  
   2) List of recipients and topic presented.</t>
  </si>
  <si>
    <t>To achieve full points the Chapter must provide: 
1) An example or photo or description of the award 
2) List of recipients and 
3) Why they received the award</t>
  </si>
  <si>
    <r>
      <t xml:space="preserve">Present </t>
    </r>
    <r>
      <rPr>
        <b/>
        <sz val="10"/>
        <color indexed="8"/>
        <rFont val="Arial"/>
        <family val="2"/>
      </rPr>
      <t>certificates/letters/ tokens of appreciation</t>
    </r>
    <r>
      <rPr>
        <sz val="10"/>
        <color indexed="8"/>
        <rFont val="Arial"/>
        <family val="2"/>
      </rPr>
      <t xml:space="preserve"> to speakers.</t>
    </r>
  </si>
  <si>
    <r>
      <t xml:space="preserve">Present </t>
    </r>
    <r>
      <rPr>
        <b/>
        <sz val="10"/>
        <color indexed="8"/>
        <rFont val="Arial"/>
        <family val="2"/>
      </rPr>
      <t>certificates/letters/ tokens of appreciation</t>
    </r>
    <r>
      <rPr>
        <sz val="10"/>
        <color indexed="8"/>
        <rFont val="Arial"/>
        <family val="2"/>
      </rPr>
      <t xml:space="preserve"> to local supporting organizations. Must be a public acknowledgement.</t>
    </r>
  </si>
  <si>
    <t>To achieve full points the Chapter must provide: 
   1) An example or photo or description of the certificate/letter/token, and   
   2) List of recipients</t>
  </si>
  <si>
    <t>Points increase to encourage and reward participation</t>
  </si>
  <si>
    <t xml:space="preserve">This is not to included pooled funds for joint activities but rather contributions primarily to help and encourage new or struggling Chapters. </t>
  </si>
  <si>
    <t>The objective is to promote Systems Engineering, INCOSE, and/or advantages of membership in the Chapter.</t>
  </si>
  <si>
    <t>Reviewer 1 Score</t>
  </si>
  <si>
    <t>Reviewer 2 Score</t>
  </si>
  <si>
    <t>Reviewer 3 Score</t>
  </si>
  <si>
    <t>Average Score</t>
  </si>
  <si>
    <t>Reviewer 1</t>
  </si>
  <si>
    <t>Reviewer 1 Comments</t>
  </si>
  <si>
    <t>Reviewer 2</t>
  </si>
  <si>
    <t>Reviewer 2 Comments</t>
  </si>
  <si>
    <t>Reviewer 3</t>
  </si>
  <si>
    <t>Reviewer 3 Comments</t>
  </si>
  <si>
    <t>Comment if Candidate for Best Practice</t>
  </si>
  <si>
    <t>Additional Evidence Notes</t>
  </si>
  <si>
    <t>Other Comments</t>
  </si>
  <si>
    <t>&lt;Reviewer 1 Last, First &gt;</t>
  </si>
  <si>
    <t>&lt;Reviewer 2 Last, First &gt;</t>
  </si>
  <si>
    <t>&lt;Reviewer 3 Last, First &gt;</t>
  </si>
  <si>
    <t>Description of Chapter Activity</t>
  </si>
  <si>
    <t>Evidence Submitted</t>
  </si>
  <si>
    <t>Max Points</t>
  </si>
  <si>
    <t>To achieve full points the Chapter must provide a letter/e-mail from new sponsoring company</t>
  </si>
  <si>
    <t xml:space="preserve">To achieve full points the Chapter must provide a copy of nomination letter that was forwarded to INCOSE International, or at least the name if the letter is confidential. </t>
  </si>
  <si>
    <t>References:</t>
  </si>
  <si>
    <t>To achieve full points the Chapter must provide: 
   1) An example of the recognition letter, and 
   2) List of recipients.</t>
  </si>
  <si>
    <t>To achieve full points the Chapter must provide:
1) Description of other noteworthy Chapter efforts with evidence sufficient for verification by an independent reviewer, and 
2) Claimed points for each effort, considering comparable efforts above. 
NOTE: Do not repeat effort listed in the categories above.</t>
  </si>
  <si>
    <t>FOR REVIEWERS ONLY</t>
  </si>
  <si>
    <r>
      <t xml:space="preserve">Publish and distribute a </t>
    </r>
    <r>
      <rPr>
        <b/>
        <sz val="10"/>
        <color indexed="8"/>
        <rFont val="Arial"/>
        <family val="2"/>
      </rPr>
      <t xml:space="preserve">Chapter newsletter.
</t>
    </r>
    <r>
      <rPr>
        <sz val="10"/>
        <color indexed="8"/>
        <rFont val="Arial"/>
        <family val="2"/>
      </rPr>
      <t>Newsletter</t>
    </r>
    <r>
      <rPr>
        <b/>
        <sz val="10"/>
        <color indexed="8"/>
        <rFont val="Arial"/>
        <family val="2"/>
      </rPr>
      <t xml:space="preserve"> </t>
    </r>
    <r>
      <rPr>
        <sz val="10"/>
        <color indexed="8"/>
        <rFont val="Arial"/>
        <family val="2"/>
      </rPr>
      <t>must be more than just event announcements.</t>
    </r>
  </si>
  <si>
    <r>
      <t xml:space="preserve">Chapter </t>
    </r>
    <r>
      <rPr>
        <b/>
        <sz val="10"/>
        <color indexed="8"/>
        <rFont val="Arial"/>
        <family val="2"/>
      </rPr>
      <t>support for an International Symposium</t>
    </r>
  </si>
  <si>
    <r>
      <t xml:space="preserve">Organize and conduct a </t>
    </r>
    <r>
      <rPr>
        <b/>
        <sz val="10"/>
        <color indexed="8"/>
        <rFont val="Arial"/>
        <family val="2"/>
      </rPr>
      <t>regional conference</t>
    </r>
    <r>
      <rPr>
        <sz val="10"/>
        <color indexed="8"/>
        <rFont val="Arial"/>
        <family val="2"/>
      </rPr>
      <t>.
Regional conference is a multi-day, multi-track event including speakers, panels, tutorials, and exhibits.</t>
    </r>
  </si>
  <si>
    <r>
      <t>Organize and conduct a</t>
    </r>
    <r>
      <rPr>
        <b/>
        <sz val="10"/>
        <color indexed="8"/>
        <rFont val="Arial"/>
        <family val="2"/>
      </rPr>
      <t xml:space="preserve"> local seminar or mini conference</t>
    </r>
    <r>
      <rPr>
        <sz val="10"/>
        <color indexed="8"/>
        <rFont val="Arial"/>
        <family val="2"/>
      </rPr>
      <t>. 
Mini-Conference is an event spanning 1-1.5 days on one (or more) topics with multiple speakers, panels, tutorials, and exhibits.</t>
    </r>
  </si>
  <si>
    <r>
      <t xml:space="preserve">Organize and conduct a </t>
    </r>
    <r>
      <rPr>
        <b/>
        <sz val="10"/>
        <color indexed="8"/>
        <rFont val="Arial"/>
        <family val="2"/>
      </rPr>
      <t xml:space="preserve">local tutorial </t>
    </r>
    <r>
      <rPr>
        <sz val="10"/>
        <color indexed="8"/>
        <rFont val="Arial"/>
        <family val="2"/>
      </rPr>
      <t>(an event 3-8 hours in length with one topic).</t>
    </r>
  </si>
  <si>
    <t>100 pts. per event</t>
  </si>
  <si>
    <r>
      <t xml:space="preserve">To achieve full points a seminar event must: 
     1) span a minimum of 1 day, 6+ hrs.
         a) A preceding or subsequent partial day can receive 1/2 points if at least 3 hrs. of events
     2) have </t>
    </r>
    <r>
      <rPr>
        <u/>
        <sz val="10"/>
        <color indexed="8"/>
        <rFont val="Arial"/>
        <family val="2"/>
      </rPr>
      <t>at least two</t>
    </r>
    <r>
      <rPr>
        <sz val="10"/>
        <color indexed="8"/>
        <rFont val="Arial"/>
        <family val="2"/>
      </rPr>
      <t xml:space="preserve"> of the following: multiple speakers, panels, tutorials, exhibits
     3)  be documented by an event flyer/ newsletter or a copy of the proceedings.</t>
    </r>
  </si>
  <si>
    <t>100 pts. per newsletter</t>
  </si>
  <si>
    <r>
      <t>Create and maintain an</t>
    </r>
    <r>
      <rPr>
        <b/>
        <sz val="10"/>
        <color indexed="8"/>
        <rFont val="Arial"/>
        <family val="2"/>
      </rPr>
      <t xml:space="preserve"> “Ambassador/Promoter” program</t>
    </r>
    <r>
      <rPr>
        <sz val="10"/>
        <color indexed="8"/>
        <rFont val="Arial"/>
        <family val="2"/>
      </rPr>
      <t xml:space="preserve"> by implementing the Ambassador/Promoter portion of the Communications Plan (see 1D).  
Enlist, train (e.g. on-line pdf) and maintain contact with organization representatives (companies, societies, schools, etc.) whose role is to promote INCOSE by personal contact and distribution of Chapter announcements in their organization. Formally evaluate progress at least once after initial plan. </t>
    </r>
  </si>
  <si>
    <t>250 pts. each new member</t>
  </si>
  <si>
    <t>150 pts. each</t>
  </si>
  <si>
    <t>1000 pts. per product</t>
  </si>
  <si>
    <t>100 pts. per society</t>
  </si>
  <si>
    <t>1000 pts. per project</t>
  </si>
  <si>
    <t>200 pts. per club/association</t>
  </si>
  <si>
    <t>100 pts. per organization</t>
  </si>
  <si>
    <t>100 pts. per chapter per event</t>
  </si>
  <si>
    <t>50 pts. per $100</t>
  </si>
  <si>
    <t>100 pts. per nomination</t>
  </si>
  <si>
    <t>50 pts.</t>
  </si>
  <si>
    <t>75 pts.</t>
  </si>
  <si>
    <t>100 pts. per meeting</t>
  </si>
  <si>
    <t>25 pts. per item presented</t>
  </si>
  <si>
    <t>100 pts. per award</t>
  </si>
  <si>
    <t>50 pts. per item presented</t>
  </si>
  <si>
    <t>Please fill in your relevant information</t>
  </si>
  <si>
    <t>Submission confirmed by Chapter Awards Committee. Points may be adjusted by Awards Committee for clarity and if submitted late. Remainder of points awarded for understandable submittal which meets the format requirements.  This is to improve quality to provide incentive for improved submissions but limit impact.</t>
  </si>
  <si>
    <t>(name automatically copied from 1st tab)</t>
  </si>
  <si>
    <t xml:space="preserve">To achieve full points for a SE related community project the Chapter must provide: 
   1)  cost-free consulting services that explicitly use systems engineering principles to the benefit of the community at large,  
   2) A brief abstract detailing the engineering activity performed and resulting product/report, and 
   3) A thank you letter from a representative of the benefiting entity. </t>
  </si>
  <si>
    <t xml:space="preserve">indicated in red plus tables below: </t>
  </si>
  <si>
    <t>Chapter  Leaders</t>
  </si>
  <si>
    <t>Current E-mail</t>
  </si>
  <si>
    <r>
      <t xml:space="preserve">Participate in a </t>
    </r>
    <r>
      <rPr>
        <b/>
        <sz val="10"/>
        <color indexed="8"/>
        <rFont val="Arial"/>
        <family val="2"/>
      </rPr>
      <t>joint meeting</t>
    </r>
    <r>
      <rPr>
        <sz val="10"/>
        <color indexed="8"/>
        <rFont val="Arial"/>
        <family val="2"/>
      </rPr>
      <t xml:space="preserve"> with another professional society (other than INCOSE) where systems engineering is explicitly explained and/or promoted</t>
    </r>
  </si>
  <si>
    <r>
      <t xml:space="preserve">Chapter </t>
    </r>
    <r>
      <rPr>
        <b/>
        <sz val="10"/>
        <color indexed="8"/>
        <rFont val="Arial"/>
        <family val="2"/>
      </rPr>
      <t>donates</t>
    </r>
    <r>
      <rPr>
        <sz val="10"/>
        <color indexed="8"/>
        <rFont val="Arial"/>
        <family val="2"/>
      </rPr>
      <t xml:space="preserve"> to INCOSE Foundation, Scholarship Fund, and/or Engineers Week.  
Note: Individual member contributions can NOT be counted.</t>
    </r>
  </si>
  <si>
    <t>To achieve full points the Chapter must provide evidence of activity: 
   1) List of Ambassadors/Promoters and the organization(s) they serve, 
   2) Copy of Ambassador/Promoter training/ orientation materials,
   3) List of those trained, 
   4) Copies of communications to Ambassadors/Promoters, 
   5) Some indication of feedback from Ambassadors'/Promoter's promotion activities, and
   6) Report or minutes of meeting where the Ambassador/Promoter effectiveness was evaluated.</t>
  </si>
  <si>
    <t>Increase the chapter membership</t>
  </si>
  <si>
    <t>100 points for each two percent of increased membership.</t>
  </si>
  <si>
    <r>
      <t xml:space="preserve">Chapter successfully recruits a new International INCOSE </t>
    </r>
    <r>
      <rPr>
        <b/>
        <sz val="10"/>
        <color indexed="8"/>
        <rFont val="Arial"/>
        <family val="2"/>
      </rPr>
      <t>Corporate Advisory Board member.</t>
    </r>
    <r>
      <rPr>
        <sz val="10"/>
        <color indexed="8"/>
        <rFont val="Arial"/>
        <family val="2"/>
      </rPr>
      <t xml:space="preserve"> 
Note: this is not local corporate sponsors for just the chapter</t>
    </r>
  </si>
  <si>
    <t xml:space="preserve">To achieve full points the Chapter must provide documentation indicating interaction on plans and/or activities between the Chapter and CAB, with measurable results. </t>
  </si>
  <si>
    <r>
      <t xml:space="preserve">Chapter produces an INCOSE authorized and approved </t>
    </r>
    <r>
      <rPr>
        <b/>
        <sz val="10"/>
        <color indexed="8"/>
        <rFont val="Arial"/>
        <family val="2"/>
      </rPr>
      <t>technical product</t>
    </r>
    <r>
      <rPr>
        <sz val="10"/>
        <color indexed="8"/>
        <rFont val="Arial"/>
        <family val="2"/>
      </rPr>
      <t xml:space="preserve"> with international benefit.
This is an unusual achievement and requires INCOSE Technical Board approval.</t>
    </r>
  </si>
  <si>
    <r>
      <t xml:space="preserve">Provide </t>
    </r>
    <r>
      <rPr>
        <b/>
        <sz val="10"/>
        <color indexed="8"/>
        <rFont val="Arial"/>
        <family val="2"/>
      </rPr>
      <t>unpaid speaker</t>
    </r>
    <r>
      <rPr>
        <sz val="10"/>
        <color indexed="8"/>
        <rFont val="Arial"/>
        <family val="2"/>
      </rPr>
      <t xml:space="preserve"> to universities, career days, civic organizations, other technical societies, or non INCOSE sponsored conferences or seminars. 
 This must be specifically sponsored by the chapter, not by the speaker's employer. </t>
    </r>
  </si>
  <si>
    <t>List of Chapter officer attendees</t>
  </si>
  <si>
    <r>
      <t xml:space="preserve">Chapter </t>
    </r>
    <r>
      <rPr>
        <b/>
        <sz val="10"/>
        <color indexed="8"/>
        <rFont val="Arial"/>
        <family val="2"/>
      </rPr>
      <t>donations</t>
    </r>
    <r>
      <rPr>
        <sz val="10"/>
        <color indexed="8"/>
        <rFont val="Arial"/>
        <family val="2"/>
      </rPr>
      <t xml:space="preserve"> to another INCOSE Chapter. 
Note: Individual member contributions  can NOT be counted.</t>
    </r>
  </si>
  <si>
    <t>To achieve full points the Chapter must provide for canvas banner/ Chapter poster used, a picture or description.</t>
  </si>
  <si>
    <t>Section A   Officer Training</t>
  </si>
  <si>
    <r>
      <t xml:space="preserve">Conduct </t>
    </r>
    <r>
      <rPr>
        <b/>
        <sz val="10"/>
        <color indexed="8"/>
        <rFont val="Arial"/>
        <family val="2"/>
      </rPr>
      <t>Chapter meetings</t>
    </r>
    <r>
      <rPr>
        <sz val="10"/>
        <color indexed="8"/>
        <rFont val="Arial"/>
        <family val="2"/>
      </rPr>
      <t xml:space="preserve"> with featured speaker, or </t>
    </r>
    <r>
      <rPr>
        <b/>
        <sz val="10"/>
        <color indexed="8"/>
        <rFont val="Arial"/>
        <family val="2"/>
      </rPr>
      <t>Chapter event</t>
    </r>
    <r>
      <rPr>
        <sz val="10"/>
        <color indexed="8"/>
        <rFont val="Arial"/>
        <family val="2"/>
      </rPr>
      <t xml:space="preserve">*.
*Chapter event examples: an all-Chapter planning meeting, technical tour, social or networking meeting. </t>
    </r>
  </si>
  <si>
    <t>To achieve full points the Chapter must provide evidence of the claimed activity with names and dates</t>
  </si>
  <si>
    <t>A1</t>
  </si>
  <si>
    <t>B1</t>
  </si>
  <si>
    <t>B2</t>
  </si>
  <si>
    <t>B3</t>
  </si>
  <si>
    <t>C1</t>
  </si>
  <si>
    <t>C2</t>
  </si>
  <si>
    <t>C3</t>
  </si>
  <si>
    <t>C4</t>
  </si>
  <si>
    <t>C5</t>
  </si>
  <si>
    <t>Section C-2.2 Chapter Event Results
Chapter meeting, tutorials, seminars, conferences</t>
  </si>
  <si>
    <t xml:space="preserve">To achieve full points the Chapter must identify the Working/Interest Group, and presenter.
</t>
  </si>
  <si>
    <t>To achieve full points, the chapter must  identify the Working Group topic of each "mini-presentation"</t>
  </si>
  <si>
    <t>To achieve full points, provide copies of the notices.</t>
  </si>
  <si>
    <t>Section J Subjective</t>
  </si>
  <si>
    <t>Section D-3.3 Communications Results
Website, newsletters, Ambassador/Promoter</t>
  </si>
  <si>
    <t>D1</t>
  </si>
  <si>
    <t>D2</t>
  </si>
  <si>
    <t>D3</t>
  </si>
  <si>
    <t>D4</t>
  </si>
  <si>
    <t>Section E  3.4- Membership
Recruiting and retaining members, student division</t>
  </si>
  <si>
    <t>E1</t>
  </si>
  <si>
    <t>E2</t>
  </si>
  <si>
    <t>E3</t>
  </si>
  <si>
    <t>E4</t>
  </si>
  <si>
    <t>F1</t>
  </si>
  <si>
    <t>F2</t>
  </si>
  <si>
    <t>F3</t>
  </si>
  <si>
    <t>F4</t>
  </si>
  <si>
    <t>Section F - 3.5 Technical
Working Groups, Working Group Presentations, Certification support</t>
  </si>
  <si>
    <t>F5</t>
  </si>
  <si>
    <t>G1</t>
  </si>
  <si>
    <t>G2</t>
  </si>
  <si>
    <t>G3</t>
  </si>
  <si>
    <t>G4</t>
  </si>
  <si>
    <t>G5</t>
  </si>
  <si>
    <t>G6</t>
  </si>
  <si>
    <t>G7</t>
  </si>
  <si>
    <t>G8</t>
  </si>
  <si>
    <t>H1</t>
  </si>
  <si>
    <t>H2</t>
  </si>
  <si>
    <t>H3</t>
  </si>
  <si>
    <t>H4</t>
  </si>
  <si>
    <t>H5</t>
  </si>
  <si>
    <t>H6</t>
  </si>
  <si>
    <t>H7</t>
  </si>
  <si>
    <t>H8</t>
  </si>
  <si>
    <t>I1</t>
  </si>
  <si>
    <t>I2</t>
  </si>
  <si>
    <t>I3</t>
  </si>
  <si>
    <t>I4</t>
  </si>
  <si>
    <t>I5</t>
  </si>
  <si>
    <t>I6</t>
  </si>
  <si>
    <t>I7</t>
  </si>
  <si>
    <t>I8</t>
  </si>
  <si>
    <t>I9</t>
  </si>
  <si>
    <t>I10</t>
  </si>
  <si>
    <t>I11</t>
  </si>
  <si>
    <t>J1</t>
  </si>
  <si>
    <t>J2</t>
  </si>
  <si>
    <t>J3</t>
  </si>
  <si>
    <t>J5</t>
  </si>
  <si>
    <t>J6</t>
  </si>
  <si>
    <t>J4</t>
  </si>
  <si>
    <t>J7</t>
  </si>
  <si>
    <t>Section J  Subjective
Significant Chapter Activities, Events, Achievements not included above</t>
  </si>
  <si>
    <t>Section B - 2.0  Chapter Planning
The process of planning is essential and to be most effective must be a joint effort of the Chapter Leadership Team. 
The plan should be straightforward and periodically updated. 
The template provided on the Keys to Effective Chapters Wiki, or equivalent, is recommended.  A step-by-step planning workbook is available on the Wiki</t>
  </si>
  <si>
    <t>Sections C-J   Results Keyed to Plan
The remainder of the year is executing to your Chapter Plan (above) that is periodically updated</t>
  </si>
  <si>
    <t>Note: exclude efforts by members if not planned/directed by the Chapter, e.g. work done by Chapter members as part of their employment cannot be counted</t>
  </si>
  <si>
    <t>To achieve full points provide a tutorial event  record sheet with event, date, presenter/activity, number members and number visitors attending also expressed as percent of membership.
Tutorial means a single event and single topic within a single Chapter from 3 to 8 hours. Tutorial cannot be counted under other events.
Feedback/evaluation from attendees can be listed in Section J for additional points.</t>
  </si>
  <si>
    <t>1) 200 pts. for Chapter Website 
2) 100 pts. for current officers contact info
3) 100 pts. for each month advanced notice of upcoming events, with date/topic/speaker
4) 50 pts. for INCOSE link
Extra points can be submitted in section J for separate internal website on INCOSE Connect, and an active Wiki site.</t>
  </si>
  <si>
    <t xml:space="preserve">To achieve full points the Chapter must provide :
   1) an updated Web Site address with direct links identified to show:
   2) Current list/contact information for Chapter leadership team,
   3) At least two dated screen shots showing announcements for upcoming Chapter events, and
   4) Link to www.INCOSE.org </t>
  </si>
  <si>
    <t xml:space="preserve">Identify as:
D1
</t>
  </si>
  <si>
    <t xml:space="preserve">Identify as:
D2
</t>
  </si>
  <si>
    <t xml:space="preserve">Identify as:
D4
</t>
  </si>
  <si>
    <r>
      <t xml:space="preserve">Perform a </t>
    </r>
    <r>
      <rPr>
        <b/>
        <sz val="10"/>
        <color indexed="8"/>
        <rFont val="Arial"/>
        <family val="2"/>
      </rPr>
      <t>systems engineering-related project</t>
    </r>
    <r>
      <rPr>
        <sz val="10"/>
        <color indexed="8"/>
        <rFont val="Arial"/>
        <family val="2"/>
      </rPr>
      <t xml:space="preserve"> (with resulting product/report) to assist a non-corporate </t>
    </r>
    <r>
      <rPr>
        <u/>
        <sz val="10"/>
        <color indexed="8"/>
        <rFont val="Arial"/>
        <family val="2"/>
      </rPr>
      <t>community</t>
    </r>
    <r>
      <rPr>
        <sz val="10"/>
        <color indexed="8"/>
        <rFont val="Arial"/>
        <family val="2"/>
      </rPr>
      <t xml:space="preserve"> or </t>
    </r>
    <r>
      <rPr>
        <u/>
        <sz val="10"/>
        <color indexed="8"/>
        <rFont val="Arial"/>
        <family val="2"/>
      </rPr>
      <t>civic</t>
    </r>
    <r>
      <rPr>
        <sz val="10"/>
        <color indexed="8"/>
        <rFont val="Arial"/>
        <family val="2"/>
      </rPr>
      <t xml:space="preserve"> organization. 
Example - free consulting for philanthropy. Assisting university or college acceptable if product/report resulted.</t>
    </r>
  </si>
  <si>
    <t>Section H - 3.7 INCOSE Support
Support to other chapters, recruiting a CAB, financial contributions, attendance at IW &amp; IS</t>
  </si>
  <si>
    <t>Section I - 3.8 Operations
Good practices for chapter operations</t>
  </si>
  <si>
    <t xml:space="preserve">Identify as:
E1
</t>
  </si>
  <si>
    <t xml:space="preserve">Identify as:
E2
</t>
  </si>
  <si>
    <t xml:space="preserve">Identify as:
E3
</t>
  </si>
  <si>
    <t xml:space="preserve">Identify as:
E4
</t>
  </si>
  <si>
    <t xml:space="preserve">Identify as:
F1
</t>
  </si>
  <si>
    <t>Identify as:
F2</t>
  </si>
  <si>
    <t xml:space="preserve">Identify as:
F4
</t>
  </si>
  <si>
    <t xml:space="preserve">Identify as:
F5
</t>
  </si>
  <si>
    <t xml:space="preserve">Identify as:
G1
</t>
  </si>
  <si>
    <t xml:space="preserve">Identify as:
G2
</t>
  </si>
  <si>
    <t xml:space="preserve">Identify as:
G3
</t>
  </si>
  <si>
    <t xml:space="preserve">Identify as:
G4
</t>
  </si>
  <si>
    <t xml:space="preserve">Identify as:
G5
</t>
  </si>
  <si>
    <t xml:space="preserve">Identify as:
G7
</t>
  </si>
  <si>
    <t xml:space="preserve">Identify as:
G8
</t>
  </si>
  <si>
    <t xml:space="preserve">Identify as:
H1
</t>
  </si>
  <si>
    <t xml:space="preserve">Identify as:
H2
</t>
  </si>
  <si>
    <t xml:space="preserve">Identify as:
H3
</t>
  </si>
  <si>
    <t xml:space="preserve">Identify as:
H4
</t>
  </si>
  <si>
    <t xml:space="preserve">Identify as:
H5
</t>
  </si>
  <si>
    <t xml:space="preserve">Identify as:
H6
</t>
  </si>
  <si>
    <t xml:space="preserve">Identify as:
H7
</t>
  </si>
  <si>
    <t xml:space="preserve">Identify as:
H8
</t>
  </si>
  <si>
    <t xml:space="preserve">Identify as:
I1
</t>
  </si>
  <si>
    <t xml:space="preserve">Identify as:
I2
</t>
  </si>
  <si>
    <t xml:space="preserve">Identify as:
I3
</t>
  </si>
  <si>
    <t xml:space="preserve">Identify as:
I4
</t>
  </si>
  <si>
    <t>Identify as:
I5</t>
  </si>
  <si>
    <t xml:space="preserve">Identify as:
I6
</t>
  </si>
  <si>
    <t xml:space="preserve">Identify as:
I7
</t>
  </si>
  <si>
    <t xml:space="preserve">Identify as:
I8
</t>
  </si>
  <si>
    <t xml:space="preserve">Identify as:
I9
</t>
  </si>
  <si>
    <t xml:space="preserve">Identify as:
I10
</t>
  </si>
  <si>
    <t xml:space="preserve">Identify as:
I11
</t>
  </si>
  <si>
    <t>Identify as:
J1</t>
  </si>
  <si>
    <t>Identify as:
J2</t>
  </si>
  <si>
    <t>Identify as:
J3</t>
  </si>
  <si>
    <t>Identify as:
J4</t>
  </si>
  <si>
    <t>Identify as:
J5</t>
  </si>
  <si>
    <t>Identify as:
J7</t>
  </si>
  <si>
    <t>Identify as:
J6</t>
  </si>
  <si>
    <t xml:space="preserve">Identify as:
C1
</t>
  </si>
  <si>
    <t xml:space="preserve">Identify as:
C2
</t>
  </si>
  <si>
    <t xml:space="preserve">Identify as:
C3
</t>
  </si>
  <si>
    <t xml:space="preserve">Identify as:
C4
</t>
  </si>
  <si>
    <t xml:space="preserve">Identify as:
C5
</t>
  </si>
  <si>
    <t xml:space="preserve">Identify as:
D3
</t>
  </si>
  <si>
    <t xml:space="preserve">  </t>
  </si>
  <si>
    <t xml:space="preserve">2nd Column (B) is reference to Chapter Planning Workbook paragraph. </t>
  </si>
  <si>
    <t>*Must meet minimum</t>
  </si>
  <si>
    <r>
      <t xml:space="preserve">The Operational plan does not have to be elaborate, but just specifically address the items identified.
The Chapter Planning Workbook on the Keys to Effective Chapters wiki should be tailored to your chapter's needs. However it is important to consider </t>
    </r>
    <r>
      <rPr>
        <u/>
        <sz val="10"/>
        <color indexed="10"/>
        <rFont val="Arial"/>
        <family val="2"/>
      </rPr>
      <t>all</t>
    </r>
    <r>
      <rPr>
        <sz val="10"/>
        <color indexed="10"/>
        <rFont val="Arial"/>
        <family val="2"/>
      </rPr>
      <t xml:space="preserve"> the items you plan to accomplish for the year.
The plan should be specific as possible and updated throughout the year. List who is responsible and provide dates or at least month or quarter for activities to be updated later. Include goals for items like attendance at IS and IW to encourage particularly officers to attend. Plan how to support prep for Certification.
Periodic communications that are timely and relevant are key to an effective chapter.
Planning recruiting of new members, a specific focus on continuously engaging members to ensure retention,  and active follow-up for non-renewals are a key to Chapter growth.  Educate about all the benefits and products of INCOSE. </t>
    </r>
  </si>
  <si>
    <t>Submission deadlines
300 pts. -  15 April 
100 pts. -  15 May 
  50 pts. - after 15 June</t>
  </si>
  <si>
    <t xml:space="preserve">Per day basis
- 400 pts. for min 6 hr. day
- 200 pts. for 3-5 hr. partial day
</t>
  </si>
  <si>
    <r>
      <t xml:space="preserve">To achieve </t>
    </r>
    <r>
      <rPr>
        <u/>
        <sz val="10"/>
        <color indexed="8"/>
        <rFont val="Arial"/>
        <family val="2"/>
      </rPr>
      <t>full</t>
    </r>
    <r>
      <rPr>
        <sz val="10"/>
        <color indexed="8"/>
        <rFont val="Arial"/>
        <family val="2"/>
      </rPr>
      <t xml:space="preserve"> points the Chapter must show evidence of participation in all the following:
   1) planning, 
   2) financial support, 
   3) committee work or technical review tasks, </t>
    </r>
    <r>
      <rPr>
        <u/>
        <sz val="10"/>
        <color indexed="8"/>
        <rFont val="Arial"/>
        <family val="2"/>
      </rPr>
      <t>and</t>
    </r>
    <r>
      <rPr>
        <sz val="10"/>
        <color indexed="8"/>
        <rFont val="Arial"/>
        <family val="2"/>
      </rPr>
      <t xml:space="preserve"> 
   4) support conference operation.  
Regional conference is more than 1 day long and includes </t>
    </r>
    <r>
      <rPr>
        <u/>
        <sz val="10"/>
        <color indexed="8"/>
        <rFont val="Arial"/>
        <family val="2"/>
      </rPr>
      <t>at least three</t>
    </r>
    <r>
      <rPr>
        <sz val="10"/>
        <color indexed="8"/>
        <rFont val="Arial"/>
        <family val="2"/>
      </rPr>
      <t xml:space="preserve"> of the following: multiple speakers, multiple topics, panels, tutorials, exhibits 
A preceding or subsequent partial day can receive 1/2 points if there are at least 3 hrs. of events
The Regional conference must be documented with a conference flyer or proceedings as evidence. </t>
    </r>
  </si>
  <si>
    <t>Per day basis
- 500 pts. for min 6 hr. day
- 250 pts. for 3-5 hr. partial day</t>
  </si>
  <si>
    <r>
      <t xml:space="preserve">There are many Chapters that have large events and they are complicated to organize.  It becomes important to distinguish efforts of each Chapter so that the points can be awarded correctly.   This is particularly important when a vendor may run the show, but a Chapter just might put their name on it.
This change allows 1250 maximum points per chapter, depending on involvement and contributions.  The max total for the </t>
    </r>
    <r>
      <rPr>
        <u/>
        <sz val="10"/>
        <color indexed="10"/>
        <rFont val="Arial"/>
        <family val="2"/>
      </rPr>
      <t>section</t>
    </r>
    <r>
      <rPr>
        <sz val="10"/>
        <color indexed="10"/>
        <rFont val="Arial"/>
        <family val="2"/>
      </rPr>
      <t xml:space="preserve"> is 3000 so by making this item 1250 means the chapter will need to broaden with other activities to get maximum points. 
The intent is a chapter team effort, not full credit for heroic effort by an single individual</t>
    </r>
  </si>
  <si>
    <t>Chapters were previously not allowed to take credit for IS; however, Chapters involved in an IS don't have time for much else. This change allows those Chapters involved to get points for IS to compensate for their diversion from other Chapter activities.
With this change, up to 1000 pts. can be awarded to each contributing Chapter, depending on effort contributed.  Documentation should be requested from the IS Chair to help explain the points claimed.  
The intent is a chapter team effort, not full credit for heroic effort by an single individual</t>
  </si>
  <si>
    <r>
      <rPr>
        <b/>
        <sz val="10"/>
        <color indexed="10"/>
        <rFont val="Arial"/>
        <family val="2"/>
      </rPr>
      <t>Link must take evaluator directly to the evidence, no searching will be performed by the evaluators.</t>
    </r>
    <r>
      <rPr>
        <sz val="10"/>
        <color indexed="10"/>
        <rFont val="Arial"/>
        <family val="2"/>
      </rPr>
      <t xml:space="preserve">
For creation and use of a Connect internal website or Wiki, and for social network use - claim points in Section 9 Subjective. </t>
    </r>
  </si>
  <si>
    <t>Points capped to reduce large vs small chapter advantage.</t>
  </si>
  <si>
    <t xml:space="preserve">Notices are helpful to encourage event attendance, but the actual attendance, not the number of notices is the goal, so other means of promotion may be used by some chapters more effectively. </t>
  </si>
  <si>
    <t>Ambassador orientation does not need to be extensive, but sufficient to ensure Ambassadors understand the program's objective and their roles and responsibilities. Can be done on line.</t>
  </si>
  <si>
    <r>
      <t xml:space="preserve">Publish </t>
    </r>
    <r>
      <rPr>
        <b/>
        <sz val="10"/>
        <color indexed="8"/>
        <rFont val="Arial"/>
        <family val="2"/>
      </rPr>
      <t>new member</t>
    </r>
    <r>
      <rPr>
        <sz val="10"/>
        <color indexed="8"/>
        <rFont val="Arial"/>
        <family val="2"/>
      </rPr>
      <t xml:space="preserve"> name and brief introductory information such as areas of SE interest, hobbies, or company of each new member (subject to the new member's preference) in the Chapter newsletter or on the chapter website</t>
    </r>
  </si>
  <si>
    <t xml:space="preserve">  To achieve full points the Chapter must provide active member names of the Working/Interest Group
  Active means regular participation via one or more of the following:
       a)  in-person at meetings
       b)  via web/telecom meetings
       c) discussion boards/forums/email 
       d) participation in producing/reviewing products of WG
  </t>
  </si>
  <si>
    <t xml:space="preserve">Certifications are an individual achievement. Promoting certification is a chapter activity. </t>
  </si>
  <si>
    <t xml:space="preserve">Note that the technical product must come from the Chapter organization, not members of a Chapter working through an International Working Group. 
This is a rare achievement for a chapter. </t>
  </si>
  <si>
    <t xml:space="preserve">Display at every event does not have to be documented. </t>
  </si>
  <si>
    <r>
      <t xml:space="preserve">Display at </t>
    </r>
    <r>
      <rPr>
        <u/>
        <sz val="10"/>
        <color indexed="10"/>
        <rFont val="Arial"/>
        <family val="2"/>
      </rPr>
      <t>every</t>
    </r>
    <r>
      <rPr>
        <sz val="10"/>
        <color indexed="10"/>
        <rFont val="Arial"/>
        <family val="2"/>
      </rPr>
      <t xml:space="preserve"> event does not have to be documented. 
Electronic banner (projected display loop) could include chapter info, INCOSE info, current event,  promotion of future events, recent SEPs, etc. </t>
    </r>
  </si>
  <si>
    <t>Summary Allowed for Operations</t>
  </si>
  <si>
    <t>Summary Allowed for Subjective</t>
  </si>
  <si>
    <t>Summary Allowed for INCOSE Support</t>
  </si>
  <si>
    <t>Summary Allowed for Outreach</t>
  </si>
  <si>
    <t>Summary Allowed for Technical</t>
  </si>
  <si>
    <t>Summary Allowed for Membership</t>
  </si>
  <si>
    <t>Summary Allowed for Communications</t>
  </si>
  <si>
    <t>Summary Allowed for Activities</t>
  </si>
  <si>
    <t>Summary Allowed for Planning</t>
  </si>
  <si>
    <t>Summary Allowed for Training</t>
  </si>
  <si>
    <t>A long range Strategic plan greatly minimizes discontinuities in year to year transition, and provides a good foundation for the Operating Plan. However, keep it simple, appropriate for your chapter.  Provide clear reference to how the Chapter will advance INCOSE vision, mission, goals.
Planning is a key component of Systems Engineering; likewise Chapter Planning should be recognized and rewarded separately as an encouragement. 
To ensure year over year sustainability the Chapter needs to be involved and committed to the planning.
There  is a Chapter Planning Workbook on the Keys to Effective Chapters wiki.</t>
  </si>
  <si>
    <t xml:space="preserve">To achieve full points the Chapter must provide a worksheet showing how they calculated their retention.
Retention is the percentage of members who are up for renewal in a given year, who actually renew. New members who join during the year are not counted in the retention rate calculation. If 60 members are up for renewal by the end of the year, and 52 renew, then the retention rate is 52/60 = 87%. </t>
  </si>
  <si>
    <t>This is in addition to chapter events claimed in section C.  It is intended to encourage chapter - International Working Group collaboration, and greater visibility of local working groups</t>
  </si>
  <si>
    <t xml:space="preserve">Mini-presentations bring more value to the chapter meetings, and there are many working groups topics to draw from. </t>
  </si>
  <si>
    <t xml:space="preserve">200 pts. per CAB company
Support activities examples:
Provide speakers
Provide venue or financial
</t>
  </si>
  <si>
    <t>1) 250 pts. for hosting; 
2) 125 pts. for significant participation for each event, meaning at least 2 members or 1% of membership, whichever is greater.</t>
  </si>
  <si>
    <t>Section G  3.6-Outreach  &amp; Collaboration
To professional societies, schools, community, CAB, companies</t>
  </si>
  <si>
    <t>Max Pts.</t>
  </si>
  <si>
    <t>Gold - 8000 pts.*</t>
  </si>
  <si>
    <t>Silver - 5000 pts.</t>
  </si>
  <si>
    <t>Bronze - 3000 pts.</t>
  </si>
  <si>
    <t>10 pts. per 1% of membership in attendance plus  the following
- 3-4 hr.   - 100 pts.
- 5-8 hrs. - 200 pts.
Visitors who are potential members can be included.</t>
  </si>
  <si>
    <t xml:space="preserve"> Multiple presenters isn't sufficient to qualify as a 2C event. 
Changed to percent of membership (as of start of  year) attending events, plus fixed points.  Example: if 300 members on the role, attendance of 15 (including visitors) at a 6 hour tutorial would be 5% or 50 points, added to 200 pts. for a total of 250 pts.  </t>
  </si>
  <si>
    <r>
      <t>1) 50 pts. for each Ambassador/promoter</t>
    </r>
    <r>
      <rPr>
        <u/>
        <sz val="10"/>
        <color indexed="8"/>
        <rFont val="Arial"/>
        <family val="2"/>
      </rPr>
      <t xml:space="preserve"> who completes training</t>
    </r>
    <r>
      <rPr>
        <sz val="10"/>
        <color indexed="8"/>
        <rFont val="Arial"/>
        <family val="2"/>
      </rPr>
      <t xml:space="preserve">
2) 50 pts. per organization or society 
3) 50 pts. max for one overall progress evaluation</t>
    </r>
  </si>
  <si>
    <t>100 pts. per Working Group Presentation
This is in addition to credit for a chapter event.</t>
  </si>
  <si>
    <t>50 pts. for each working group "mini-presentation" at a chapter event (one per event)</t>
  </si>
  <si>
    <t>- 100 pts. for chapter meeting on Certification;
- 100 pts. for at least 3 promotions of INCOSE sponsored Certification tutorials;
- 100 pts. for sponsoring an active Certification study group;
- 100 pts. for having SEP mentors;
- 100 pts. for having a leadership team members focused on Certification</t>
  </si>
  <si>
    <t>To achieve full points the Chapter must provide copy of the Meeting agenda and  minutes or other evidence of the results of the meeting.</t>
  </si>
  <si>
    <t>50 pts. for having a physical banner and showing at one event;
10 pts. for showing at each additional event</t>
  </si>
  <si>
    <t>100 pts. For  creating and showing at one event:
10 pts. for each additional event</t>
  </si>
  <si>
    <t xml:space="preserve">Identify as:
A1
</t>
  </si>
  <si>
    <t xml:space="preserve">Identify as:
B1
</t>
  </si>
  <si>
    <t xml:space="preserve">Identify as:
B2
</t>
  </si>
  <si>
    <t>Identify as:
B3</t>
  </si>
  <si>
    <t>Section B   Chapter Planning</t>
  </si>
  <si>
    <t>Section C   Event Results</t>
  </si>
  <si>
    <t>Section D   Communications Results</t>
  </si>
  <si>
    <t>Section E   Membership Results</t>
  </si>
  <si>
    <t>Section F   Technical Results</t>
  </si>
  <si>
    <t>Section G   Outreach &amp; Collaboration Results</t>
  </si>
  <si>
    <t>Section I    Operations &amp; Local Recognition Results</t>
  </si>
  <si>
    <t>Section J   Subjective</t>
  </si>
  <si>
    <r>
      <t xml:space="preserve">This is a new measure to support INCOSE growth goals.  
For recruiting </t>
    </r>
    <r>
      <rPr>
        <u/>
        <sz val="10"/>
        <color indexed="10"/>
        <rFont val="Arial"/>
        <family val="2"/>
      </rPr>
      <t>new</t>
    </r>
    <r>
      <rPr>
        <sz val="10"/>
        <color indexed="10"/>
        <rFont val="Arial"/>
        <family val="2"/>
      </rPr>
      <t xml:space="preserve"> members.
INCOSE Central office will provide chapter membership at beginning of year.</t>
    </r>
  </si>
  <si>
    <r>
      <t xml:space="preserve">Display or exhibit </t>
    </r>
    <r>
      <rPr>
        <b/>
        <sz val="10"/>
        <color indexed="8"/>
        <rFont val="Arial"/>
        <family val="2"/>
      </rPr>
      <t>electronic,</t>
    </r>
    <r>
      <rPr>
        <sz val="10"/>
        <color indexed="8"/>
        <rFont val="Arial"/>
        <family val="2"/>
      </rPr>
      <t xml:space="preserve"> informational, projected </t>
    </r>
    <r>
      <rPr>
        <b/>
        <sz val="10"/>
        <color indexed="8"/>
        <rFont val="Arial"/>
        <family val="2"/>
      </rPr>
      <t>Chapter banner</t>
    </r>
    <r>
      <rPr>
        <sz val="10"/>
        <color indexed="8"/>
        <rFont val="Arial"/>
        <family val="2"/>
      </rPr>
      <t xml:space="preserve"> at Chapter events that includes information about the chapter and events along with Chapter and INCOSE logos.</t>
    </r>
  </si>
  <si>
    <r>
      <t xml:space="preserve">Display or exhibit </t>
    </r>
    <r>
      <rPr>
        <b/>
        <sz val="10"/>
        <color indexed="8"/>
        <rFont val="Arial"/>
        <family val="2"/>
      </rPr>
      <t>physical</t>
    </r>
    <r>
      <rPr>
        <sz val="10"/>
        <color indexed="8"/>
        <rFont val="Arial"/>
        <family val="2"/>
      </rPr>
      <t xml:space="preserve">  </t>
    </r>
    <r>
      <rPr>
        <b/>
        <sz val="10"/>
        <color indexed="8"/>
        <rFont val="Arial"/>
        <family val="2"/>
      </rPr>
      <t>Chapter</t>
    </r>
    <r>
      <rPr>
        <sz val="10"/>
        <color indexed="8"/>
        <rFont val="Arial"/>
        <family val="2"/>
      </rPr>
      <t xml:space="preserve"> </t>
    </r>
    <r>
      <rPr>
        <b/>
        <sz val="10"/>
        <color indexed="8"/>
        <rFont val="Arial"/>
        <family val="2"/>
      </rPr>
      <t>banner</t>
    </r>
    <r>
      <rPr>
        <sz val="10"/>
        <color indexed="8"/>
        <rFont val="Arial"/>
        <family val="2"/>
      </rPr>
      <t xml:space="preserve"> at Chapter events that includes Chapter and INCOSE logos.</t>
    </r>
  </si>
  <si>
    <r>
      <rPr>
        <b/>
        <sz val="10"/>
        <color indexed="8"/>
        <rFont val="Arial"/>
        <family val="2"/>
      </rPr>
      <t>Chapter promotes SE Certification</t>
    </r>
    <r>
      <rPr>
        <sz val="10"/>
        <color indexed="8"/>
        <rFont val="Arial"/>
        <family val="2"/>
      </rPr>
      <t xml:space="preserve"> through hosting a chapter meeting presentation focused on Certification, promoting INCOSE sponsored tutorials, sponsoring a Certification study group, having SEP mentors, and/or having a member of the leadership team focused on Certification.</t>
    </r>
  </si>
  <si>
    <r>
      <t>Chapter has</t>
    </r>
    <r>
      <rPr>
        <b/>
        <sz val="10"/>
        <color indexed="8"/>
        <rFont val="Arial"/>
        <family val="2"/>
      </rPr>
      <t xml:space="preserve"> "mini" presentation</t>
    </r>
    <r>
      <rPr>
        <sz val="10"/>
        <color indexed="8"/>
        <rFont val="Arial"/>
        <family val="2"/>
      </rPr>
      <t xml:space="preserve"> (approx. 10 minutes) about a Working Group at a Chapter event</t>
    </r>
  </si>
  <si>
    <r>
      <t>Chapter hosts chapter meeting presentation from an</t>
    </r>
    <r>
      <rPr>
        <b/>
        <sz val="10"/>
        <color indexed="8"/>
        <rFont val="Arial"/>
        <family val="2"/>
      </rPr>
      <t xml:space="preserve"> INCOSE working group or initiative</t>
    </r>
    <r>
      <rPr>
        <sz val="10"/>
        <color indexed="8"/>
        <rFont val="Arial"/>
        <family val="2"/>
      </rPr>
      <t xml:space="preserve"> (min 40 minutes)
</t>
    </r>
  </si>
  <si>
    <r>
      <t xml:space="preserve">Separate </t>
    </r>
    <r>
      <rPr>
        <b/>
        <sz val="10"/>
        <color indexed="8"/>
        <rFont val="Arial"/>
        <family val="2"/>
      </rPr>
      <t>event notification</t>
    </r>
    <r>
      <rPr>
        <sz val="10"/>
        <color indexed="8"/>
        <rFont val="Arial"/>
        <family val="2"/>
      </rPr>
      <t xml:space="preserve"> e.g. emails, texts, Facebook, etc. In addition to the website and newsletters,   Email reminders should be sent a couple of days before each event.</t>
    </r>
  </si>
  <si>
    <t>Guidelines and Good/Best Practices for many of the activities/products are available at the Keys to Effective Chapters Wiki at http://keys-to-effective-ch.wikispaces.com. This site will be continually updated as good examples are identified.</t>
  </si>
  <si>
    <t>Achievement Levels</t>
  </si>
  <si>
    <r>
      <t>Track and maintain</t>
    </r>
    <r>
      <rPr>
        <b/>
        <sz val="10"/>
        <color indexed="8"/>
        <rFont val="Arial"/>
        <family val="2"/>
      </rPr>
      <t xml:space="preserve"> retention levels</t>
    </r>
  </si>
  <si>
    <t>Points increased to encourage and reward offficer participation at IS</t>
  </si>
  <si>
    <t>Points increased to encourage and reward officer participation at IW</t>
  </si>
  <si>
    <t>Iincludes Scholarship Fund &amp; Engineers Week</t>
  </si>
  <si>
    <t>Note: exclude efforts by members if not planned/directed by the Chapter, e.g. work done by Chapter members as part of employment cannot be redefined afterward as for the Chapter</t>
  </si>
  <si>
    <t xml:space="preserve">Sector </t>
  </si>
  <si>
    <t>(Americas, EMEA, or Asia-Oceana)</t>
  </si>
  <si>
    <r>
      <t xml:space="preserve">Prepare annual </t>
    </r>
    <r>
      <rPr>
        <b/>
        <sz val="10"/>
        <color indexed="8"/>
        <rFont val="Arial"/>
        <family val="2"/>
      </rPr>
      <t>awards packet</t>
    </r>
    <r>
      <rPr>
        <sz val="10"/>
        <color indexed="8"/>
        <rFont val="Arial"/>
        <family val="2"/>
      </rPr>
      <t xml:space="preserve"> and submit to Chapter Awards Committee (via posting on the Awards website) no later than Sunday, January 10, 2016</t>
    </r>
  </si>
  <si>
    <t xml:space="preserve"> Submission on time is important. Late submittals make it difficult for the evaluation team and indicate lack of planning. Incorrect submittals create additional work for the evaluation team.
</t>
  </si>
  <si>
    <t xml:space="preserve">Identify as:
F3
</t>
  </si>
  <si>
    <t xml:space="preserve">To achieve full points, the Chapter should provide the event description and the number in attendance for each event.  Chapters are encouraged to utilize attendance lists to count the numbers of attendees. Show calculation of percent attendance. </t>
  </si>
  <si>
    <t xml:space="preserve">Presentations on INCOSE products or services, and presentations by one of the more than 2 dozen International Working Groups are also great sources of relevant and interesting SE programs.
Changed to percent of membership (as of start of year) attending events. Example: if 200 members are on the roles, an attendance of 20 personnel (including visitors) would be 10% or 50 pts. for that event. </t>
  </si>
  <si>
    <t>Min Pts. for Gold or Platinum</t>
  </si>
  <si>
    <t>points per section</t>
  </si>
  <si>
    <t>E5</t>
  </si>
  <si>
    <t xml:space="preserve">Identify as:
E5
</t>
  </si>
  <si>
    <r>
      <t xml:space="preserve">Chapter President or representative attends </t>
    </r>
    <r>
      <rPr>
        <b/>
        <sz val="10"/>
        <color indexed="8"/>
        <rFont val="Arial"/>
        <family val="2"/>
      </rPr>
      <t>Chapters Committee meeting</t>
    </r>
    <r>
      <rPr>
        <sz val="10"/>
        <color indexed="8"/>
        <rFont val="Arial"/>
        <family val="2"/>
      </rPr>
      <t xml:space="preserve"> </t>
    </r>
    <r>
      <rPr>
        <b/>
        <sz val="10"/>
        <color indexed="8"/>
        <rFont val="Arial"/>
        <family val="2"/>
      </rPr>
      <t>at International Workshop (IW)</t>
    </r>
    <r>
      <rPr>
        <sz val="10"/>
        <color indexed="8"/>
        <rFont val="Arial"/>
        <family val="2"/>
      </rPr>
      <t>.</t>
    </r>
  </si>
  <si>
    <r>
      <t xml:space="preserve">Chapter President or representative attends </t>
    </r>
    <r>
      <rPr>
        <b/>
        <sz val="10"/>
        <color indexed="8"/>
        <rFont val="Arial"/>
        <family val="2"/>
      </rPr>
      <t>Chapters Committee meeting at International Symposium (IS)</t>
    </r>
    <r>
      <rPr>
        <sz val="10"/>
        <color indexed="8"/>
        <rFont val="Arial"/>
        <family val="2"/>
      </rPr>
      <t>.</t>
    </r>
  </si>
  <si>
    <t>To achieve full points the Chapter must provide a list of new members and join dates.
Calculated on the calendar year using the membership at the start of the year as the basis.
For examples if there are 100 members on the role at the start of the year, then each 2% is 2 members for 100 points.  If 5 new members are added during the year, it would be 250 points. 
Maximum points are achieved at an 10% increase in membership, but growth greater than that should be claimed in section J - Subjective</t>
  </si>
  <si>
    <t>Once an Awards package is submitted, the Chapter starts with 300 points, then 1) Subtract 50 pts. for each day late the package is submitted,
2) Subtract up to 200 additional points for not following the submittal guidelines contained within the Chapter Awards Submission Primer available on the INCOSE Connect website.</t>
  </si>
  <si>
    <t xml:space="preserve">Identify as:
G6
</t>
  </si>
  <si>
    <t>Joint Meetings should be advertized to both professional societies individually.  If possible, both societies should have their organization's logo on all announcements.</t>
  </si>
  <si>
    <r>
      <t xml:space="preserve">Chapter successfully recruits a new local </t>
    </r>
    <r>
      <rPr>
        <b/>
        <sz val="10"/>
        <color indexed="8"/>
        <rFont val="Arial"/>
        <family val="2"/>
      </rPr>
      <t>corporate sponsor</t>
    </r>
    <r>
      <rPr>
        <sz val="10"/>
        <color indexed="8"/>
        <rFont val="Arial"/>
        <family val="2"/>
      </rPr>
      <t xml:space="preserve"> of the local Chapter</t>
    </r>
  </si>
  <si>
    <t>Note: Points Allowed for each Section are generally capped at less than sum of the Max Points for the various rows within the Section.</t>
  </si>
  <si>
    <t>Section H   INCOSE Support Results</t>
  </si>
  <si>
    <t>50 pts. max per newsletter, or on website in a calendar month. 
   - 10 pts. for just list of names or
   - 50 pts. for names with other info</t>
  </si>
  <si>
    <t xml:space="preserve">500 points for maintaining a retention rate of 75% or above
300 points for maintaining a retention rate of 65% -74%
100 points for maintaining a retention rate of 50% - 64% </t>
  </si>
  <si>
    <t>Hold Membership Events</t>
  </si>
  <si>
    <t>To achieve full points, the Chapter should hold a meeting or social event intended to be a recruiting opportunity. Chapter Members should be encouraged to bring associates or collegues who are not currently INCOSE Members.  The event could also be advertised to the general System Engineering community within the Chapter's geographical presence.  Other Recruiting events and efforts will be considered, but there should be some evidence or justification provided to show that recruiting new members was undertaken.</t>
  </si>
  <si>
    <t>250 Points may be taken for an Event specifically held to attract new members.  Lower amounts of points should be taken for recruiting efforts held in conjunction with other Chapter events or Industry events.</t>
  </si>
  <si>
    <t>20 pts. for each notice sent, up to two per event.</t>
  </si>
  <si>
    <t xml:space="preserve">200 points for participation in a local interest group or working group by at least 5 members of the Chapter. Interest Group or Working Group can be aligned with INCOSE WGs but need not be.
</t>
  </si>
  <si>
    <r>
      <rPr>
        <b/>
        <sz val="10"/>
        <color indexed="8"/>
        <rFont val="Arial"/>
        <family val="2"/>
      </rPr>
      <t>Chapter and CAB company</t>
    </r>
    <r>
      <rPr>
        <sz val="10"/>
        <color indexed="8"/>
        <rFont val="Arial"/>
        <family val="2"/>
      </rPr>
      <t>, through their representatives, work actively together with a measurable outcome.</t>
    </r>
  </si>
  <si>
    <r>
      <t>Join and participate in</t>
    </r>
    <r>
      <rPr>
        <b/>
        <sz val="10"/>
        <color indexed="8"/>
        <rFont val="Arial"/>
        <family val="2"/>
      </rPr>
      <t xml:space="preserve"> local engineering associations</t>
    </r>
    <r>
      <rPr>
        <sz val="10"/>
        <color indexed="8"/>
        <rFont val="Arial"/>
        <family val="2"/>
      </rPr>
      <t xml:space="preserve"> </t>
    </r>
    <r>
      <rPr>
        <b/>
        <sz val="10"/>
        <color indexed="8"/>
        <rFont val="Arial"/>
        <family val="2"/>
      </rPr>
      <t>or technical societies</t>
    </r>
    <r>
      <rPr>
        <sz val="10"/>
        <color indexed="8"/>
        <rFont val="Arial"/>
        <family val="2"/>
      </rPr>
      <t xml:space="preserve"> such as high school science clubs, robotics clubs, IEEE, Women in Engineering, etc. </t>
    </r>
  </si>
  <si>
    <r>
      <t xml:space="preserve">Officer or representative of the Chapter makes an </t>
    </r>
    <r>
      <rPr>
        <b/>
        <sz val="10"/>
        <color indexed="8"/>
        <rFont val="Arial"/>
        <family val="2"/>
      </rPr>
      <t>INCOSE presentation</t>
    </r>
    <r>
      <rPr>
        <sz val="10"/>
        <color indexed="8"/>
        <rFont val="Arial"/>
        <family val="2"/>
      </rPr>
      <t xml:space="preserve"> to a senior manager in previously un-represented (in local membership) organization.
 This must be specifically sponsored by the chapter, not by the speaker's employer. </t>
    </r>
  </si>
  <si>
    <t xml:space="preserve">To achieve full points the Chapter must provide:
   1)  description of the type of event or collaboration, 
   2) the date of the event, and 
   3) the Chapters involved in the event. </t>
  </si>
  <si>
    <r>
      <t xml:space="preserve">Provide </t>
    </r>
    <r>
      <rPr>
        <b/>
        <sz val="10"/>
        <color indexed="8"/>
        <rFont val="Arial"/>
        <family val="2"/>
      </rPr>
      <t>unpaid speaker</t>
    </r>
    <r>
      <rPr>
        <sz val="10"/>
        <color indexed="8"/>
        <rFont val="Arial"/>
        <family val="2"/>
      </rPr>
      <t xml:space="preserve"> to other INCOSE Chapters. This must be specifically sponsored by the chapter, not by the speaker's employer. </t>
    </r>
  </si>
  <si>
    <t>To achieve full points the Chapter must provide: 
   1) description of the type of event,
   2) the date of the event, and 
   3) the Chapters involved in the event.</t>
  </si>
  <si>
    <r>
      <t xml:space="preserve">Chapter members attend </t>
    </r>
    <r>
      <rPr>
        <b/>
        <sz val="10"/>
        <color indexed="8"/>
        <rFont val="Arial"/>
        <family val="2"/>
      </rPr>
      <t>INCOSE International Symposium</t>
    </r>
    <r>
      <rPr>
        <sz val="10"/>
        <color indexed="8"/>
        <rFont val="Arial"/>
        <family val="2"/>
      </rPr>
      <t>.</t>
    </r>
  </si>
  <si>
    <r>
      <t>Chapter Members attend INCOSE</t>
    </r>
    <r>
      <rPr>
        <b/>
        <sz val="10"/>
        <color indexed="8"/>
        <rFont val="Arial"/>
        <family val="2"/>
      </rPr>
      <t xml:space="preserve"> International Workshop</t>
    </r>
    <r>
      <rPr>
        <sz val="10"/>
        <color indexed="8"/>
        <rFont val="Arial"/>
        <family val="2"/>
      </rPr>
      <t>.</t>
    </r>
  </si>
  <si>
    <t>100 pts. per Chapter Officer
50 pts. Per Chapter Member</t>
  </si>
  <si>
    <t>2016 Chapter Award Submission</t>
  </si>
  <si>
    <t>2016 Officers</t>
  </si>
  <si>
    <t>2017 officers (list or identify date of election if after this data was submitted:</t>
  </si>
  <si>
    <t>Number of Chapter Members Jan '16</t>
  </si>
  <si>
    <t>Number of Chapter Members Dec '16</t>
  </si>
  <si>
    <t>Past-Past President (1 year previous)</t>
  </si>
  <si>
    <t>Past-Past President (2 years previous)</t>
  </si>
  <si>
    <t>Past-Past President (4 years previous)</t>
  </si>
  <si>
    <t>Past-Past President (3 years previous)</t>
  </si>
  <si>
    <t>Programs Chair/ Events/Tutorial</t>
  </si>
  <si>
    <t xml:space="preserve">Communications </t>
  </si>
  <si>
    <t>Other Directors</t>
  </si>
  <si>
    <r>
      <rPr>
        <b/>
        <u/>
        <sz val="10"/>
        <color theme="3" tint="-0.249977111117893"/>
        <rFont val="Arial"/>
        <family val="2"/>
      </rPr>
      <t>Instructions</t>
    </r>
    <r>
      <rPr>
        <sz val="10"/>
        <color theme="3" tint="-0.249977111117893"/>
        <rFont val="Arial"/>
        <family val="2"/>
      </rPr>
      <t xml:space="preserve">
1) Complete Chapter info &amp; Certification tab
2) Enter points claimed &amp; a brief description of what was done to satisfy the criteria (Columns F&amp;G)
3) Upload any supporting evidence to the Chapter Awards area of INCOSE Connect in the Evaluation Category listed in column H.
4) All activities, events, papers, etc. must have occurred during calendar year 2016 to be counted.
5) Review and certify on first tab.</t>
    </r>
    <r>
      <rPr>
        <sz val="10"/>
        <color indexed="10"/>
        <rFont val="Arial"/>
        <family val="2"/>
      </rPr>
      <t xml:space="preserve">
</t>
    </r>
  </si>
  <si>
    <t>Platinum - 12,000 pts.*</t>
  </si>
  <si>
    <t>100 pts. per New Chapter officer who completes the training. Training
Credit extends to 2015 officers who serve in 2016 and retake the training. 
Completed by April 15th - 100%
Completed by May 15th - 80%
Completed by June 15th - 60%
Completed by July 15th - 40%
Completed by August 15th - 20%
Otherwise, try again next year.</t>
  </si>
  <si>
    <t>Officer Training/Orientation should be conducted to ensure officers are acquainted with INCOSE resources available to help them. An on-line tutorial is available in the Keys to Effective Chapters Wiki  There is also a Powerpoint Presentation that the officers can use for this training. If taken on-line, provide list of who took the training and when. If the Chapter has its own training program, that is acceptable, but the local training materials should be submitted as evidence.</t>
  </si>
  <si>
    <t>Section A -1.0 Officer Training 
Officer Training reviews the current resources available to officers, and helps build alignment among the leadership team. 
All officers are encouraged to take the training provided on the Keys to Effective Chapter Wiki at least once.</t>
  </si>
  <si>
    <r>
      <t>Leadership Orientation:</t>
    </r>
    <r>
      <rPr>
        <sz val="10"/>
        <color indexed="8"/>
        <rFont val="Arial"/>
        <family val="2"/>
      </rPr>
      <t xml:space="preserve">  Chapter Board training can be accomplished via web meeting or in person, or via self-study of a presentation. To be of value, training should occur shortly after each officer is installed or before.</t>
    </r>
  </si>
  <si>
    <t>1) 100 pts for conducting survey
2)   75 pts for publishing results
3)   75 pts for analyzing results
If conducted Jan - June - 100%
If conducted after 30 June - 50%</t>
  </si>
  <si>
    <r>
      <t>Survey</t>
    </r>
    <r>
      <rPr>
        <sz val="10"/>
        <color indexed="8"/>
        <rFont val="Arial"/>
        <family val="2"/>
      </rPr>
      <t xml:space="preserve"> Chapter membership to aid the BOD in setting Chapter direction and addressing member desires such as events and topics. Survey should address Chapter and INCOSE-level concerns. Survey is intended to assist in planning future activities of the Chapter.  Chapter may add local topics appropriate for their membership</t>
    </r>
  </si>
  <si>
    <r>
      <t>Strategic Planning</t>
    </r>
    <r>
      <rPr>
        <sz val="10"/>
        <color indexed="8"/>
        <rFont val="Arial"/>
        <family val="2"/>
      </rPr>
      <t xml:space="preserve">: The Chapter should develop or update the Chapter Strategy Plan, aligned with the INCOSE vision, mission, goals and objectives.
Strategic planning is part of a comprehensive planning document.
</t>
    </r>
  </si>
  <si>
    <r>
      <t>Operational Planning:</t>
    </r>
    <r>
      <rPr>
        <sz val="10"/>
        <color indexed="8"/>
        <rFont val="Arial"/>
        <family val="2"/>
      </rPr>
      <t xml:space="preserve"> The Chapter's Operations Plan should translate the Strategy Plan into specific activities, responsible person(s), schedules and budget. 
Operations planning is part of a comprehensive planning document.</t>
    </r>
  </si>
  <si>
    <t>The Operations Plan should address the seven areas addressed in Sections C, D, E, F, G, H, and I of this spreadsheet  
-Chapter Events
-Chapter Communications
-Chapter Membership 
-Chapter Technical Contributions
-Chapter Outreach and Collaboration
-Chapter Support of INCOSE
-Chapter Operations and Local Recognition
Each of these sections of the Operations Plan would be worth 100 points.
1) 100% if submitted by 15 April  
2)   50% if submitted by 15 May
3)   25% after 15 June</t>
  </si>
  <si>
    <t xml:space="preserve">To achieve full points the Chapter must provide documentation of major activity areas with specific plans identified in advance (before execution).
The Communication plans, including Ambassador/promoters need to identify who, what and when communications are planned.
Membership plans need to address recruitment, retention, and analysis of those not renewing.
Each portion of the plan needs to identify who is responsible, a high level schedule and an anticipated budget.
The Chapter should provide evidence (such as document signature page) that the written plan was developed and/or approved by the Chapter's Leadership team (provide names of involved team members including at least 3 officers).
</t>
  </si>
  <si>
    <t xml:space="preserve">For each event, score 5 pts. per 1% of membership in attendance at the event.  Do this for all Chapter events held thoughout the year.  The attendance includes all attendees of the event regardless if they are INCOSE Members.  That number is then compared to the Membership of the Chapter at the beginning of the year.
</t>
  </si>
  <si>
    <t>Up to 1000 pts. depending on involvement</t>
  </si>
  <si>
    <r>
      <t xml:space="preserve">To achieve </t>
    </r>
    <r>
      <rPr>
        <u/>
        <sz val="10"/>
        <color indexed="8"/>
        <rFont val="Arial"/>
        <family val="2"/>
      </rPr>
      <t>full</t>
    </r>
    <r>
      <rPr>
        <sz val="10"/>
        <color indexed="8"/>
        <rFont val="Arial"/>
        <family val="2"/>
      </rPr>
      <t xml:space="preserve"> points the Chapter must show evidence of participation in the following areas:
   1) planning, (up to 250 pts.)
   2) financial support, (up to 250 pts.)
   3) committee work or technical review tasks (up to 400 pts.) 
   4) support IS operation (up to 100 pts.)
</t>
    </r>
    <r>
      <rPr>
        <b/>
        <u/>
        <sz val="10"/>
        <color indexed="8"/>
        <rFont val="Arial"/>
        <family val="2"/>
      </rPr>
      <t>Any</t>
    </r>
    <r>
      <rPr>
        <sz val="10"/>
        <color indexed="8"/>
        <rFont val="Arial"/>
        <family val="2"/>
      </rPr>
      <t xml:space="preserve"> support for the IS should be claimed, not just hosting.</t>
    </r>
  </si>
  <si>
    <t>D5</t>
  </si>
  <si>
    <r>
      <t xml:space="preserve">Maintain a Social Media Presence - </t>
    </r>
    <r>
      <rPr>
        <sz val="10"/>
        <color indexed="8"/>
        <rFont val="Arial"/>
        <family val="2"/>
      </rPr>
      <t xml:space="preserve">Chapter </t>
    </r>
    <r>
      <rPr>
        <i/>
        <u/>
        <sz val="10"/>
        <color indexed="8"/>
        <rFont val="Arial"/>
        <family val="2"/>
      </rPr>
      <t>maintains</t>
    </r>
    <r>
      <rPr>
        <sz val="10"/>
        <color indexed="8"/>
        <rFont val="Arial"/>
        <family val="2"/>
      </rPr>
      <t xml:space="preserve"> an active Social Media site such as Facebook, LinkedIn, Twitter, Instagram, etc.</t>
    </r>
  </si>
  <si>
    <t>Identify as:
D5</t>
  </si>
  <si>
    <t>100 pts. per Social Media site</t>
  </si>
  <si>
    <t>To achieve full points the Chapter must provide evidence that the site has been maintained over the course of the year, and that there is an active membership or following of the site.</t>
  </si>
  <si>
    <t>The younger System Engineers are tuned in to the Social Media scene, and we need to develop a presence in that arena to attract new blood.</t>
  </si>
  <si>
    <t>This is to reflect the new work with student divisions.  
3) IUSE is an acronym for "INCOSE, University, Students, and Enterprise", the stakeholders in the 4-Way Benefit Model.  A IUSE Campaign is a formal social session where information sharing amongst the stakeholders take place. It is designed to provide all stockholders an opportunity to evaluate each other and to possible report on projects being sponsored by an enterprise.
For more information on Student Divisions, contact Dave Mason at david.mason@incose.org. 
The non-U.S. Chapters (and some U.S. Chapters) have relationships with Academia, and work with students extensively, but since they are not technically Student Divisions, they have not been able to count this towards the Chapter Awards.  This category should be equitable to those Chapters.</t>
  </si>
  <si>
    <r>
      <t xml:space="preserve">Start or support a </t>
    </r>
    <r>
      <rPr>
        <b/>
        <sz val="10"/>
        <color indexed="8"/>
        <rFont val="Arial"/>
        <family val="2"/>
      </rPr>
      <t>student division</t>
    </r>
    <r>
      <rPr>
        <sz val="10"/>
        <color indexed="8"/>
        <rFont val="Arial"/>
        <family val="2"/>
      </rPr>
      <t xml:space="preserve"> at a university or an equivalent relationship with Higher Education Institutes within the country of the Chapter.</t>
    </r>
  </si>
  <si>
    <t>To achieve full points for a technical product:
   1) The product must be developed by the Chapter, not an international Working Group,
   2) The product must be approved by INCOSE Tech Ops as an INCOSE product,
   3) Provide a copy of the approval (board meeting minutes, e-mail), and 
   4) Product is completed and accepted by the board.
To achieve partial points for working a multi-year technical product, items 1, 2, and 3 must be met.
NOTE: A technical product must be approved in accordance with INCOSE guidelines. See  
(Find a URL for the INCOSE Guidelines for Technical Products.)</t>
  </si>
  <si>
    <t>To achieve full points the Chapter must provide the file used for an electronic banner
An Electronic Banner is a slide show of INCOSE Logos, Promotional material, pictures of Chapter events etc. that plays silently during the lead up to the start of a meeting or event.</t>
  </si>
  <si>
    <t>50 pts. per letter</t>
  </si>
  <si>
    <t>Recognition of other noteworthy Chapter efforts not covered above.
Examples include but are not limited to:
   1) National Engineers Week Teach-Ins - 100 pts. per event [Encouraged, but pts. will not exceed 500 including G5]
   2) Additional Donations - 50 pts. per $100 [Encouraged, but pts. will not exceed 1000 pts. including H6 and H7] 
   3) Special Project - 100 - 1000 pts. [Depending on documented level of effort compared to other Chapter activities]
   4) Student Award Program - 100 - 400 pts. depending on documented level of effort
   5) Active Connect website and/or Wiki - 100-300 pts. depending on extent and use
   6)Chapter sponsorship of a scholarship - 100 pts per active scholarship recipient</t>
  </si>
  <si>
    <t>This is a new way to achieve points in the Membership category started in 2015.  In 2014 the spreadsheet was skewed to award only results, but this returns some points to the category for "efforts" to increase membership.</t>
  </si>
  <si>
    <t>Optional: Compose a synopsis of the Chapter's Activities over the past year to help the Award Evaluators place your evidence in context. Use the Cell below.</t>
  </si>
  <si>
    <t>2016 Chapter Year in Review</t>
  </si>
  <si>
    <r>
      <t>To achieve full points the Chapter must provide documented long range vision/mission/goals, aligned with those of INCOSE, and supported by strategies to achieve them.
To achieve credit, the Chapter must provide evidence (such as document signature page) that the initial written plan was developed by the Chapter Leadership team (provide names of involved team members including at least 3 officers).</t>
    </r>
    <r>
      <rPr>
        <sz val="10"/>
        <color indexed="8"/>
        <rFont val="Arial"/>
        <family val="2"/>
      </rPr>
      <t xml:space="preserve">
Credit can also be claimed for the new leadership team reviewing an existing long range Strategic Plan for understanding and possible adjustments.  Provide evidence of the team doing the review, date, and notes from the review.</t>
    </r>
  </si>
  <si>
    <t>To achieve full points the Chapter must provide attendance list, or evidence of self-study completion (such as a certified list of names and date training completed).
Leadership team members who previously completed the training can re-qualify by participating in a team meeting that reviews the materials with a discussion on updates such as new events, IT updates, Keys to Effective Chapters, and other new resources.</t>
  </si>
  <si>
    <t>IT IS HIGHLY RECOMMENDED THAT TRACKING AND ENTRY OF ACTIVITIES INTO THE SPREADSHEET BE DONE BY THE PRESIDENT ELECT IN PREPARATION FOR HIS TENURE AS PRESIDENT</t>
  </si>
  <si>
    <t>1) 100 pts. for each student division or relationship with an Academic Institute
2) 50 pts. for each student division website
3) 100 pts. for each IUSE Campaign
4). 25 pts. for each student attending INCOSE IW2016 or IS2016
5) 50 pts. for each Systems Engineering Product
6) 10 pts. for each active student 
Note: limit one per university</t>
  </si>
  <si>
    <t>To achieve full points the Chapter must provide:
1) Identify the relationship (Student Division or describe other) and name of university.
2) Show evidence of a current student website linked to the Chapter website.
3) Show photos, articles of sponsors, evidence of participation by members of all stakeholders
4) Provide the names of Student participants
5) Products can be posters, papers, or physical products - published in journals, symposia proceedings, or presented at SE sponsored meetings
6) Photographs of activity, meeting rosters, or other evidence of participation (not just being signed up).</t>
  </si>
  <si>
    <t xml:space="preserve">200 pts for site   (www.sdincose.org)  100 pts for Current officers listed on http://www.sdincose.org/officers  100 pts  Advance notice of events listed on main page (see D1 screen shots loaded in Connect site.  Jan, Feb and Mar schreenshots showing the meeting info are loaded.)    50 pts for link from the INCOSE logo on the main page to the INCOSE.org site. </t>
  </si>
  <si>
    <t>$100 donation to IW  Loaded as receipt letter in H6 in the award site.   $100 donated to engineer week.  Evidence in H6</t>
  </si>
  <si>
    <t xml:space="preserve">Developed in Jan and refined.  Uploaded on 11 April. Ray Madachy     
President    
Richard Bryson      _________
President Elect    
Abbas Rostami    _________
Treasurer     
Mark Halverson   
Past President  
</t>
  </si>
  <si>
    <t xml:space="preserve">Combined plan covering Strat and Ops.  Uploaded on 11 April     Ray Madachy     
President    
Richard Bryson      _________
President Elect    
Abbas Rostami    _________
Treasurer     
Mark Halverson   
Past President  
</t>
  </si>
  <si>
    <t xml:space="preserve">Continued to provide INCOSE international with an evaluaiton team captain for the annual award program.  Member John Quigley led two teams and supported two others.  </t>
  </si>
  <si>
    <t>Mark Halverson (Chapter officer)  Rick Steiner (chapter member) Randy Wooley (Chapter officer)    email list uploaded as H5</t>
  </si>
  <si>
    <t xml:space="preserve">Ray Madachy (president) Rick Steiner (membebr) </t>
  </si>
  <si>
    <t xml:space="preserve">Jan event notice, Feb event notice, March event notice, April registration notice, Conference event notice, April tutorial event notice, May meeting notice, May meeting reminder notice, June meeting notice, STEM night flyer, July Tutorial Notice, Joint mini-conf notice call for INCOSE/ Science of Laws event in Nov, July tutorial reminder, STEM Registration Notice, Mini Conf Call for Papers; Sept meeting notice </t>
  </si>
  <si>
    <t xml:space="preserve">All attendance sheets loaded to C1  Jan meeting  95 points   Feb meeting at ViaSat 100 pts Feb meeting at Giovannis 50 points   March meeting 75 points  May meeting 74 points June 55 points, Sep meeting 80 points, Sept STEM meeting 210 points , 21 Oct meeting at Viasat 114 points, 5 Nov mini conf 162 points  (1015 total capped at 1000 pts) </t>
  </si>
  <si>
    <t>Mini conf held 5 Nov.  Joint conf with Science of Laws institute.  Members from San Diego, LA, AZ chapters plus NAVSEA and Navy SPAWAR  Save the date flyer, call for abstracts, event registraiton notice loaded to C3.  Agenda loaded to C3 Banner photo outside locaiotn loaded to C3</t>
  </si>
  <si>
    <t xml:space="preserve">(1) Joint mini conf between INCOSE and Science of Laws in Nov.  Call for papers for Joint Meeting loaded to G1 Agenda loaded to G1  (2) Provided INCOSE corp with the attendees at the INCOSE area during the National PMI meeting in San Diego.  Jim Gottfreid and Abbas Rostami served as the National INCOSE reps.  INCOSE Corp request to SD INCOSE loaded in G1   (3)  Recruited the American SOciety for QUality as a paid sponsor and participant in the INCOSE STEM event on Midway.  ASQ provided $2000 and manned a both at the event.  (joint flyer loaded to G1) </t>
  </si>
  <si>
    <t>SD INCOSE meeting held at ViaSAT to pull in new memebers at that company and support session in the N County part of SD. Feb meeitng list in E1     Second meeting held at ViaSAT in Oct reinforce chapter commitment to the Norther County.  Loaded to E1  Third membership drive event held at BJs in conjunction with Christmas party.  Loaded to E1</t>
  </si>
  <si>
    <t>System of Systems Evolution  23 July 2016   Event summary loaded to C2</t>
  </si>
  <si>
    <t xml:space="preserve">Three newsletters with new members and thier employers.  March newsletter had 12 names listed. INCOSE San Diego is pleased to announce the addition of 12 new members to our chapter since December. Please welcome the following individuals (bios are forthcoming):
 Vincent Balgos
 Kelly Lennard
 Elizabeth Bowe
 Omar Madrigal
 Constantine Firme
 Curtis McConnell
 Dr. David Jacobs
 Ryan Moriarty
 John Laiche
 Mark O'Leary
 Dr. Gabriel Lengua Anthony Russell   
 June newsletter has 5 names listed  Sudha Kundathil Mohanan – HCL Technologies
 Philip Parlin – Department of Navy Civilian
 Kathy Tran – Booz Allen Hamilton Inc.
 Duncan Palmer – Booz Allen Hamilton Inc.
 Saurav Suman – Parker Aerospace New Members
December newsletter  INCOSE San Diego is pleased to announce the addition of eight new members to our chapter since Sept 2016. Please welcome the following individuals to INCOSE:
 Dan Remiker, SPAWAR
 Joseph Simonetti, Naval Post Graduate School
 Cynthia Tatalovich, ASEG
 Simon Wibowo, Qualcomm
 Eileen Yu, Technology Unlimited Group
 Dr. James Meng, UCSD
 David Engel, ViaSat
 Srikoundinya Punnamaraju, Illumina </t>
  </si>
  <si>
    <t>March newsletter uploaded to D2. June newsletter uploaded to D2  December newsletter added to D2</t>
  </si>
  <si>
    <t>Two items at 250 each:  (1) September STEM Event on USS Midway Flyer loaded to G5.  Registraion Notice entered in G5.  Event held on 25 Sept at USS Midway.  Reps from three of the schools who won SD INCOSE grants.  Held a dinner for the schools, INCOSE members and sponsor companies.  Showed demos of the school projects and had middle school children present thier work. (1) INCOSE SD paid for the entire event.  (2) FLyer in G5. (3) hour estimate. -Planning, 48, execcution day 30, close out 4   total 82 hours.  (2) STEM grants to local middle and elementary schools.  SD INCOSE ran an RFP process to select STEM programs in local schools and funded the programs.  See RFP in G5   Thank you note back from one of the STEM schools.  G5</t>
  </si>
  <si>
    <t xml:space="preserve">Award package was uploaded to the 2016 Award site by John Quigley and was evaluated by the award team.  Uploaded as I7 on 1/10/2106  Chapter was awarded the Gold level </t>
  </si>
  <si>
    <t xml:space="preserve">Call for chapter officer notice#1,  Ballot with Bios  Loaded to I1 </t>
  </si>
  <si>
    <t xml:space="preserve">Eric Villhauer is our leadership team member focused on Certification per p. 4 of our Chapter Plan and subsequent board agendas.  Conducted a Chapter meeting that was a tutorial on SE certificaiton and provided three notices to the San Diego area for the event  1) website INCOSE Certification information http://sdincose.org/education 
2) 7/6/16 email "SD INCOSE Interest: July 23 Tutorial: Planning for System of Systems Evolution"
3) June newsletter p. 2 Upcoming Events
</t>
  </si>
  <si>
    <t>San Diego chapter provided people to support the Regional Conference held in LA.  Randy Wooley and Jim Gotfried worked 100+ hours each supporting the regional conf in Los Angeles.  Randy provided the schedule management and Jim general planning and speaker recruiting.  Two day agenda loaded to C4</t>
  </si>
  <si>
    <t xml:space="preserve">Stephanie Chiesi's workshop covered the INCOSE initiative "Empowering Women as Leaders in Systems Engineering (EWLSE)"  Incorporated as part of the Nov mini conf.  Agenda loaded to F1 </t>
  </si>
  <si>
    <t>John Quigley - SAIC ambassador  training PDFs taken on 3 June (loaded to D4)  June internal SAIC notice posted (screenshot in D4)   July tutorial internal SAIC notice posted (screenshot in D4)   Call for Abstracts internal SAIC ambassador dist email.  (D4)  Progress eval loaded to D4</t>
  </si>
  <si>
    <t>79% retention.  Spreadsheet loaded to E3.  136 people at start.  151 at end.  45 new members.  Overall retention is (136-45)/151</t>
  </si>
  <si>
    <t>computed in Dec with final totals for the chapter.  Start with 136 people.  1 Jan count is 151 people.  2% is 2.72 people.  151-136 is 15 people.  Delta is 550points, but capped at 500   Membership report loaded to E2</t>
  </si>
  <si>
    <t>Americas</t>
  </si>
  <si>
    <t xml:space="preserve">John Quigley </t>
  </si>
  <si>
    <t>john.d.quigley@saic.com</t>
  </si>
  <si>
    <t>rjmadach@nps.edu</t>
  </si>
  <si>
    <t>Ray Madachy</t>
  </si>
  <si>
    <t>Richard.Bryson@ngc.com</t>
  </si>
  <si>
    <t>Richard Bryson</t>
  </si>
  <si>
    <t>Randy Wooley</t>
  </si>
  <si>
    <t>Abbas Rostami</t>
  </si>
  <si>
    <t>Mark Halverson</t>
  </si>
  <si>
    <t>mark.halverson@ngc.com</t>
  </si>
  <si>
    <t>Eric Vilhauer</t>
  </si>
  <si>
    <t>Jim Gottfried</t>
  </si>
  <si>
    <t>Greg Bula</t>
  </si>
  <si>
    <t>Evelyn Encarnacion</t>
  </si>
  <si>
    <t>evelynwfan@gmail.com</t>
  </si>
  <si>
    <t>Election slated for Jan 2017</t>
  </si>
  <si>
    <t xml:space="preserve">The chapter executed four major items in the past year and several supporting activities.  Our first major item was assisting the LA Chapter in the April Regional Conference.  This started in the prior year and included preparations and support on the weekend of the conference.  Then we rolled into the RFP process for our STEM grant program.  We provide the RFP to the schools in the county and saw 15 respondents that met the criteria.  These grants allow middle and elementary schools to set up programs using seed money that lets them show the value and later allows the schools to incorporate follow on work as part of their budgets.  We then ran the STEM fundraising event on the USS Midway.  This annual event pulls in engineers sponsor companies and students to see the benefit of the grant program or to find out what local schools are doing.  Lastly, we ran the region II mini-conference in conjunction with the Science of Laws institute.  This one day event pulls in engineers to share papers and helps define future research for PHD candidates.  Throughout the year we held meetings in various locations to serve the geographic spread of the chapter and had special events like tutorials and member recruiting events.  </t>
  </si>
  <si>
    <t>Villhauer.Eric@gmail.com</t>
  </si>
  <si>
    <t>gottjim50@gmail.com</t>
  </si>
  <si>
    <t>gbulla@yahoo.com</t>
  </si>
  <si>
    <t>randy.woolley@engineer.com</t>
  </si>
  <si>
    <t>San Diego Chapter</t>
  </si>
  <si>
    <r>
      <t>Certified by</t>
    </r>
    <r>
      <rPr>
        <b/>
        <sz val="10"/>
        <color indexed="17"/>
        <rFont val="Arial"/>
        <family val="2"/>
      </rPr>
      <t xml:space="preserve"> </t>
    </r>
    <r>
      <rPr>
        <b/>
        <sz val="10"/>
        <color indexed="10"/>
        <rFont val="Arial"/>
        <family val="2"/>
      </rPr>
      <t>(</t>
    </r>
    <r>
      <rPr>
        <b/>
        <sz val="11"/>
        <color indexed="10"/>
        <rFont val="Arial"/>
        <family val="2"/>
      </rPr>
      <t>Ray Madachy, President</t>
    </r>
    <r>
      <rPr>
        <b/>
        <sz val="10"/>
        <color indexed="10"/>
        <rFont val="Arial"/>
        <family val="2"/>
      </rPr>
      <t xml:space="preserve">) </t>
    </r>
    <r>
      <rPr>
        <sz val="10"/>
        <color indexed="8"/>
        <rFont val="Arial"/>
        <family val="2"/>
      </rPr>
      <t xml:space="preserve"> (different from submitter, above)</t>
    </r>
  </si>
  <si>
    <t>List with training link and members loaded to A1     Randy Wooley  5 April
Evelyn Fan Encarnacion 15 April 
Abbas Rostami 12 April
Eric Villhauer 15 April 
Mark Halverson 15 April 
2 more completed by April 15 (7 total)
Richard Bryson Returning member who took the training in 2015 and re-took it in 8 May
Jim Gottfried Returning member who took the training in 2015 and re-took it in 8 June</t>
  </si>
  <si>
    <t>INCOSE Banner shown at 5 Nov Mini Conf and at Midway STEM event</t>
  </si>
  <si>
    <t>All attendance sheets loaded to C1  Jan meeting  95 points   Feb meeting at ViaSat 100 pts Feb meeting at Giovannis 50 points   March meeting 75 points  May meeting 74 points June 55 points, Sep meeting 80 points, Sept STEM meeting 210 points , 21 Oct mee</t>
  </si>
  <si>
    <t>11 Apr, 9 May, 13 June, 11 July, 15 Aug , 12 Sep, 10 Oct BOD meeting minutes loaded to I4, all 12 meetings documented</t>
  </si>
  <si>
    <t>Chapter LinkedIn group active</t>
  </si>
  <si>
    <t>Reps from the SD INCOSE chapter incorporated a systems engineering approach to the Science of Laws Institute 3 years ago.  Sci of Laws looks at regulatory and legal frameworks from a SE perspective.  Each year, the San Diego mini conf includes a 3 hour track to publish Science of Laws papers and tie the two groups together.  Agenda loaded to F3.  INCOSE Chapter members serve in the Science of Laws organizaiton and one, John Wood, is on the BOD.  Sci of Laws URL http://www.scienceoflaws.org/.  Ray Madachy and Jim Gottfried published papers for the local Science of Laws Conference.  Continuing discussions throughout year with members John Wood, David Shrunk, Ray Madachy and Mike Green planning for future activities and projects.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</si>
</sst>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4" formatCode="_(&quot;$&quot;* #,##0.00_);_(&quot;$&quot;* \(#,##0.00\);_(&quot;$&quot;* &quot;-&quot;??_);_(@_)"/>
    <numFmt numFmtId="164" formatCode="0.0"/>
  </numFmts>
  <fonts count="51" x14ac:knownFonts="1">
    <font>
      <sz val="10"/>
      <name val="Arial"/>
    </font>
    <font>
      <b/>
      <sz val="14"/>
      <name val="Arial"/>
      <family val="2"/>
    </font>
    <font>
      <sz val="14"/>
      <name val="Arial"/>
      <family val="2"/>
    </font>
    <font>
      <sz val="10"/>
      <name val="Arial"/>
      <family val="2"/>
    </font>
    <font>
      <b/>
      <i/>
      <sz val="10"/>
      <color indexed="16"/>
      <name val="Arial"/>
      <family val="2"/>
    </font>
    <font>
      <sz val="10"/>
      <color indexed="16"/>
      <name val="Arial"/>
      <family val="2"/>
    </font>
    <font>
      <sz val="10"/>
      <color indexed="8"/>
      <name val="Arial"/>
      <family val="2"/>
    </font>
    <font>
      <b/>
      <sz val="10"/>
      <color indexed="8"/>
      <name val="Arial"/>
      <family val="2"/>
    </font>
    <font>
      <b/>
      <i/>
      <sz val="10"/>
      <name val="Arial"/>
      <family val="2"/>
    </font>
    <font>
      <b/>
      <sz val="12"/>
      <color indexed="8"/>
      <name val="Arial"/>
      <family val="2"/>
    </font>
    <font>
      <b/>
      <i/>
      <sz val="10"/>
      <color indexed="8"/>
      <name val="Arial"/>
      <family val="2"/>
    </font>
    <font>
      <u/>
      <sz val="10"/>
      <color indexed="12"/>
      <name val="Arial"/>
      <family val="2"/>
    </font>
    <font>
      <sz val="10"/>
      <color indexed="8"/>
      <name val="Arial"/>
      <family val="2"/>
    </font>
    <font>
      <sz val="10"/>
      <color indexed="63"/>
      <name val="Arial"/>
      <family val="2"/>
    </font>
    <font>
      <sz val="10"/>
      <color indexed="10"/>
      <name val="Arial"/>
      <family val="2"/>
    </font>
    <font>
      <sz val="10"/>
      <name val="Arial"/>
      <family val="2"/>
    </font>
    <font>
      <b/>
      <sz val="10"/>
      <color indexed="10"/>
      <name val="Arial"/>
      <family val="2"/>
    </font>
    <font>
      <sz val="14"/>
      <color indexed="10"/>
      <name val="Arial"/>
      <family val="2"/>
    </font>
    <font>
      <b/>
      <sz val="10"/>
      <name val="Arial"/>
      <family val="2"/>
    </font>
    <font>
      <b/>
      <sz val="10"/>
      <color indexed="17"/>
      <name val="Arial"/>
      <family val="2"/>
    </font>
    <font>
      <b/>
      <sz val="10"/>
      <name val="Times New Roman"/>
      <family val="1"/>
    </font>
    <font>
      <b/>
      <u/>
      <sz val="10"/>
      <color indexed="8"/>
      <name val="Arial"/>
      <family val="2"/>
    </font>
    <font>
      <u/>
      <sz val="10"/>
      <color indexed="8"/>
      <name val="Arial"/>
      <family val="2"/>
    </font>
    <font>
      <sz val="10"/>
      <color indexed="12"/>
      <name val="Arial"/>
      <family val="2"/>
    </font>
    <font>
      <b/>
      <sz val="26"/>
      <name val="Arial"/>
      <family val="2"/>
    </font>
    <font>
      <b/>
      <sz val="12"/>
      <name val="Arial"/>
      <family val="2"/>
    </font>
    <font>
      <sz val="14"/>
      <color indexed="8"/>
      <name val="Arial"/>
      <family val="2"/>
    </font>
    <font>
      <b/>
      <sz val="11"/>
      <name val="Arial"/>
      <family val="2"/>
    </font>
    <font>
      <sz val="9"/>
      <name val="Arial"/>
      <family val="2"/>
    </font>
    <font>
      <b/>
      <u/>
      <sz val="10"/>
      <color indexed="10"/>
      <name val="Arial"/>
      <family val="2"/>
    </font>
    <font>
      <sz val="10"/>
      <color indexed="8"/>
      <name val="Arial"/>
      <family val="2"/>
    </font>
    <font>
      <b/>
      <sz val="10"/>
      <color indexed="8"/>
      <name val="Arial"/>
      <family val="2"/>
    </font>
    <font>
      <b/>
      <sz val="11"/>
      <color indexed="10"/>
      <name val="Arial"/>
      <family val="2"/>
    </font>
    <font>
      <b/>
      <sz val="14"/>
      <color indexed="10"/>
      <name val="Arial"/>
      <family val="2"/>
    </font>
    <font>
      <u/>
      <sz val="10"/>
      <color indexed="10"/>
      <name val="Arial"/>
      <family val="2"/>
    </font>
    <font>
      <b/>
      <sz val="8"/>
      <name val="Arial"/>
      <family val="2"/>
    </font>
    <font>
      <b/>
      <sz val="10"/>
      <color indexed="16"/>
      <name val="Arial"/>
      <family val="2"/>
    </font>
    <font>
      <sz val="14"/>
      <color indexed="18"/>
      <name val="Arial Black"/>
      <family val="2"/>
    </font>
    <font>
      <sz val="11"/>
      <name val="Arial"/>
      <family val="2"/>
    </font>
    <font>
      <b/>
      <sz val="11"/>
      <color rgb="FF0070C0"/>
      <name val="Arial"/>
      <family val="2"/>
    </font>
    <font>
      <sz val="10"/>
      <color theme="3"/>
      <name val="Arial"/>
      <family val="2"/>
    </font>
    <font>
      <b/>
      <sz val="10"/>
      <color theme="1"/>
      <name val="Arial"/>
      <family val="2"/>
    </font>
    <font>
      <sz val="10"/>
      <color rgb="FFFF0000"/>
      <name val="Arial"/>
      <family val="2"/>
    </font>
    <font>
      <u/>
      <sz val="10"/>
      <color theme="11"/>
      <name val="Arial"/>
      <family val="2"/>
    </font>
    <font>
      <b/>
      <sz val="12"/>
      <color rgb="FFFF0000"/>
      <name val="Arial"/>
      <family val="2"/>
    </font>
    <font>
      <sz val="10"/>
      <color indexed="8"/>
      <name val="Arial Narrow"/>
      <family val="2"/>
    </font>
    <font>
      <sz val="10"/>
      <name val="Arial Narrow"/>
      <family val="2"/>
    </font>
    <font>
      <b/>
      <u/>
      <sz val="10"/>
      <color theme="3" tint="-0.249977111117893"/>
      <name val="Arial"/>
      <family val="2"/>
    </font>
    <font>
      <sz val="10"/>
      <color theme="3" tint="-0.249977111117893"/>
      <name val="Arial"/>
      <family val="2"/>
    </font>
    <font>
      <i/>
      <u/>
      <sz val="10"/>
      <color indexed="8"/>
      <name val="Arial"/>
      <family val="2"/>
    </font>
    <font>
      <b/>
      <sz val="20"/>
      <name val="Arial"/>
      <family val="2"/>
    </font>
  </fonts>
  <fills count="28">
    <fill>
      <patternFill patternType="none"/>
    </fill>
    <fill>
      <patternFill patternType="gray125"/>
    </fill>
    <fill>
      <patternFill patternType="solid">
        <fgColor indexed="9"/>
        <bgColor indexed="64"/>
      </patternFill>
    </fill>
    <fill>
      <patternFill patternType="solid">
        <fgColor indexed="41"/>
        <bgColor indexed="64"/>
      </patternFill>
    </fill>
    <fill>
      <patternFill patternType="solid">
        <fgColor indexed="42"/>
        <bgColor indexed="64"/>
      </patternFill>
    </fill>
    <fill>
      <patternFill patternType="solid">
        <fgColor indexed="9"/>
        <bgColor indexed="24"/>
      </patternFill>
    </fill>
    <fill>
      <patternFill patternType="solid">
        <fgColor indexed="22"/>
        <bgColor indexed="24"/>
      </patternFill>
    </fill>
    <fill>
      <patternFill patternType="solid">
        <fgColor indexed="42"/>
        <bgColor indexed="24"/>
      </patternFill>
    </fill>
    <fill>
      <patternFill patternType="solid">
        <fgColor indexed="36"/>
        <bgColor indexed="64"/>
      </patternFill>
    </fill>
    <fill>
      <patternFill patternType="solid">
        <fgColor indexed="55"/>
        <bgColor indexed="64"/>
      </patternFill>
    </fill>
    <fill>
      <patternFill patternType="solid">
        <fgColor indexed="45"/>
        <bgColor indexed="64"/>
      </patternFill>
    </fill>
    <fill>
      <patternFill patternType="solid">
        <fgColor indexed="51"/>
        <bgColor indexed="24"/>
      </patternFill>
    </fill>
    <fill>
      <patternFill patternType="solid">
        <fgColor indexed="8"/>
        <bgColor indexed="24"/>
      </patternFill>
    </fill>
    <fill>
      <patternFill patternType="solid">
        <fgColor indexed="43"/>
        <bgColor indexed="24"/>
      </patternFill>
    </fill>
    <fill>
      <patternFill patternType="solid">
        <fgColor indexed="22"/>
        <bgColor indexed="64"/>
      </patternFill>
    </fill>
    <fill>
      <patternFill patternType="solid">
        <fgColor indexed="43"/>
        <bgColor indexed="64"/>
      </patternFill>
    </fill>
    <fill>
      <patternFill patternType="solid">
        <fgColor indexed="47"/>
        <bgColor indexed="64"/>
      </patternFill>
    </fill>
    <fill>
      <patternFill patternType="solid">
        <fgColor indexed="23"/>
        <bgColor indexed="64"/>
      </patternFill>
    </fill>
    <fill>
      <patternFill patternType="solid">
        <fgColor theme="1"/>
        <bgColor indexed="24"/>
      </patternFill>
    </fill>
    <fill>
      <patternFill patternType="solid">
        <fgColor theme="5" tint="0.59999389629810485"/>
        <bgColor indexed="64"/>
      </patternFill>
    </fill>
    <fill>
      <patternFill patternType="solid">
        <fgColor theme="0"/>
        <bgColor indexed="64"/>
      </patternFill>
    </fill>
    <fill>
      <patternFill patternType="solid">
        <fgColor theme="5" tint="0.79998168889431442"/>
        <bgColor indexed="64"/>
      </patternFill>
    </fill>
    <fill>
      <patternFill patternType="solid">
        <fgColor theme="0" tint="-0.249977111117893"/>
        <bgColor indexed="64"/>
      </patternFill>
    </fill>
    <fill>
      <patternFill patternType="solid">
        <fgColor rgb="FFFFFFCC"/>
        <bgColor indexed="24"/>
      </patternFill>
    </fill>
    <fill>
      <patternFill patternType="solid">
        <fgColor rgb="FFFFFFCC"/>
        <bgColor indexed="64"/>
      </patternFill>
    </fill>
    <fill>
      <patternFill patternType="solid">
        <fgColor theme="0" tint="-4.9989318521683403E-2"/>
        <bgColor indexed="24"/>
      </patternFill>
    </fill>
    <fill>
      <patternFill patternType="solid">
        <fgColor rgb="FFFFFF00"/>
        <bgColor indexed="64"/>
      </patternFill>
    </fill>
    <fill>
      <patternFill patternType="solid">
        <fgColor rgb="FF6711FF"/>
        <bgColor indexed="64"/>
      </patternFill>
    </fill>
  </fills>
  <borders count="83">
    <border>
      <left/>
      <right/>
      <top/>
      <bottom/>
      <diagonal/>
    </border>
    <border>
      <left style="thin">
        <color auto="1"/>
      </left>
      <right style="thin">
        <color auto="1"/>
      </right>
      <top style="thin">
        <color auto="1"/>
      </top>
      <bottom style="thin">
        <color auto="1"/>
      </bottom>
      <diagonal/>
    </border>
    <border>
      <left style="thin">
        <color indexed="21"/>
      </left>
      <right style="thin">
        <color indexed="21"/>
      </right>
      <top/>
      <bottom style="thin">
        <color indexed="21"/>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
        <color auto="1"/>
      </left>
      <right style="medium">
        <color auto="1"/>
      </right>
      <top style="medium">
        <color auto="1"/>
      </top>
      <bottom/>
      <diagonal/>
    </border>
    <border>
      <left style="thin">
        <color auto="1"/>
      </left>
      <right style="thin">
        <color auto="1"/>
      </right>
      <top style="thin">
        <color auto="1"/>
      </top>
      <bottom/>
      <diagonal/>
    </border>
    <border>
      <left/>
      <right style="thin">
        <color indexed="21"/>
      </right>
      <top/>
      <bottom/>
      <diagonal/>
    </border>
    <border>
      <left/>
      <right style="thin">
        <color indexed="21"/>
      </right>
      <top style="thin">
        <color auto="1"/>
      </top>
      <bottom style="thick">
        <color indexed="21"/>
      </bottom>
      <diagonal/>
    </border>
    <border>
      <left/>
      <right/>
      <top style="thin">
        <color auto="1"/>
      </top>
      <bottom style="thick">
        <color indexed="21"/>
      </bottom>
      <diagonal/>
    </border>
    <border>
      <left style="thick">
        <color indexed="10"/>
      </left>
      <right style="thick">
        <color indexed="10"/>
      </right>
      <top/>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style="medium">
        <color auto="1"/>
      </bottom>
      <diagonal/>
    </border>
    <border>
      <left/>
      <right style="medium">
        <color auto="1"/>
      </right>
      <top/>
      <bottom style="medium">
        <color auto="1"/>
      </bottom>
      <diagonal/>
    </border>
    <border>
      <left/>
      <right style="thin">
        <color indexed="21"/>
      </right>
      <top style="thick">
        <color indexed="21"/>
      </top>
      <bottom/>
      <diagonal/>
    </border>
    <border>
      <left/>
      <right/>
      <top style="thick">
        <color indexed="21"/>
      </top>
      <bottom/>
      <diagonal/>
    </border>
    <border>
      <left style="thick">
        <color indexed="10"/>
      </left>
      <right style="thick">
        <color indexed="10"/>
      </right>
      <top style="thick">
        <color indexed="10"/>
      </top>
      <bottom/>
      <diagonal/>
    </border>
    <border>
      <left style="medium">
        <color auto="1"/>
      </left>
      <right style="medium">
        <color auto="1"/>
      </right>
      <top style="medium">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diagonal/>
    </border>
    <border>
      <left style="medium">
        <color auto="1"/>
      </left>
      <right style="medium">
        <color auto="1"/>
      </right>
      <top/>
      <bottom style="thin">
        <color auto="1"/>
      </bottom>
      <diagonal/>
    </border>
    <border>
      <left style="thin">
        <color auto="1"/>
      </left>
      <right style="thin">
        <color auto="1"/>
      </right>
      <top/>
      <bottom style="thin">
        <color auto="1"/>
      </bottom>
      <diagonal/>
    </border>
    <border>
      <left/>
      <right/>
      <top/>
      <bottom style="thick">
        <color indexed="21"/>
      </bottom>
      <diagonal/>
    </border>
    <border>
      <left/>
      <right/>
      <top style="thick">
        <color indexed="21"/>
      </top>
      <bottom style="thick">
        <color indexed="21"/>
      </bottom>
      <diagonal/>
    </border>
    <border>
      <left style="thin">
        <color indexed="21"/>
      </left>
      <right style="thin">
        <color indexed="21"/>
      </right>
      <top style="thick">
        <color indexed="21"/>
      </top>
      <bottom style="thin">
        <color indexed="21"/>
      </bottom>
      <diagonal/>
    </border>
    <border>
      <left style="thin">
        <color indexed="21"/>
      </left>
      <right/>
      <top style="thick">
        <color indexed="21"/>
      </top>
      <bottom style="thin">
        <color indexed="21"/>
      </bottom>
      <diagonal/>
    </border>
    <border>
      <left/>
      <right style="thin">
        <color indexed="21"/>
      </right>
      <top style="thick">
        <color indexed="21"/>
      </top>
      <bottom style="thin">
        <color indexed="21"/>
      </bottom>
      <diagonal/>
    </border>
    <border>
      <left/>
      <right/>
      <top style="thin">
        <color indexed="21"/>
      </top>
      <bottom/>
      <diagonal/>
    </border>
    <border>
      <left/>
      <right style="thin">
        <color indexed="21"/>
      </right>
      <top style="thin">
        <color indexed="21"/>
      </top>
      <bottom style="thin">
        <color indexed="21"/>
      </bottom>
      <diagonal/>
    </border>
    <border>
      <left/>
      <right style="thin">
        <color indexed="21"/>
      </right>
      <top/>
      <bottom style="thin">
        <color indexed="21"/>
      </bottom>
      <diagonal/>
    </border>
    <border>
      <left style="thin">
        <color auto="1"/>
      </left>
      <right/>
      <top style="thin">
        <color auto="1"/>
      </top>
      <bottom style="thin">
        <color auto="1"/>
      </bottom>
      <diagonal/>
    </border>
    <border>
      <left style="thin">
        <color indexed="21"/>
      </left>
      <right/>
      <top/>
      <bottom style="thin">
        <color indexed="21"/>
      </bottom>
      <diagonal/>
    </border>
    <border>
      <left/>
      <right style="thin">
        <color auto="1"/>
      </right>
      <top style="thin">
        <color auto="1"/>
      </top>
      <bottom/>
      <diagonal/>
    </border>
    <border>
      <left/>
      <right/>
      <top style="thin">
        <color auto="1"/>
      </top>
      <bottom/>
      <diagonal/>
    </border>
    <border>
      <left/>
      <right/>
      <top/>
      <bottom style="thin">
        <color auto="1"/>
      </bottom>
      <diagonal/>
    </border>
    <border>
      <left/>
      <right style="thin">
        <color auto="1"/>
      </right>
      <top/>
      <bottom style="thin">
        <color auto="1"/>
      </bottom>
      <diagonal/>
    </border>
    <border>
      <left style="thin">
        <color indexed="21"/>
      </left>
      <right/>
      <top/>
      <bottom style="thick">
        <color indexed="21"/>
      </bottom>
      <diagonal/>
    </border>
    <border>
      <left style="thin">
        <color indexed="21"/>
      </left>
      <right style="thin">
        <color indexed="21"/>
      </right>
      <top style="thin">
        <color indexed="21"/>
      </top>
      <bottom style="thin">
        <color indexed="21"/>
      </bottom>
      <diagonal/>
    </border>
    <border>
      <left style="thin">
        <color indexed="21"/>
      </left>
      <right style="thin">
        <color indexed="21"/>
      </right>
      <top style="thin">
        <color indexed="21"/>
      </top>
      <bottom/>
      <diagonal/>
    </border>
    <border>
      <left/>
      <right/>
      <top style="medium">
        <color auto="1"/>
      </top>
      <bottom/>
      <diagonal/>
    </border>
    <border>
      <left/>
      <right/>
      <top/>
      <bottom style="medium">
        <color auto="1"/>
      </bottom>
      <diagonal/>
    </border>
    <border>
      <left style="thin">
        <color indexed="21"/>
      </left>
      <right/>
      <top/>
      <bottom/>
      <diagonal/>
    </border>
    <border>
      <left style="thin">
        <color indexed="21"/>
      </left>
      <right/>
      <top style="thick">
        <color indexed="21"/>
      </top>
      <bottom/>
      <diagonal/>
    </border>
    <border>
      <left/>
      <right/>
      <top style="thin">
        <color auto="1"/>
      </top>
      <bottom style="thin">
        <color auto="1"/>
      </bottom>
      <diagonal/>
    </border>
    <border>
      <left style="thin">
        <color indexed="21"/>
      </left>
      <right/>
      <top style="thin">
        <color indexed="21"/>
      </top>
      <bottom/>
      <diagonal/>
    </border>
    <border>
      <left/>
      <right/>
      <top style="thin">
        <color indexed="21"/>
      </top>
      <bottom/>
      <diagonal/>
    </border>
    <border>
      <left/>
      <right style="thin">
        <color indexed="21"/>
      </right>
      <top style="thin">
        <color indexed="21"/>
      </top>
      <bottom/>
      <diagonal/>
    </border>
    <border>
      <left/>
      <right style="thin">
        <color indexed="21"/>
      </right>
      <top style="thin">
        <color auto="1"/>
      </top>
      <bottom/>
      <diagonal/>
    </border>
    <border>
      <left style="thin">
        <color indexed="21"/>
      </left>
      <right/>
      <top style="thin">
        <color indexed="21"/>
      </top>
      <bottom style="thin">
        <color auto="1"/>
      </bottom>
      <diagonal/>
    </border>
    <border>
      <left/>
      <right/>
      <top style="thin">
        <color indexed="21"/>
      </top>
      <bottom style="thin">
        <color auto="1"/>
      </bottom>
      <diagonal/>
    </border>
    <border>
      <left/>
      <right style="thin">
        <color indexed="21"/>
      </right>
      <top style="thin">
        <color indexed="21"/>
      </top>
      <bottom style="thin">
        <color auto="1"/>
      </bottom>
      <diagonal/>
    </border>
    <border>
      <left/>
      <right style="thin">
        <color auto="1"/>
      </right>
      <top/>
      <bottom style="thin">
        <color auto="1"/>
      </bottom>
      <diagonal/>
    </border>
    <border>
      <left style="thin">
        <color auto="1"/>
      </left>
      <right/>
      <top/>
      <bottom style="thin">
        <color auto="1"/>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indexed="21"/>
      </left>
      <right style="thin">
        <color indexed="21"/>
      </right>
      <top style="thin">
        <color indexed="21"/>
      </top>
      <bottom style="thin">
        <color indexed="2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indexed="21"/>
      </bottom>
      <diagonal/>
    </border>
    <border>
      <left style="thin">
        <color indexed="21"/>
      </left>
      <right/>
      <top style="thin">
        <color auto="1"/>
      </top>
      <bottom/>
      <diagonal/>
    </border>
    <border>
      <left style="thick">
        <color rgb="FFFF0000"/>
      </left>
      <right style="thick">
        <color rgb="FFFF0000"/>
      </right>
      <top/>
      <bottom style="thick">
        <color rgb="FFFF0000"/>
      </bottom>
      <diagonal/>
    </border>
    <border>
      <left style="thick">
        <color rgb="FFFF0000"/>
      </left>
      <right style="thick">
        <color rgb="FFFF0000"/>
      </right>
      <top/>
      <bottom/>
      <diagonal/>
    </border>
    <border>
      <left style="medium">
        <color auto="1"/>
      </left>
      <right/>
      <top style="thin">
        <color auto="1"/>
      </top>
      <bottom style="medium">
        <color auto="1"/>
      </bottom>
      <diagonal/>
    </border>
    <border>
      <left style="medium">
        <color auto="1"/>
      </left>
      <right/>
      <top style="medium">
        <color auto="1"/>
      </top>
      <bottom style="thin">
        <color auto="1"/>
      </bottom>
      <diagonal/>
    </border>
    <border>
      <left style="medium">
        <color rgb="FFFF0000"/>
      </left>
      <right style="medium">
        <color rgb="FFFF0000"/>
      </right>
      <top style="medium">
        <color rgb="FFFF0000"/>
      </top>
      <bottom/>
      <diagonal/>
    </border>
    <border>
      <left style="medium">
        <color rgb="FFFF0000"/>
      </left>
      <right style="medium">
        <color rgb="FFFF0000"/>
      </right>
      <top/>
      <bottom/>
      <diagonal/>
    </border>
    <border>
      <left style="medium">
        <color rgb="FFFF0000"/>
      </left>
      <right style="medium">
        <color rgb="FFFF0000"/>
      </right>
      <top/>
      <bottom style="medium">
        <color rgb="FFFF0000"/>
      </bottom>
      <diagonal/>
    </border>
    <border>
      <left style="medium">
        <color theme="1"/>
      </left>
      <right style="medium">
        <color theme="1"/>
      </right>
      <top style="medium">
        <color theme="1"/>
      </top>
      <bottom/>
      <diagonal/>
    </border>
    <border>
      <left style="medium">
        <color theme="1"/>
      </left>
      <right style="medium">
        <color theme="1"/>
      </right>
      <top/>
      <bottom/>
      <diagonal/>
    </border>
    <border>
      <left style="medium">
        <color theme="1"/>
      </left>
      <right style="medium">
        <color theme="1"/>
      </right>
      <top/>
      <bottom style="thin">
        <color auto="1"/>
      </bottom>
      <diagonal/>
    </border>
    <border>
      <left style="medium">
        <color theme="1"/>
      </left>
      <right style="medium">
        <color theme="1"/>
      </right>
      <top style="thin">
        <color auto="1"/>
      </top>
      <bottom style="medium">
        <color theme="1"/>
      </bottom>
      <diagonal/>
    </border>
    <border>
      <left style="thin">
        <color indexed="21"/>
      </left>
      <right style="thin">
        <color indexed="21"/>
      </right>
      <top style="thin">
        <color auto="1"/>
      </top>
      <bottom style="thin">
        <color auto="1"/>
      </bottom>
      <diagonal/>
    </border>
    <border>
      <left style="thin">
        <color auto="1"/>
      </left>
      <right/>
      <top/>
      <bottom/>
      <diagonal/>
    </border>
    <border>
      <left style="thin">
        <color auto="1"/>
      </left>
      <right/>
      <top style="thin">
        <color auto="1"/>
      </top>
      <bottom/>
      <diagonal/>
    </border>
    <border>
      <left style="thin">
        <color auto="1"/>
      </left>
      <right style="thin">
        <color auto="1"/>
      </right>
      <top style="thin">
        <color indexed="21"/>
      </top>
      <bottom style="thin">
        <color auto="1"/>
      </bottom>
      <diagonal/>
    </border>
    <border>
      <left style="medium">
        <color auto="1"/>
      </left>
      <right style="medium">
        <color auto="1"/>
      </right>
      <top style="medium">
        <color auto="1"/>
      </top>
      <bottom style="medium">
        <color auto="1"/>
      </bottom>
      <diagonal/>
    </border>
    <border>
      <left style="medium">
        <color auto="1"/>
      </left>
      <right style="medium">
        <color auto="1"/>
      </right>
      <top style="thin">
        <color auto="1"/>
      </top>
      <bottom style="thick">
        <color indexed="21"/>
      </bottom>
      <diagonal/>
    </border>
    <border>
      <left style="thin">
        <color indexed="21"/>
      </left>
      <right style="thin">
        <color indexed="21"/>
      </right>
      <top/>
      <bottom style="thin">
        <color auto="1"/>
      </bottom>
      <diagonal/>
    </border>
    <border>
      <left style="thin">
        <color indexed="21"/>
      </left>
      <right/>
      <top/>
      <bottom style="thin">
        <color auto="1"/>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s>
  <cellStyleXfs count="22">
    <xf numFmtId="0" fontId="0" fillId="0" borderId="0"/>
    <xf numFmtId="0" fontId="11" fillId="0" borderId="0" applyNumberFormat="0" applyFill="0" applyBorder="0" applyAlignment="0" applyProtection="0">
      <alignment vertical="top"/>
      <protection locked="0"/>
    </xf>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cellStyleXfs>
  <cellXfs count="355">
    <xf numFmtId="0" fontId="0" fillId="0" borderId="0" xfId="0"/>
    <xf numFmtId="0" fontId="0" fillId="2" borderId="0" xfId="0" applyFill="1" applyAlignment="1">
      <alignment horizontal="center" vertical="top"/>
    </xf>
    <xf numFmtId="0" fontId="0" fillId="2" borderId="0" xfId="0" applyFill="1" applyAlignment="1">
      <alignment vertical="top"/>
    </xf>
    <xf numFmtId="0" fontId="3" fillId="2" borderId="0" xfId="0" applyFont="1" applyFill="1" applyAlignment="1">
      <alignment horizontal="center" vertical="top"/>
    </xf>
    <xf numFmtId="0" fontId="3" fillId="2" borderId="0" xfId="0" applyFont="1" applyFill="1" applyAlignment="1">
      <alignment vertical="top"/>
    </xf>
    <xf numFmtId="0" fontId="0" fillId="2" borderId="0" xfId="0" applyFill="1"/>
    <xf numFmtId="0" fontId="3" fillId="2" borderId="0" xfId="0" applyFont="1" applyFill="1" applyBorder="1" applyAlignment="1" applyProtection="1">
      <alignment horizontal="center" vertical="top"/>
      <protection locked="0"/>
    </xf>
    <xf numFmtId="0" fontId="19" fillId="2" borderId="0" xfId="0" applyFont="1" applyFill="1" applyBorder="1" applyAlignment="1" applyProtection="1">
      <alignment vertical="top"/>
      <protection locked="0"/>
    </xf>
    <xf numFmtId="0" fontId="13" fillId="2" borderId="0" xfId="0" applyFont="1" applyFill="1" applyAlignment="1">
      <alignment vertical="top"/>
    </xf>
    <xf numFmtId="0" fontId="20" fillId="2" borderId="1" xfId="0" applyFont="1" applyFill="1" applyBorder="1" applyAlignment="1" applyProtection="1">
      <alignment vertical="top"/>
      <protection locked="0"/>
    </xf>
    <xf numFmtId="0" fontId="0" fillId="2" borderId="1" xfId="0" applyFill="1" applyBorder="1" applyAlignment="1">
      <alignment wrapText="1"/>
    </xf>
    <xf numFmtId="0" fontId="18" fillId="2" borderId="0" xfId="0" applyFont="1" applyFill="1" applyAlignment="1">
      <alignment vertical="top"/>
    </xf>
    <xf numFmtId="0" fontId="1" fillId="2" borderId="0" xfId="0" applyFont="1" applyFill="1" applyAlignment="1">
      <alignment vertical="top" wrapText="1"/>
    </xf>
    <xf numFmtId="0" fontId="1" fillId="2" borderId="0" xfId="0" applyFont="1" applyFill="1" applyAlignment="1">
      <alignment vertical="top"/>
    </xf>
    <xf numFmtId="0" fontId="2" fillId="2" borderId="0" xfId="0" applyFont="1" applyFill="1" applyAlignment="1" applyProtection="1">
      <alignment vertical="top"/>
      <protection locked="0"/>
    </xf>
    <xf numFmtId="0" fontId="3" fillId="2" borderId="0" xfId="0" applyFont="1" applyFill="1" applyAlignment="1" applyProtection="1">
      <alignment vertical="top"/>
      <protection locked="0"/>
    </xf>
    <xf numFmtId="0" fontId="14" fillId="2" borderId="0" xfId="0" applyFont="1" applyFill="1" applyAlignment="1" applyProtection="1">
      <alignment vertical="top"/>
      <protection locked="0"/>
    </xf>
    <xf numFmtId="0" fontId="14" fillId="2" borderId="0" xfId="0" applyFont="1" applyFill="1" applyBorder="1" applyAlignment="1" applyProtection="1">
      <alignment horizontal="center" vertical="top"/>
      <protection locked="0"/>
    </xf>
    <xf numFmtId="0" fontId="14" fillId="2" borderId="0" xfId="0" applyFont="1" applyFill="1" applyBorder="1" applyAlignment="1" applyProtection="1">
      <alignment vertical="top"/>
      <protection locked="0"/>
    </xf>
    <xf numFmtId="0" fontId="6" fillId="3" borderId="1" xfId="0" applyFont="1" applyFill="1" applyBorder="1" applyAlignment="1" applyProtection="1">
      <alignment horizontal="left" vertical="top" wrapText="1"/>
    </xf>
    <xf numFmtId="3" fontId="3" fillId="2" borderId="1" xfId="0" applyNumberFormat="1" applyFont="1" applyFill="1" applyBorder="1" applyAlignment="1" applyProtection="1">
      <alignment horizontal="center" vertical="top" wrapText="1"/>
      <protection locked="0"/>
    </xf>
    <xf numFmtId="0" fontId="3" fillId="2" borderId="1" xfId="0" applyFont="1" applyFill="1" applyBorder="1" applyAlignment="1" applyProtection="1">
      <alignment vertical="top" wrapText="1"/>
      <protection locked="0"/>
    </xf>
    <xf numFmtId="0" fontId="15" fillId="4" borderId="2" xfId="0" applyFont="1" applyFill="1" applyBorder="1" applyAlignment="1" applyProtection="1">
      <alignment horizontal="center" vertical="top" wrapText="1"/>
    </xf>
    <xf numFmtId="3" fontId="15" fillId="4" borderId="2" xfId="0" applyNumberFormat="1" applyFont="1" applyFill="1" applyBorder="1" applyAlignment="1" applyProtection="1">
      <alignment horizontal="center" vertical="top" wrapText="1"/>
    </xf>
    <xf numFmtId="0" fontId="15" fillId="4" borderId="2" xfId="0" applyFont="1" applyFill="1" applyBorder="1" applyAlignment="1" applyProtection="1">
      <alignment vertical="top" wrapText="1"/>
    </xf>
    <xf numFmtId="0" fontId="3" fillId="0" borderId="1" xfId="0" applyFont="1" applyFill="1" applyBorder="1" applyAlignment="1" applyProtection="1">
      <alignment horizontal="center" vertical="top" wrapText="1"/>
      <protection locked="0"/>
    </xf>
    <xf numFmtId="0" fontId="0" fillId="2" borderId="0" xfId="0" applyFill="1" applyAlignment="1">
      <alignment horizontal="left" vertical="top"/>
    </xf>
    <xf numFmtId="3" fontId="12" fillId="3" borderId="1" xfId="0" applyNumberFormat="1" applyFont="1" applyFill="1" applyBorder="1" applyAlignment="1" applyProtection="1">
      <alignment horizontal="center" vertical="top" wrapText="1"/>
    </xf>
    <xf numFmtId="0" fontId="12" fillId="3" borderId="1" xfId="0" applyFont="1" applyFill="1" applyBorder="1" applyAlignment="1" applyProtection="1">
      <alignment vertical="top" wrapText="1"/>
    </xf>
    <xf numFmtId="3" fontId="12" fillId="2" borderId="1" xfId="0" applyNumberFormat="1" applyFont="1" applyFill="1" applyBorder="1" applyAlignment="1" applyProtection="1">
      <alignment horizontal="center" vertical="top" wrapText="1"/>
      <protection locked="0"/>
    </xf>
    <xf numFmtId="0" fontId="12" fillId="2" borderId="1" xfId="0" applyFont="1" applyFill="1" applyBorder="1" applyAlignment="1" applyProtection="1">
      <alignment vertical="top" wrapText="1"/>
      <protection locked="0"/>
    </xf>
    <xf numFmtId="0" fontId="6" fillId="3" borderId="1" xfId="0" applyFont="1" applyFill="1" applyBorder="1" applyAlignment="1" applyProtection="1">
      <alignment vertical="top" wrapText="1"/>
    </xf>
    <xf numFmtId="0" fontId="6" fillId="3" borderId="1" xfId="0" applyFont="1" applyFill="1" applyBorder="1" applyAlignment="1" applyProtection="1">
      <alignment horizontal="center" vertical="top" wrapText="1"/>
    </xf>
    <xf numFmtId="3" fontId="6" fillId="2" borderId="1" xfId="0" applyNumberFormat="1" applyFont="1" applyFill="1" applyBorder="1" applyAlignment="1" applyProtection="1">
      <alignment horizontal="center" vertical="top" wrapText="1"/>
      <protection locked="0"/>
    </xf>
    <xf numFmtId="0" fontId="6" fillId="2" borderId="1" xfId="0" applyFont="1" applyFill="1" applyBorder="1" applyAlignment="1" applyProtection="1">
      <alignment vertical="top" wrapText="1"/>
      <protection locked="0"/>
    </xf>
    <xf numFmtId="0" fontId="6" fillId="2" borderId="1" xfId="0" applyFont="1" applyFill="1" applyBorder="1" applyAlignment="1" applyProtection="1">
      <alignment horizontal="center" vertical="top" wrapText="1"/>
      <protection locked="0"/>
    </xf>
    <xf numFmtId="0" fontId="6" fillId="0" borderId="1" xfId="0" applyFont="1" applyFill="1" applyBorder="1" applyAlignment="1" applyProtection="1">
      <alignment horizontal="center" vertical="top" wrapText="1"/>
      <protection locked="0"/>
    </xf>
    <xf numFmtId="0" fontId="12" fillId="2" borderId="1" xfId="0" applyFont="1" applyFill="1" applyBorder="1" applyAlignment="1" applyProtection="1">
      <alignment horizontal="center" vertical="top" wrapText="1"/>
      <protection locked="0"/>
    </xf>
    <xf numFmtId="15" fontId="6" fillId="2" borderId="1" xfId="0" applyNumberFormat="1" applyFont="1" applyFill="1" applyBorder="1" applyAlignment="1" applyProtection="1">
      <alignment vertical="top" wrapText="1"/>
      <protection locked="0"/>
    </xf>
    <xf numFmtId="0" fontId="6" fillId="2" borderId="1" xfId="0" applyNumberFormat="1" applyFont="1" applyFill="1" applyBorder="1" applyAlignment="1" applyProtection="1">
      <alignment vertical="top" wrapText="1"/>
      <protection locked="0"/>
    </xf>
    <xf numFmtId="0" fontId="6" fillId="2" borderId="6" xfId="0" applyFont="1" applyFill="1" applyBorder="1" applyAlignment="1" applyProtection="1">
      <alignment horizontal="center" vertical="top" wrapText="1"/>
      <protection locked="0"/>
    </xf>
    <xf numFmtId="0" fontId="6" fillId="2" borderId="6" xfId="0" applyFont="1" applyFill="1" applyBorder="1" applyAlignment="1" applyProtection="1">
      <alignment vertical="top" wrapText="1"/>
      <protection locked="0"/>
    </xf>
    <xf numFmtId="0" fontId="30" fillId="2" borderId="0" xfId="0" applyFont="1" applyFill="1" applyAlignment="1">
      <alignment vertical="top"/>
    </xf>
    <xf numFmtId="0" fontId="31" fillId="2" borderId="0" xfId="0" applyFont="1" applyFill="1" applyAlignment="1">
      <alignment vertical="top"/>
    </xf>
    <xf numFmtId="0" fontId="7" fillId="3" borderId="1" xfId="0" applyFont="1" applyFill="1" applyBorder="1" applyAlignment="1" applyProtection="1">
      <alignment horizontal="left" vertical="top" wrapText="1"/>
    </xf>
    <xf numFmtId="0" fontId="12" fillId="3" borderId="1" xfId="0" applyFont="1" applyFill="1" applyBorder="1" applyAlignment="1" applyProtection="1">
      <alignment horizontal="center" vertical="top" wrapText="1"/>
    </xf>
    <xf numFmtId="3" fontId="13" fillId="5" borderId="7" xfId="0" applyNumberFormat="1" applyFont="1" applyFill="1" applyBorder="1" applyAlignment="1" applyProtection="1">
      <alignment horizontal="center" vertical="top"/>
    </xf>
    <xf numFmtId="3" fontId="13" fillId="5" borderId="0" xfId="0" applyNumberFormat="1" applyFont="1" applyFill="1" applyBorder="1" applyAlignment="1" applyProtection="1">
      <alignment horizontal="center" vertical="top"/>
    </xf>
    <xf numFmtId="3" fontId="13" fillId="6" borderId="7" xfId="0" applyNumberFormat="1" applyFont="1" applyFill="1" applyBorder="1" applyAlignment="1" applyProtection="1">
      <alignment horizontal="center" vertical="top"/>
    </xf>
    <xf numFmtId="3" fontId="13" fillId="6" borderId="0" xfId="0" applyNumberFormat="1" applyFont="1" applyFill="1" applyBorder="1" applyAlignment="1" applyProtection="1">
      <alignment horizontal="center" vertical="top"/>
    </xf>
    <xf numFmtId="3" fontId="13" fillId="7" borderId="8" xfId="0" applyNumberFormat="1" applyFont="1" applyFill="1" applyBorder="1" applyAlignment="1" applyProtection="1">
      <alignment horizontal="center" vertical="top"/>
    </xf>
    <xf numFmtId="3" fontId="13" fillId="7" borderId="9" xfId="0" applyNumberFormat="1" applyFont="1" applyFill="1" applyBorder="1" applyAlignment="1" applyProtection="1">
      <alignment horizontal="center" vertical="top"/>
    </xf>
    <xf numFmtId="3" fontId="13" fillId="5" borderId="10" xfId="0" applyNumberFormat="1" applyFont="1" applyFill="1" applyBorder="1" applyAlignment="1" applyProtection="1">
      <alignment horizontal="center" vertical="top"/>
    </xf>
    <xf numFmtId="3" fontId="13" fillId="6" borderId="10" xfId="0" applyNumberFormat="1" applyFont="1" applyFill="1" applyBorder="1" applyAlignment="1" applyProtection="1">
      <alignment horizontal="center" vertical="top"/>
    </xf>
    <xf numFmtId="3" fontId="6" fillId="3" borderId="1" xfId="0" applyNumberFormat="1" applyFont="1" applyFill="1" applyBorder="1" applyAlignment="1" applyProtection="1">
      <alignment horizontal="center" vertical="top" wrapText="1"/>
    </xf>
    <xf numFmtId="0" fontId="3" fillId="3" borderId="1" xfId="0" applyFont="1" applyFill="1" applyBorder="1" applyAlignment="1" applyProtection="1">
      <alignment horizontal="center" vertical="top" wrapText="1"/>
    </xf>
    <xf numFmtId="0" fontId="6" fillId="3" borderId="6" xfId="0" applyFont="1" applyFill="1" applyBorder="1" applyAlignment="1" applyProtection="1">
      <alignment horizontal="center" vertical="top" wrapText="1"/>
    </xf>
    <xf numFmtId="3" fontId="3" fillId="3" borderId="1" xfId="0" applyNumberFormat="1" applyFont="1" applyFill="1" applyBorder="1" applyAlignment="1" applyProtection="1">
      <alignment horizontal="center" vertical="top" wrapText="1"/>
    </xf>
    <xf numFmtId="0" fontId="1" fillId="2" borderId="0" xfId="0" applyFont="1" applyFill="1" applyAlignment="1" applyProtection="1">
      <alignment vertical="top"/>
    </xf>
    <xf numFmtId="0" fontId="0" fillId="2" borderId="0" xfId="0" applyFill="1" applyAlignment="1" applyProtection="1">
      <alignment horizontal="center" vertical="top"/>
    </xf>
    <xf numFmtId="0" fontId="0" fillId="8" borderId="0" xfId="0" applyFill="1" applyAlignment="1" applyProtection="1">
      <alignment vertical="top"/>
    </xf>
    <xf numFmtId="0" fontId="0" fillId="9" borderId="0" xfId="0" applyFill="1" applyAlignment="1" applyProtection="1">
      <alignment vertical="top"/>
    </xf>
    <xf numFmtId="0" fontId="2" fillId="2" borderId="0" xfId="0" applyFont="1" applyFill="1" applyAlignment="1" applyProtection="1">
      <alignment vertical="top"/>
    </xf>
    <xf numFmtId="0" fontId="33" fillId="2" borderId="11" xfId="0" applyFont="1" applyFill="1" applyBorder="1" applyAlignment="1" applyProtection="1">
      <alignment vertical="top"/>
    </xf>
    <xf numFmtId="0" fontId="2" fillId="2" borderId="12" xfId="0" applyFont="1" applyFill="1" applyBorder="1" applyAlignment="1" applyProtection="1">
      <alignment vertical="top"/>
    </xf>
    <xf numFmtId="0" fontId="3" fillId="9" borderId="0" xfId="0" applyFont="1" applyFill="1" applyAlignment="1" applyProtection="1"/>
    <xf numFmtId="0" fontId="3" fillId="2" borderId="0" xfId="0" applyFont="1" applyFill="1" applyAlignment="1" applyProtection="1">
      <alignment horizontal="center" vertical="top"/>
    </xf>
    <xf numFmtId="0" fontId="33" fillId="2" borderId="13" xfId="0" applyFont="1" applyFill="1" applyBorder="1" applyAlignment="1" applyProtection="1">
      <alignment horizontal="left" vertical="top"/>
    </xf>
    <xf numFmtId="0" fontId="3" fillId="2" borderId="14" xfId="0" applyFont="1" applyFill="1" applyBorder="1" applyAlignment="1" applyProtection="1">
      <alignment horizontal="center" vertical="top"/>
    </xf>
    <xf numFmtId="0" fontId="3" fillId="10" borderId="0" xfId="0" applyFont="1" applyFill="1" applyAlignment="1" applyProtection="1">
      <alignment vertical="top"/>
    </xf>
    <xf numFmtId="0" fontId="3" fillId="9" borderId="0" xfId="0" applyFont="1" applyFill="1" applyAlignment="1" applyProtection="1">
      <alignment vertical="top"/>
    </xf>
    <xf numFmtId="0" fontId="5" fillId="6" borderId="15" xfId="0" applyFont="1" applyFill="1" applyBorder="1" applyAlignment="1" applyProtection="1">
      <alignment horizontal="center" vertical="top"/>
    </xf>
    <xf numFmtId="0" fontId="14" fillId="2" borderId="0" xfId="0" applyFont="1" applyFill="1" applyAlignment="1" applyProtection="1">
      <alignment vertical="top" wrapText="1"/>
    </xf>
    <xf numFmtId="0" fontId="14" fillId="2" borderId="0" xfId="0" applyFont="1" applyFill="1" applyAlignment="1" applyProtection="1">
      <alignment horizontal="center" vertical="top" wrapText="1"/>
    </xf>
    <xf numFmtId="0" fontId="7" fillId="2" borderId="6" xfId="0" applyFont="1" applyFill="1" applyBorder="1" applyAlignment="1" applyProtection="1">
      <alignment horizontal="left" vertical="top" wrapText="1"/>
    </xf>
    <xf numFmtId="0" fontId="5" fillId="5" borderId="0" xfId="0" applyFont="1" applyFill="1" applyBorder="1" applyAlignment="1" applyProtection="1">
      <alignment horizontal="center" vertical="top"/>
    </xf>
    <xf numFmtId="0" fontId="5" fillId="6" borderId="5" xfId="0" applyFont="1" applyFill="1" applyBorder="1" applyAlignment="1" applyProtection="1">
      <alignment horizontal="center" vertical="top"/>
    </xf>
    <xf numFmtId="0" fontId="3" fillId="2" borderId="0" xfId="0" applyFont="1" applyFill="1" applyAlignment="1" applyProtection="1">
      <alignment vertical="top"/>
    </xf>
    <xf numFmtId="0" fontId="5" fillId="6" borderId="18" xfId="0" applyFont="1" applyFill="1" applyBorder="1" applyAlignment="1" applyProtection="1">
      <alignment horizontal="center" vertical="top"/>
    </xf>
    <xf numFmtId="3" fontId="13" fillId="5" borderId="3" xfId="0" applyNumberFormat="1" applyFont="1" applyFill="1" applyBorder="1" applyAlignment="1" applyProtection="1">
      <alignment horizontal="center" vertical="top"/>
    </xf>
    <xf numFmtId="3" fontId="13" fillId="6" borderId="3" xfId="0" applyNumberFormat="1" applyFont="1" applyFill="1" applyBorder="1" applyAlignment="1" applyProtection="1">
      <alignment horizontal="center" vertical="top"/>
    </xf>
    <xf numFmtId="0" fontId="6" fillId="2" borderId="0" xfId="0" applyFont="1" applyFill="1" applyAlignment="1" applyProtection="1">
      <alignment horizontal="left" vertical="top" wrapText="1"/>
    </xf>
    <xf numFmtId="0" fontId="3" fillId="2" borderId="23" xfId="0" applyFont="1" applyFill="1" applyBorder="1" applyAlignment="1" applyProtection="1">
      <alignment horizontal="center" vertical="top"/>
    </xf>
    <xf numFmtId="0" fontId="18" fillId="2" borderId="24" xfId="0" applyFont="1" applyFill="1" applyBorder="1" applyAlignment="1" applyProtection="1">
      <alignment vertical="center"/>
    </xf>
    <xf numFmtId="0" fontId="18" fillId="2" borderId="23" xfId="0" applyFont="1" applyFill="1" applyBorder="1" applyAlignment="1" applyProtection="1">
      <alignment horizontal="center" vertical="center"/>
    </xf>
    <xf numFmtId="0" fontId="8" fillId="6" borderId="25" xfId="0" applyFont="1" applyFill="1" applyBorder="1" applyAlignment="1" applyProtection="1">
      <alignment horizontal="center" wrapText="1"/>
    </xf>
    <xf numFmtId="0" fontId="8" fillId="6" borderId="26" xfId="0" applyFont="1" applyFill="1" applyBorder="1" applyAlignment="1" applyProtection="1">
      <alignment horizontal="center" wrapText="1"/>
    </xf>
    <xf numFmtId="0" fontId="8" fillId="6" borderId="6" xfId="0" applyFont="1" applyFill="1" applyBorder="1" applyAlignment="1" applyProtection="1">
      <alignment horizontal="center" wrapText="1"/>
    </xf>
    <xf numFmtId="0" fontId="8" fillId="6" borderId="27" xfId="0" applyFont="1" applyFill="1" applyBorder="1" applyAlignment="1" applyProtection="1">
      <alignment horizontal="center" wrapText="1"/>
    </xf>
    <xf numFmtId="0" fontId="8" fillId="6" borderId="19" xfId="0" applyFont="1" applyFill="1" applyBorder="1" applyAlignment="1" applyProtection="1">
      <alignment horizontal="center" wrapText="1"/>
    </xf>
    <xf numFmtId="0" fontId="8" fillId="6" borderId="1" xfId="0" applyFont="1" applyFill="1" applyBorder="1" applyAlignment="1" applyProtection="1">
      <alignment horizontal="center" wrapText="1"/>
    </xf>
    <xf numFmtId="0" fontId="9" fillId="13" borderId="28" xfId="0" applyFont="1" applyFill="1" applyBorder="1" applyAlignment="1" applyProtection="1">
      <alignment horizontal="center" vertical="top"/>
    </xf>
    <xf numFmtId="0" fontId="0" fillId="14" borderId="20" xfId="0" applyFill="1" applyBorder="1" applyAlignment="1" applyProtection="1">
      <alignment horizontal="center" vertical="top"/>
    </xf>
    <xf numFmtId="0" fontId="0" fillId="15" borderId="1" xfId="0" applyFill="1" applyBorder="1" applyAlignment="1" applyProtection="1">
      <alignment vertical="top"/>
    </xf>
    <xf numFmtId="49" fontId="7" fillId="3" borderId="1" xfId="0" applyNumberFormat="1" applyFont="1" applyFill="1" applyBorder="1" applyAlignment="1" applyProtection="1">
      <alignment vertical="top" wrapText="1"/>
    </xf>
    <xf numFmtId="0" fontId="14" fillId="3" borderId="29" xfId="0" applyFont="1" applyFill="1" applyBorder="1" applyAlignment="1" applyProtection="1">
      <alignment vertical="top" wrapText="1"/>
    </xf>
    <xf numFmtId="0" fontId="0" fillId="2" borderId="1" xfId="0" applyFill="1" applyBorder="1" applyAlignment="1" applyProtection="1">
      <alignment vertical="top"/>
    </xf>
    <xf numFmtId="0" fontId="23" fillId="2" borderId="1" xfId="1" applyFont="1" applyFill="1" applyBorder="1" applyAlignment="1" applyProtection="1">
      <alignment horizontal="center" vertical="top" wrapText="1"/>
    </xf>
    <xf numFmtId="0" fontId="0" fillId="16" borderId="19" xfId="0" applyFill="1" applyBorder="1" applyAlignment="1" applyProtection="1">
      <alignment horizontal="center" vertical="top"/>
    </xf>
    <xf numFmtId="0" fontId="0" fillId="16" borderId="1" xfId="0" applyFill="1" applyBorder="1" applyAlignment="1" applyProtection="1">
      <alignment vertical="top" wrapText="1"/>
    </xf>
    <xf numFmtId="0" fontId="0" fillId="16" borderId="1" xfId="0" applyFill="1" applyBorder="1" applyAlignment="1" applyProtection="1">
      <alignment horizontal="center" vertical="top"/>
    </xf>
    <xf numFmtId="0" fontId="6" fillId="4" borderId="30" xfId="0" applyFont="1" applyFill="1" applyBorder="1" applyAlignment="1" applyProtection="1">
      <alignment vertical="top" wrapText="1"/>
    </xf>
    <xf numFmtId="0" fontId="6" fillId="4" borderId="1" xfId="0" applyFont="1" applyFill="1" applyBorder="1" applyAlignment="1" applyProtection="1">
      <alignment vertical="top" wrapText="1"/>
    </xf>
    <xf numFmtId="3" fontId="13" fillId="4" borderId="19" xfId="0" applyNumberFormat="1" applyFont="1" applyFill="1" applyBorder="1" applyAlignment="1" applyProtection="1">
      <alignment horizontal="center" vertical="top" wrapText="1"/>
    </xf>
    <xf numFmtId="0" fontId="10" fillId="4" borderId="1" xfId="0" applyFont="1" applyFill="1" applyBorder="1" applyAlignment="1" applyProtection="1">
      <alignment vertical="top" wrapText="1"/>
    </xf>
    <xf numFmtId="3" fontId="13" fillId="4" borderId="1" xfId="0" applyNumberFormat="1" applyFont="1" applyFill="1" applyBorder="1" applyAlignment="1" applyProtection="1">
      <alignment horizontal="center" vertical="top" wrapText="1"/>
    </xf>
    <xf numFmtId="0" fontId="9" fillId="13" borderId="1" xfId="0" applyFont="1" applyFill="1" applyBorder="1" applyAlignment="1" applyProtection="1">
      <alignment horizontal="center" vertical="top"/>
    </xf>
    <xf numFmtId="0" fontId="9" fillId="13" borderId="19" xfId="0" applyFont="1" applyFill="1" applyBorder="1" applyAlignment="1" applyProtection="1">
      <alignment vertical="top"/>
    </xf>
    <xf numFmtId="0" fontId="9" fillId="13" borderId="1" xfId="0" applyFont="1" applyFill="1" applyBorder="1" applyAlignment="1" applyProtection="1">
      <alignment vertical="top" wrapText="1"/>
    </xf>
    <xf numFmtId="0" fontId="9" fillId="13" borderId="1" xfId="0" applyFont="1" applyFill="1" applyBorder="1" applyAlignment="1" applyProtection="1">
      <alignment vertical="top"/>
    </xf>
    <xf numFmtId="0" fontId="14" fillId="3" borderId="19" xfId="0" applyFont="1" applyFill="1" applyBorder="1" applyAlignment="1" applyProtection="1">
      <alignment vertical="top" wrapText="1"/>
    </xf>
    <xf numFmtId="0" fontId="0" fillId="16" borderId="31" xfId="0" applyFill="1" applyBorder="1" applyAlignment="1" applyProtection="1">
      <alignment horizontal="center" vertical="top"/>
    </xf>
    <xf numFmtId="3" fontId="6" fillId="4" borderId="32" xfId="0" applyNumberFormat="1" applyFont="1" applyFill="1" applyBorder="1" applyAlignment="1" applyProtection="1">
      <alignment horizontal="center" vertical="top" wrapText="1"/>
    </xf>
    <xf numFmtId="3" fontId="6" fillId="4" borderId="30" xfId="0" applyNumberFormat="1" applyFont="1" applyFill="1" applyBorder="1" applyAlignment="1" applyProtection="1">
      <alignment horizontal="center" vertical="top" wrapText="1"/>
    </xf>
    <xf numFmtId="3" fontId="6" fillId="4" borderId="1" xfId="0" applyNumberFormat="1" applyFont="1" applyFill="1" applyBorder="1" applyAlignment="1" applyProtection="1">
      <alignment horizontal="center" vertical="top" wrapText="1"/>
    </xf>
    <xf numFmtId="0" fontId="14" fillId="9" borderId="0" xfId="0" applyFont="1" applyFill="1" applyAlignment="1" applyProtection="1">
      <alignment vertical="top"/>
    </xf>
    <xf numFmtId="0" fontId="12" fillId="3" borderId="19" xfId="0" applyFont="1" applyFill="1" applyBorder="1" applyAlignment="1" applyProtection="1">
      <alignment vertical="top" wrapText="1"/>
    </xf>
    <xf numFmtId="0" fontId="14" fillId="16" borderId="1" xfId="0" applyFont="1" applyFill="1" applyBorder="1" applyAlignment="1" applyProtection="1">
      <alignment vertical="top" wrapText="1"/>
    </xf>
    <xf numFmtId="0" fontId="14" fillId="16" borderId="31" xfId="0" applyFont="1" applyFill="1" applyBorder="1" applyAlignment="1" applyProtection="1">
      <alignment horizontal="center" vertical="top"/>
    </xf>
    <xf numFmtId="0" fontId="14" fillId="14" borderId="20" xfId="0" applyFont="1" applyFill="1" applyBorder="1" applyAlignment="1" applyProtection="1">
      <alignment horizontal="center" vertical="top"/>
    </xf>
    <xf numFmtId="0" fontId="14" fillId="2" borderId="1" xfId="0" applyFont="1" applyFill="1" applyBorder="1" applyAlignment="1" applyProtection="1">
      <alignment vertical="top"/>
    </xf>
    <xf numFmtId="3" fontId="6" fillId="4" borderId="6" xfId="0" applyNumberFormat="1" applyFont="1" applyFill="1" applyBorder="1" applyAlignment="1" applyProtection="1">
      <alignment horizontal="center" vertical="top" wrapText="1"/>
    </xf>
    <xf numFmtId="3" fontId="13" fillId="4" borderId="33" xfId="0" applyNumberFormat="1" applyFont="1" applyFill="1" applyBorder="1" applyAlignment="1" applyProtection="1">
      <alignment horizontal="center" vertical="top" wrapText="1"/>
    </xf>
    <xf numFmtId="0" fontId="10" fillId="4" borderId="6" xfId="0" applyFont="1" applyFill="1" applyBorder="1" applyAlignment="1" applyProtection="1">
      <alignment vertical="top" wrapText="1"/>
    </xf>
    <xf numFmtId="3" fontId="13" fillId="4" borderId="6" xfId="0" applyNumberFormat="1" applyFont="1" applyFill="1" applyBorder="1" applyAlignment="1" applyProtection="1">
      <alignment horizontal="center" vertical="top" wrapText="1"/>
    </xf>
    <xf numFmtId="0" fontId="0" fillId="2" borderId="22" xfId="0" applyFill="1" applyBorder="1" applyAlignment="1" applyProtection="1">
      <alignment vertical="top"/>
    </xf>
    <xf numFmtId="0" fontId="23" fillId="2" borderId="22" xfId="1" applyFont="1" applyFill="1" applyBorder="1" applyAlignment="1" applyProtection="1">
      <alignment horizontal="center" vertical="top" wrapText="1"/>
    </xf>
    <xf numFmtId="0" fontId="0" fillId="16" borderId="36" xfId="0" applyFill="1" applyBorder="1" applyAlignment="1" applyProtection="1">
      <alignment horizontal="center" vertical="top"/>
    </xf>
    <xf numFmtId="0" fontId="0" fillId="16" borderId="22" xfId="0" applyFill="1" applyBorder="1" applyAlignment="1" applyProtection="1">
      <alignment vertical="top" wrapText="1"/>
    </xf>
    <xf numFmtId="0" fontId="0" fillId="16" borderId="22" xfId="0" applyFill="1" applyBorder="1" applyAlignment="1" applyProtection="1">
      <alignment horizontal="center" vertical="top"/>
    </xf>
    <xf numFmtId="0" fontId="14" fillId="3" borderId="19" xfId="0" applyFont="1" applyFill="1" applyBorder="1" applyAlignment="1" applyProtection="1">
      <alignment horizontal="left" vertical="top" wrapText="1"/>
    </xf>
    <xf numFmtId="0" fontId="3" fillId="3" borderId="1" xfId="0" applyFont="1" applyFill="1" applyBorder="1" applyAlignment="1" applyProtection="1">
      <alignment horizontal="left" vertical="top" wrapText="1"/>
    </xf>
    <xf numFmtId="0" fontId="3" fillId="3" borderId="1" xfId="0" applyFont="1" applyFill="1" applyBorder="1" applyAlignment="1" applyProtection="1">
      <alignment vertical="top" wrapText="1"/>
    </xf>
    <xf numFmtId="0" fontId="6" fillId="3" borderId="6" xfId="0" applyFont="1" applyFill="1" applyBorder="1" applyAlignment="1" applyProtection="1">
      <alignment horizontal="left" vertical="top" wrapText="1"/>
    </xf>
    <xf numFmtId="0" fontId="6" fillId="3" borderId="6" xfId="0" applyFont="1" applyFill="1" applyBorder="1" applyAlignment="1" applyProtection="1">
      <alignment vertical="top" wrapText="1"/>
    </xf>
    <xf numFmtId="0" fontId="0" fillId="16" borderId="0" xfId="0" applyFill="1" applyBorder="1" applyAlignment="1" applyProtection="1">
      <alignment horizontal="center" vertical="top"/>
    </xf>
    <xf numFmtId="0" fontId="0" fillId="14" borderId="22" xfId="0" applyFill="1" applyBorder="1" applyAlignment="1" applyProtection="1">
      <alignment horizontal="center" vertical="top"/>
    </xf>
    <xf numFmtId="0" fontId="13" fillId="9" borderId="0" xfId="0" applyFont="1" applyFill="1" applyAlignment="1" applyProtection="1">
      <alignment vertical="top"/>
    </xf>
    <xf numFmtId="0" fontId="0" fillId="9" borderId="0" xfId="0" applyFill="1" applyAlignment="1" applyProtection="1">
      <alignment horizontal="center" vertical="top"/>
    </xf>
    <xf numFmtId="0" fontId="0" fillId="17" borderId="0" xfId="0" applyFill="1" applyAlignment="1" applyProtection="1">
      <alignment vertical="top"/>
    </xf>
    <xf numFmtId="0" fontId="37" fillId="2" borderId="0" xfId="0" applyFont="1" applyFill="1"/>
    <xf numFmtId="0" fontId="38" fillId="2" borderId="0" xfId="0" applyFont="1" applyFill="1" applyAlignment="1" applyProtection="1">
      <alignment vertical="top"/>
    </xf>
    <xf numFmtId="0" fontId="6" fillId="20" borderId="38" xfId="1" applyFont="1" applyFill="1" applyBorder="1" applyAlignment="1" applyProtection="1">
      <alignment horizontal="center" vertical="top" wrapText="1"/>
    </xf>
    <xf numFmtId="0" fontId="3" fillId="20" borderId="38" xfId="1" applyFont="1" applyFill="1" applyBorder="1" applyAlignment="1" applyProtection="1">
      <alignment horizontal="center" vertical="top" wrapText="1"/>
    </xf>
    <xf numFmtId="0" fontId="6" fillId="20" borderId="39" xfId="1" applyFont="1" applyFill="1" applyBorder="1" applyAlignment="1" applyProtection="1">
      <alignment horizontal="center" vertical="top" wrapText="1"/>
    </xf>
    <xf numFmtId="0" fontId="6" fillId="20" borderId="1" xfId="1" applyFont="1" applyFill="1" applyBorder="1" applyAlignment="1" applyProtection="1">
      <alignment horizontal="center" vertical="top" wrapText="1"/>
    </xf>
    <xf numFmtId="15" fontId="35" fillId="21" borderId="0" xfId="0" applyNumberFormat="1" applyFont="1" applyFill="1" applyAlignment="1" applyProtection="1">
      <alignment horizontal="center" vertical="top"/>
    </xf>
    <xf numFmtId="0" fontId="0" fillId="22" borderId="20" xfId="0" applyFill="1" applyBorder="1" applyAlignment="1" applyProtection="1">
      <alignment horizontal="center" vertical="top"/>
    </xf>
    <xf numFmtId="0" fontId="0" fillId="0" borderId="0" xfId="0" applyFill="1" applyProtection="1"/>
    <xf numFmtId="0" fontId="0" fillId="0" borderId="0" xfId="0" applyFill="1" applyAlignment="1" applyProtection="1">
      <alignment vertical="top"/>
    </xf>
    <xf numFmtId="0" fontId="0" fillId="24" borderId="0" xfId="0" applyFill="1" applyProtection="1"/>
    <xf numFmtId="0" fontId="9" fillId="23" borderId="28" xfId="0" applyFont="1" applyFill="1" applyBorder="1" applyAlignment="1" applyProtection="1">
      <alignment horizontal="center" vertical="top"/>
    </xf>
    <xf numFmtId="0" fontId="0" fillId="24" borderId="0" xfId="0" applyFill="1" applyAlignment="1" applyProtection="1">
      <alignment vertical="top"/>
    </xf>
    <xf numFmtId="0" fontId="9" fillId="23" borderId="1" xfId="0" applyFont="1" applyFill="1" applyBorder="1" applyAlignment="1" applyProtection="1">
      <alignment horizontal="center" vertical="top"/>
    </xf>
    <xf numFmtId="0" fontId="9" fillId="23" borderId="19" xfId="0" applyFont="1" applyFill="1" applyBorder="1" applyAlignment="1" applyProtection="1">
      <alignment vertical="top"/>
    </xf>
    <xf numFmtId="0" fontId="9" fillId="23" borderId="1" xfId="0" applyFont="1" applyFill="1" applyBorder="1" applyAlignment="1" applyProtection="1">
      <alignment vertical="top" wrapText="1"/>
    </xf>
    <xf numFmtId="0" fontId="9" fillId="23" borderId="1" xfId="0" applyFont="1" applyFill="1" applyBorder="1" applyAlignment="1" applyProtection="1">
      <alignment vertical="top"/>
    </xf>
    <xf numFmtId="0" fontId="9" fillId="23" borderId="0" xfId="0" applyFont="1" applyFill="1" applyBorder="1" applyAlignment="1" applyProtection="1">
      <alignment horizontal="center" vertical="top"/>
    </xf>
    <xf numFmtId="0" fontId="0" fillId="24" borderId="28" xfId="0" applyFill="1" applyBorder="1" applyAlignment="1" applyProtection="1">
      <alignment horizontal="center" vertical="top"/>
    </xf>
    <xf numFmtId="0" fontId="0" fillId="24" borderId="34" xfId="0" applyFill="1" applyBorder="1" applyAlignment="1" applyProtection="1">
      <alignment vertical="top"/>
    </xf>
    <xf numFmtId="0" fontId="6" fillId="24" borderId="34" xfId="0" applyFont="1" applyFill="1" applyBorder="1" applyAlignment="1" applyProtection="1">
      <alignment vertical="top" wrapText="1"/>
    </xf>
    <xf numFmtId="0" fontId="29" fillId="2" borderId="0" xfId="0" applyFont="1" applyFill="1" applyBorder="1" applyAlignment="1" applyProtection="1">
      <alignment horizontal="left" vertical="top" wrapText="1"/>
    </xf>
    <xf numFmtId="3" fontId="13" fillId="25" borderId="10" xfId="0" applyNumberFormat="1" applyFont="1" applyFill="1" applyBorder="1" applyAlignment="1" applyProtection="1">
      <alignment horizontal="center" vertical="top"/>
    </xf>
    <xf numFmtId="0" fontId="6" fillId="3" borderId="54" xfId="0" applyFont="1" applyFill="1" applyBorder="1" applyAlignment="1" applyProtection="1">
      <alignment vertical="top" wrapText="1"/>
    </xf>
    <xf numFmtId="3" fontId="6" fillId="3" borderId="54" xfId="0" applyNumberFormat="1" applyFont="1" applyFill="1" applyBorder="1" applyAlignment="1" applyProtection="1">
      <alignment horizontal="center" vertical="top" wrapText="1"/>
    </xf>
    <xf numFmtId="3" fontId="6" fillId="2" borderId="54" xfId="0" applyNumberFormat="1" applyFont="1" applyFill="1" applyBorder="1" applyAlignment="1" applyProtection="1">
      <alignment horizontal="center" vertical="top" wrapText="1"/>
      <protection locked="0"/>
    </xf>
    <xf numFmtId="0" fontId="6" fillId="2" borderId="54" xfId="0" applyFont="1" applyFill="1" applyBorder="1" applyAlignment="1" applyProtection="1">
      <alignment vertical="top" wrapText="1"/>
      <protection locked="0"/>
    </xf>
    <xf numFmtId="0" fontId="6" fillId="20" borderId="56" xfId="1" applyFont="1" applyFill="1" applyBorder="1" applyAlignment="1" applyProtection="1">
      <alignment horizontal="center" vertical="top" wrapText="1"/>
    </xf>
    <xf numFmtId="0" fontId="14" fillId="3" borderId="55" xfId="0" applyFont="1" applyFill="1" applyBorder="1" applyAlignment="1" applyProtection="1">
      <alignment vertical="top" wrapText="1"/>
    </xf>
    <xf numFmtId="0" fontId="0" fillId="2" borderId="54" xfId="0" applyFill="1" applyBorder="1" applyAlignment="1" applyProtection="1">
      <alignment vertical="top"/>
    </xf>
    <xf numFmtId="0" fontId="23" fillId="2" borderId="54" xfId="1" applyFont="1" applyFill="1" applyBorder="1" applyAlignment="1" applyProtection="1">
      <alignment horizontal="center" vertical="top" wrapText="1"/>
    </xf>
    <xf numFmtId="0" fontId="0" fillId="16" borderId="55" xfId="0" applyFill="1" applyBorder="1" applyAlignment="1" applyProtection="1">
      <alignment horizontal="center" vertical="top"/>
    </xf>
    <xf numFmtId="0" fontId="0" fillId="16" borderId="54" xfId="0" applyFill="1" applyBorder="1" applyAlignment="1" applyProtection="1">
      <alignment vertical="top" wrapText="1"/>
    </xf>
    <xf numFmtId="0" fontId="0" fillId="16" borderId="54" xfId="0" applyFill="1" applyBorder="1" applyAlignment="1" applyProtection="1">
      <alignment horizontal="center" vertical="top"/>
    </xf>
    <xf numFmtId="3" fontId="6" fillId="6" borderId="52" xfId="0" applyNumberFormat="1" applyFont="1" applyFill="1" applyBorder="1" applyAlignment="1" applyProtection="1">
      <alignment horizontal="center" vertical="top"/>
    </xf>
    <xf numFmtId="0" fontId="1" fillId="2" borderId="0" xfId="0" applyFont="1" applyFill="1" applyAlignment="1" applyProtection="1">
      <alignment horizontal="left" vertical="top" wrapText="1"/>
    </xf>
    <xf numFmtId="0" fontId="2" fillId="2" borderId="0" xfId="0" applyFont="1" applyFill="1" applyAlignment="1" applyProtection="1">
      <alignment horizontal="left" vertical="top" wrapText="1"/>
    </xf>
    <xf numFmtId="0" fontId="3" fillId="2" borderId="0" xfId="0" applyFont="1" applyFill="1" applyAlignment="1" applyProtection="1">
      <alignment horizontal="left" vertical="top" wrapText="1"/>
    </xf>
    <xf numFmtId="0" fontId="6" fillId="3" borderId="54" xfId="0" applyFont="1" applyFill="1" applyBorder="1" applyAlignment="1" applyProtection="1">
      <alignment horizontal="left" vertical="top" wrapText="1"/>
    </xf>
    <xf numFmtId="0" fontId="0" fillId="9" borderId="0" xfId="0" applyFill="1" applyAlignment="1" applyProtection="1">
      <alignment horizontal="left" vertical="top" wrapText="1"/>
    </xf>
    <xf numFmtId="0" fontId="6" fillId="3" borderId="1" xfId="0" quotePrefix="1" applyFont="1" applyFill="1" applyBorder="1" applyAlignment="1" applyProtection="1">
      <alignment horizontal="left" vertical="top" wrapText="1"/>
    </xf>
    <xf numFmtId="0" fontId="3" fillId="20" borderId="0" xfId="0" applyFont="1" applyFill="1" applyAlignment="1" applyProtection="1">
      <alignment vertical="top"/>
    </xf>
    <xf numFmtId="0" fontId="0" fillId="22" borderId="58" xfId="0" applyFill="1" applyBorder="1" applyAlignment="1" applyProtection="1">
      <alignment horizontal="center" vertical="top"/>
    </xf>
    <xf numFmtId="0" fontId="0" fillId="16" borderId="58" xfId="0" applyFill="1" applyBorder="1" applyAlignment="1" applyProtection="1">
      <alignment horizontal="center" vertical="top"/>
    </xf>
    <xf numFmtId="0" fontId="14" fillId="3" borderId="0" xfId="0" applyFont="1" applyFill="1" applyBorder="1" applyAlignment="1" applyProtection="1">
      <alignment vertical="top" wrapText="1"/>
    </xf>
    <xf numFmtId="164" fontId="6" fillId="20" borderId="38" xfId="1" applyNumberFormat="1" applyFont="1" applyFill="1" applyBorder="1" applyAlignment="1" applyProtection="1">
      <alignment horizontal="center" vertical="top" wrapText="1"/>
    </xf>
    <xf numFmtId="0" fontId="3" fillId="0" borderId="0" xfId="0" applyFont="1" applyFill="1" applyAlignment="1" applyProtection="1">
      <alignment vertical="top"/>
    </xf>
    <xf numFmtId="3" fontId="13" fillId="22" borderId="21" xfId="0" applyNumberFormat="1" applyFont="1" applyFill="1" applyBorder="1" applyAlignment="1" applyProtection="1">
      <alignment horizontal="center" vertical="top"/>
    </xf>
    <xf numFmtId="0" fontId="3" fillId="2" borderId="3" xfId="0" applyFont="1" applyFill="1" applyBorder="1" applyAlignment="1" applyProtection="1">
      <alignment vertical="top"/>
    </xf>
    <xf numFmtId="0" fontId="3" fillId="0" borderId="3" xfId="0" applyFont="1" applyFill="1" applyBorder="1" applyAlignment="1" applyProtection="1">
      <alignment vertical="top"/>
    </xf>
    <xf numFmtId="3" fontId="13" fillId="18" borderId="62" xfId="0" applyNumberFormat="1" applyFont="1" applyFill="1" applyBorder="1" applyAlignment="1" applyProtection="1">
      <alignment horizontal="center" vertical="top"/>
    </xf>
    <xf numFmtId="3" fontId="13" fillId="12" borderId="61" xfId="0" applyNumberFormat="1" applyFont="1" applyFill="1" applyBorder="1" applyAlignment="1" applyProtection="1">
      <alignment horizontal="center" vertical="top"/>
    </xf>
    <xf numFmtId="0" fontId="3" fillId="2" borderId="1" xfId="0" applyFont="1" applyFill="1" applyBorder="1" applyAlignment="1" applyProtection="1">
      <alignment vertical="top"/>
    </xf>
    <xf numFmtId="0" fontId="3" fillId="2" borderId="23" xfId="0" applyFont="1" applyFill="1" applyBorder="1" applyAlignment="1" applyProtection="1">
      <alignment horizontal="left" vertical="top"/>
    </xf>
    <xf numFmtId="0" fontId="3" fillId="2" borderId="3" xfId="0" applyFont="1" applyFill="1" applyBorder="1" applyAlignment="1" applyProtection="1">
      <alignment horizontal="center" vertical="top"/>
    </xf>
    <xf numFmtId="0" fontId="3" fillId="0" borderId="0" xfId="0" applyFont="1" applyFill="1" applyBorder="1" applyAlignment="1" applyProtection="1">
      <alignment vertical="top"/>
    </xf>
    <xf numFmtId="3" fontId="13" fillId="7" borderId="63" xfId="0" applyNumberFormat="1" applyFont="1" applyFill="1" applyBorder="1" applyAlignment="1" applyProtection="1">
      <alignment horizontal="center" vertical="top"/>
    </xf>
    <xf numFmtId="0" fontId="5" fillId="6" borderId="64" xfId="0" applyFont="1" applyFill="1" applyBorder="1" applyAlignment="1" applyProtection="1">
      <alignment horizontal="center" vertical="top"/>
    </xf>
    <xf numFmtId="0" fontId="3" fillId="10" borderId="0" xfId="0" applyFont="1" applyFill="1" applyBorder="1" applyAlignment="1" applyProtection="1">
      <alignment vertical="top"/>
    </xf>
    <xf numFmtId="0" fontId="36" fillId="11" borderId="65" xfId="0" applyFont="1" applyFill="1" applyBorder="1" applyAlignment="1" applyProtection="1">
      <alignment horizontal="center" vertical="top" wrapText="1"/>
    </xf>
    <xf numFmtId="3" fontId="13" fillId="5" borderId="66" xfId="0" applyNumberFormat="1" applyFont="1" applyFill="1" applyBorder="1" applyAlignment="1" applyProtection="1">
      <alignment horizontal="center" vertical="top" wrapText="1"/>
    </xf>
    <xf numFmtId="3" fontId="13" fillId="6" borderId="66" xfId="0" applyNumberFormat="1" applyFont="1" applyFill="1" applyBorder="1" applyAlignment="1" applyProtection="1">
      <alignment horizontal="center" vertical="top" wrapText="1"/>
    </xf>
    <xf numFmtId="3" fontId="13" fillId="0" borderId="66" xfId="0" applyNumberFormat="1" applyFont="1" applyFill="1" applyBorder="1" applyAlignment="1" applyProtection="1">
      <alignment horizontal="center" vertical="top" wrapText="1"/>
    </xf>
    <xf numFmtId="3" fontId="13" fillId="12" borderId="66" xfId="0" applyNumberFormat="1" applyFont="1" applyFill="1" applyBorder="1" applyAlignment="1" applyProtection="1">
      <alignment horizontal="center" vertical="top" wrapText="1"/>
    </xf>
    <xf numFmtId="3" fontId="13" fillId="12" borderId="67" xfId="0" applyNumberFormat="1" applyFont="1" applyFill="1" applyBorder="1" applyAlignment="1" applyProtection="1">
      <alignment horizontal="center" vertical="top" wrapText="1"/>
    </xf>
    <xf numFmtId="0" fontId="42" fillId="3" borderId="19" xfId="0" applyFont="1" applyFill="1" applyBorder="1" applyAlignment="1" applyProtection="1">
      <alignment vertical="top" wrapText="1"/>
    </xf>
    <xf numFmtId="0" fontId="42" fillId="3" borderId="0" xfId="0" applyFont="1" applyFill="1" applyBorder="1" applyAlignment="1" applyProtection="1">
      <alignment vertical="top" wrapText="1"/>
    </xf>
    <xf numFmtId="0" fontId="3" fillId="2" borderId="35" xfId="0" applyFont="1" applyFill="1" applyBorder="1" applyAlignment="1" applyProtection="1">
      <alignment vertical="top"/>
    </xf>
    <xf numFmtId="44" fontId="4" fillId="6" borderId="68" xfId="0" applyNumberFormat="1" applyFont="1" applyFill="1" applyBorder="1" applyAlignment="1" applyProtection="1">
      <alignment vertical="top"/>
    </xf>
    <xf numFmtId="44" fontId="45" fillId="5" borderId="69" xfId="0" applyNumberFormat="1" applyFont="1" applyFill="1" applyBorder="1" applyAlignment="1" applyProtection="1">
      <alignment vertical="top"/>
    </xf>
    <xf numFmtId="44" fontId="46" fillId="0" borderId="70" xfId="0" applyNumberFormat="1" applyFont="1" applyFill="1" applyBorder="1" applyAlignment="1" applyProtection="1">
      <alignment vertical="top"/>
    </xf>
    <xf numFmtId="44" fontId="7" fillId="7" borderId="71" xfId="0" applyNumberFormat="1" applyFont="1" applyFill="1" applyBorder="1" applyAlignment="1" applyProtection="1">
      <alignment vertical="top"/>
    </xf>
    <xf numFmtId="3" fontId="13" fillId="0" borderId="0" xfId="0" applyNumberFormat="1" applyFont="1" applyFill="1" applyBorder="1" applyAlignment="1" applyProtection="1">
      <alignment horizontal="center" vertical="top"/>
    </xf>
    <xf numFmtId="0" fontId="0" fillId="22" borderId="31" xfId="0" applyFill="1" applyBorder="1" applyAlignment="1" applyProtection="1">
      <alignment horizontal="center" vertical="top"/>
    </xf>
    <xf numFmtId="3" fontId="6" fillId="22" borderId="32" xfId="0" applyNumberFormat="1" applyFont="1" applyFill="1" applyBorder="1" applyAlignment="1" applyProtection="1">
      <alignment horizontal="center" vertical="top" wrapText="1"/>
    </xf>
    <xf numFmtId="0" fontId="0" fillId="22" borderId="0" xfId="0" applyFill="1" applyProtection="1"/>
    <xf numFmtId="0" fontId="15" fillId="4" borderId="72" xfId="0" applyFont="1" applyFill="1" applyBorder="1" applyAlignment="1" applyProtection="1">
      <alignment horizontal="center" vertical="top" wrapText="1"/>
    </xf>
    <xf numFmtId="3" fontId="15" fillId="4" borderId="72" xfId="0" applyNumberFormat="1" applyFont="1" applyFill="1" applyBorder="1" applyAlignment="1" applyProtection="1">
      <alignment horizontal="center" vertical="top" wrapText="1"/>
    </xf>
    <xf numFmtId="0" fontId="15" fillId="4" borderId="72" xfId="0" applyFont="1" applyFill="1" applyBorder="1" applyAlignment="1" applyProtection="1">
      <alignment vertical="top" wrapText="1"/>
    </xf>
    <xf numFmtId="0" fontId="6" fillId="24" borderId="1" xfId="0" applyFont="1" applyFill="1" applyBorder="1" applyAlignment="1">
      <alignment vertical="top" wrapText="1"/>
    </xf>
    <xf numFmtId="0" fontId="30" fillId="24" borderId="1" xfId="0" applyFont="1" applyFill="1" applyBorder="1" applyAlignment="1">
      <alignment vertical="top" wrapText="1"/>
    </xf>
    <xf numFmtId="3" fontId="6" fillId="6" borderId="35" xfId="0" applyNumberFormat="1" applyFont="1" applyFill="1" applyBorder="1" applyAlignment="1" applyProtection="1">
      <alignment horizontal="center" vertical="top"/>
    </xf>
    <xf numFmtId="0" fontId="0" fillId="14" borderId="73" xfId="0" applyFill="1" applyBorder="1" applyAlignment="1" applyProtection="1">
      <alignment horizontal="center" vertical="top"/>
    </xf>
    <xf numFmtId="3" fontId="6" fillId="4" borderId="7" xfId="0" applyNumberFormat="1" applyFont="1" applyFill="1" applyBorder="1" applyAlignment="1" applyProtection="1">
      <alignment horizontal="center" vertical="top" wrapText="1"/>
    </xf>
    <xf numFmtId="0" fontId="9" fillId="23" borderId="74" xfId="0" applyFont="1" applyFill="1" applyBorder="1" applyAlignment="1" applyProtection="1">
      <alignment horizontal="center" vertical="top"/>
    </xf>
    <xf numFmtId="0" fontId="9" fillId="23" borderId="45" xfId="0" applyFont="1" applyFill="1" applyBorder="1" applyAlignment="1" applyProtection="1">
      <alignment horizontal="center" vertical="top"/>
    </xf>
    <xf numFmtId="0" fontId="9" fillId="23" borderId="32" xfId="0" applyFont="1" applyFill="1" applyBorder="1" applyAlignment="1" applyProtection="1">
      <alignment horizontal="center" vertical="top"/>
    </xf>
    <xf numFmtId="0" fontId="16" fillId="15" borderId="57" xfId="0" applyFont="1" applyFill="1" applyBorder="1" applyAlignment="1" applyProtection="1">
      <alignment horizontal="center" vertical="top"/>
    </xf>
    <xf numFmtId="0" fontId="0" fillId="15" borderId="57" xfId="0" applyFill="1" applyBorder="1" applyAlignment="1" applyProtection="1">
      <alignment vertical="top"/>
    </xf>
    <xf numFmtId="0" fontId="6" fillId="24" borderId="57" xfId="0" applyFont="1" applyFill="1" applyBorder="1" applyAlignment="1" applyProtection="1">
      <alignment vertical="top" wrapText="1"/>
    </xf>
    <xf numFmtId="0" fontId="9" fillId="23" borderId="6" xfId="0" applyFont="1" applyFill="1" applyBorder="1" applyAlignment="1" applyProtection="1">
      <alignment horizontal="center" vertical="top"/>
    </xf>
    <xf numFmtId="0" fontId="9" fillId="23" borderId="75" xfId="0" applyFont="1" applyFill="1" applyBorder="1" applyAlignment="1" applyProtection="1">
      <alignment horizontal="center" vertical="top"/>
    </xf>
    <xf numFmtId="0" fontId="9" fillId="23" borderId="39" xfId="0" applyFont="1" applyFill="1" applyBorder="1" applyAlignment="1" applyProtection="1">
      <alignment horizontal="center" vertical="top"/>
    </xf>
    <xf numFmtId="0" fontId="9" fillId="23" borderId="2" xfId="0" applyFont="1" applyFill="1" applyBorder="1" applyAlignment="1" applyProtection="1">
      <alignment horizontal="center" vertical="top"/>
    </xf>
    <xf numFmtId="0" fontId="9" fillId="23" borderId="57" xfId="0" applyFont="1" applyFill="1" applyBorder="1" applyAlignment="1" applyProtection="1">
      <alignment horizontal="center" vertical="top"/>
    </xf>
    <xf numFmtId="0" fontId="41" fillId="19" borderId="0" xfId="0" applyFont="1" applyFill="1" applyAlignment="1" applyProtection="1">
      <alignment horizontal="left" vertical="top"/>
    </xf>
    <xf numFmtId="0" fontId="40" fillId="19" borderId="0" xfId="0" applyFont="1" applyFill="1" applyAlignment="1" applyProtection="1">
      <alignment horizontal="left" vertical="top"/>
    </xf>
    <xf numFmtId="0" fontId="41" fillId="19" borderId="0" xfId="0" applyFont="1" applyFill="1" applyAlignment="1" applyProtection="1">
      <alignment vertical="top"/>
    </xf>
    <xf numFmtId="0" fontId="41" fillId="19" borderId="0" xfId="0" applyFont="1" applyFill="1" applyProtection="1"/>
    <xf numFmtId="0" fontId="14" fillId="2" borderId="0" xfId="0" applyFont="1" applyFill="1" applyAlignment="1" applyProtection="1">
      <alignment horizontal="center" vertical="top"/>
      <protection locked="0"/>
    </xf>
    <xf numFmtId="0" fontId="0" fillId="2" borderId="1" xfId="0" applyFill="1" applyBorder="1" applyProtection="1">
      <protection locked="0"/>
    </xf>
    <xf numFmtId="0" fontId="30" fillId="24" borderId="1" xfId="0" applyFont="1" applyFill="1" applyBorder="1" applyAlignment="1" applyProtection="1">
      <alignment vertical="top"/>
      <protection locked="0"/>
    </xf>
    <xf numFmtId="0" fontId="0" fillId="2" borderId="1" xfId="0" applyFill="1" applyBorder="1" applyAlignment="1" applyProtection="1">
      <protection locked="0"/>
    </xf>
    <xf numFmtId="0" fontId="3" fillId="2" borderId="1" xfId="0" applyFont="1" applyFill="1" applyBorder="1" applyAlignment="1" applyProtection="1">
      <protection locked="0"/>
    </xf>
    <xf numFmtId="0" fontId="18" fillId="2" borderId="1" xfId="0" applyFont="1" applyFill="1" applyBorder="1" applyAlignment="1" applyProtection="1">
      <protection locked="0"/>
    </xf>
    <xf numFmtId="0" fontId="0" fillId="2" borderId="1" xfId="0" applyFill="1" applyBorder="1" applyAlignment="1" applyProtection="1">
      <alignment wrapText="1"/>
      <protection locked="0"/>
    </xf>
    <xf numFmtId="0" fontId="3" fillId="2" borderId="1" xfId="0" applyFont="1" applyFill="1" applyBorder="1" applyAlignment="1" applyProtection="1">
      <alignment wrapText="1"/>
      <protection locked="0"/>
    </xf>
    <xf numFmtId="0" fontId="0" fillId="2" borderId="0" xfId="0" applyFill="1" applyAlignment="1" applyProtection="1">
      <alignment vertical="top"/>
      <protection locked="0"/>
    </xf>
    <xf numFmtId="0" fontId="13" fillId="2" borderId="0" xfId="0" applyFont="1" applyFill="1" applyAlignment="1" applyProtection="1">
      <alignment vertical="top"/>
      <protection locked="0"/>
    </xf>
    <xf numFmtId="0" fontId="0" fillId="2" borderId="0" xfId="0" applyFill="1" applyProtection="1">
      <protection locked="0"/>
    </xf>
    <xf numFmtId="0" fontId="32" fillId="2" borderId="0" xfId="0" applyFont="1" applyFill="1" applyAlignment="1">
      <alignment horizontal="right" vertical="top"/>
    </xf>
    <xf numFmtId="0" fontId="0" fillId="3" borderId="1" xfId="0" applyFont="1" applyFill="1" applyBorder="1" applyAlignment="1" applyProtection="1">
      <alignment horizontal="left" vertical="top" wrapText="1"/>
    </xf>
    <xf numFmtId="0" fontId="0" fillId="3" borderId="1" xfId="0" applyFont="1" applyFill="1" applyBorder="1" applyAlignment="1" applyProtection="1">
      <alignment horizontal="center" vertical="top" wrapText="1"/>
    </xf>
    <xf numFmtId="0" fontId="0" fillId="20" borderId="38" xfId="1" applyFont="1" applyFill="1" applyBorder="1" applyAlignment="1" applyProtection="1">
      <alignment horizontal="center" vertical="top" wrapText="1"/>
    </xf>
    <xf numFmtId="0" fontId="36" fillId="11" borderId="17" xfId="0" applyFont="1" applyFill="1" applyBorder="1" applyAlignment="1" applyProtection="1">
      <alignment horizontal="center" vertical="top" wrapText="1"/>
    </xf>
    <xf numFmtId="0" fontId="5" fillId="6" borderId="16" xfId="0" applyFont="1" applyFill="1" applyBorder="1" applyAlignment="1" applyProtection="1">
      <alignment horizontal="center" vertical="top"/>
    </xf>
    <xf numFmtId="0" fontId="18" fillId="2" borderId="76" xfId="0" applyFont="1" applyFill="1" applyBorder="1" applyAlignment="1" applyProtection="1">
      <alignment horizontal="center" vertical="top"/>
    </xf>
    <xf numFmtId="0" fontId="3" fillId="2" borderId="5" xfId="0" applyFont="1" applyFill="1" applyBorder="1" applyAlignment="1" applyProtection="1">
      <alignment horizontal="center" vertical="top"/>
    </xf>
    <xf numFmtId="0" fontId="0" fillId="26" borderId="4" xfId="0" applyFont="1" applyFill="1" applyBorder="1" applyAlignment="1" applyProtection="1">
      <alignment horizontal="center" vertical="top"/>
    </xf>
    <xf numFmtId="0" fontId="16" fillId="15" borderId="1" xfId="0" applyFont="1" applyFill="1" applyBorder="1" applyAlignment="1" applyProtection="1">
      <alignment horizontal="center" vertical="top"/>
    </xf>
    <xf numFmtId="0" fontId="27" fillId="24" borderId="60" xfId="0" applyFont="1" applyFill="1" applyBorder="1" applyAlignment="1" applyProtection="1">
      <alignment horizontal="center" vertical="top" wrapText="1"/>
    </xf>
    <xf numFmtId="3" fontId="13" fillId="7" borderId="77" xfId="0" applyNumberFormat="1" applyFont="1" applyFill="1" applyBorder="1" applyAlignment="1" applyProtection="1">
      <alignment horizontal="center" vertical="top"/>
    </xf>
    <xf numFmtId="0" fontId="0" fillId="27" borderId="0" xfId="0" applyFill="1" applyAlignment="1" applyProtection="1">
      <alignment vertical="top"/>
    </xf>
    <xf numFmtId="0" fontId="0" fillId="27" borderId="0" xfId="0" applyFill="1" applyAlignment="1" applyProtection="1">
      <alignment horizontal="left" vertical="top" wrapText="1"/>
    </xf>
    <xf numFmtId="0" fontId="3" fillId="27" borderId="0" xfId="0" applyFont="1" applyFill="1" applyAlignment="1" applyProtection="1">
      <alignment horizontal="center" vertical="top"/>
    </xf>
    <xf numFmtId="0" fontId="3" fillId="27" borderId="0" xfId="0" applyFont="1" applyFill="1" applyAlignment="1" applyProtection="1">
      <alignment vertical="top"/>
    </xf>
    <xf numFmtId="0" fontId="13" fillId="27" borderId="0" xfId="0" applyFont="1" applyFill="1" applyAlignment="1" applyProtection="1">
      <alignment vertical="top"/>
    </xf>
    <xf numFmtId="0" fontId="0" fillId="27" borderId="0" xfId="0" applyFill="1" applyAlignment="1" applyProtection="1">
      <alignment horizontal="center" vertical="top"/>
    </xf>
    <xf numFmtId="0" fontId="6" fillId="4" borderId="78" xfId="0" applyFont="1" applyFill="1" applyBorder="1" applyAlignment="1" applyProtection="1">
      <alignment horizontal="center" vertical="top" wrapText="1"/>
    </xf>
    <xf numFmtId="3" fontId="6" fillId="4" borderId="78" xfId="0" applyNumberFormat="1" applyFont="1" applyFill="1" applyBorder="1" applyAlignment="1" applyProtection="1">
      <alignment horizontal="center" vertical="top" wrapText="1"/>
    </xf>
    <xf numFmtId="0" fontId="6" fillId="4" borderId="78" xfId="0" applyFont="1" applyFill="1" applyBorder="1" applyAlignment="1" applyProtection="1">
      <alignment vertical="top" wrapText="1"/>
    </xf>
    <xf numFmtId="3" fontId="13" fillId="4" borderId="78" xfId="0" applyNumberFormat="1" applyFont="1" applyFill="1" applyBorder="1" applyAlignment="1" applyProtection="1">
      <alignment horizontal="center" vertical="top" wrapText="1"/>
    </xf>
    <xf numFmtId="3" fontId="6" fillId="22" borderId="79" xfId="0" applyNumberFormat="1" applyFont="1" applyFill="1" applyBorder="1" applyAlignment="1" applyProtection="1">
      <alignment horizontal="center" vertical="top" wrapText="1"/>
    </xf>
    <xf numFmtId="3" fontId="6" fillId="4" borderId="52" xfId="0" applyNumberFormat="1" applyFont="1" applyFill="1" applyBorder="1" applyAlignment="1" applyProtection="1">
      <alignment horizontal="center" vertical="top" wrapText="1"/>
    </xf>
    <xf numFmtId="0" fontId="20" fillId="2" borderId="22" xfId="0" applyFont="1" applyFill="1" applyBorder="1" applyAlignment="1" applyProtection="1">
      <alignment vertical="top"/>
      <protection locked="0"/>
    </xf>
    <xf numFmtId="0" fontId="20" fillId="2" borderId="80" xfId="0" applyFont="1" applyFill="1" applyBorder="1" applyAlignment="1">
      <alignment vertical="top" wrapText="1"/>
    </xf>
    <xf numFmtId="0" fontId="20" fillId="2" borderId="82" xfId="0" applyFont="1" applyFill="1" applyBorder="1" applyAlignment="1" applyProtection="1">
      <alignment vertical="top"/>
    </xf>
    <xf numFmtId="0" fontId="20" fillId="2" borderId="81" xfId="0" applyFont="1" applyFill="1" applyBorder="1" applyAlignment="1" applyProtection="1">
      <alignment vertical="top" wrapText="1"/>
    </xf>
    <xf numFmtId="0" fontId="0" fillId="2" borderId="22" xfId="0" applyFill="1" applyBorder="1" applyProtection="1">
      <protection locked="0"/>
    </xf>
    <xf numFmtId="0" fontId="20" fillId="2" borderId="82" xfId="0" applyFont="1" applyFill="1" applyBorder="1" applyAlignment="1" applyProtection="1">
      <alignment vertical="top"/>
      <protection locked="0"/>
    </xf>
    <xf numFmtId="0" fontId="20" fillId="2" borderId="81" xfId="0" applyFont="1" applyFill="1" applyBorder="1" applyAlignment="1">
      <alignment vertical="top" wrapText="1"/>
    </xf>
    <xf numFmtId="0" fontId="0" fillId="2" borderId="22" xfId="0" applyFill="1" applyBorder="1" applyAlignment="1">
      <alignment horizontal="left" vertical="center" wrapText="1"/>
    </xf>
    <xf numFmtId="0" fontId="0" fillId="2" borderId="1" xfId="0" applyFill="1" applyBorder="1" applyAlignment="1">
      <alignment horizontal="left" vertical="center" wrapText="1"/>
    </xf>
    <xf numFmtId="0" fontId="0" fillId="2" borderId="1" xfId="0" applyFont="1" applyFill="1" applyBorder="1" applyAlignment="1">
      <alignment horizontal="left" vertical="center" wrapText="1"/>
    </xf>
    <xf numFmtId="0" fontId="0" fillId="0" borderId="3" xfId="0" applyFont="1" applyFill="1" applyBorder="1" applyAlignment="1" applyProtection="1">
      <alignment horizontal="center" vertical="top"/>
    </xf>
    <xf numFmtId="0" fontId="0" fillId="0" borderId="4" xfId="0" applyFont="1" applyFill="1" applyBorder="1" applyAlignment="1" applyProtection="1">
      <alignment horizontal="center" vertical="top"/>
    </xf>
    <xf numFmtId="0" fontId="0" fillId="26" borderId="5" xfId="0" applyFont="1" applyFill="1" applyBorder="1" applyAlignment="1" applyProtection="1">
      <alignment horizontal="center" vertical="top"/>
    </xf>
    <xf numFmtId="0" fontId="50" fillId="0" borderId="76" xfId="0" applyFont="1" applyBorder="1" applyAlignment="1">
      <alignment horizontal="center" vertical="center"/>
    </xf>
    <xf numFmtId="0" fontId="0" fillId="0" borderId="76" xfId="0" applyBorder="1"/>
    <xf numFmtId="0" fontId="0" fillId="2" borderId="0" xfId="0" applyFill="1" applyAlignment="1">
      <alignment horizontal="center"/>
    </xf>
    <xf numFmtId="0" fontId="39" fillId="2" borderId="0" xfId="0" applyFont="1" applyFill="1" applyAlignment="1">
      <alignment horizontal="left"/>
    </xf>
    <xf numFmtId="0" fontId="11" fillId="0" borderId="0" xfId="1" applyAlignment="1" applyProtection="1"/>
    <xf numFmtId="0" fontId="3" fillId="2" borderId="0" xfId="0" applyFont="1" applyFill="1" applyProtection="1">
      <protection locked="0"/>
    </xf>
    <xf numFmtId="0" fontId="0" fillId="0" borderId="76" xfId="0" applyBorder="1" applyAlignment="1">
      <alignment wrapText="1"/>
    </xf>
    <xf numFmtId="0" fontId="7" fillId="15" borderId="11" xfId="0" applyFont="1" applyFill="1" applyBorder="1" applyAlignment="1" applyProtection="1">
      <alignment horizontal="center" vertical="top" wrapText="1"/>
    </xf>
    <xf numFmtId="0" fontId="7" fillId="15" borderId="40" xfId="0" applyFont="1" applyFill="1" applyBorder="1" applyAlignment="1" applyProtection="1">
      <alignment horizontal="center" vertical="top" wrapText="1"/>
    </xf>
    <xf numFmtId="0" fontId="7" fillId="15" borderId="12" xfId="0" applyFont="1" applyFill="1" applyBorder="1" applyAlignment="1" applyProtection="1">
      <alignment horizontal="center" vertical="top" wrapText="1"/>
    </xf>
    <xf numFmtId="0" fontId="7" fillId="15" borderId="13" xfId="0" applyFont="1" applyFill="1" applyBorder="1" applyAlignment="1" applyProtection="1">
      <alignment horizontal="center" vertical="top"/>
      <protection locked="0"/>
    </xf>
    <xf numFmtId="0" fontId="19" fillId="15" borderId="41" xfId="0" applyFont="1" applyFill="1" applyBorder="1" applyAlignment="1" applyProtection="1">
      <alignment horizontal="center" vertical="top"/>
      <protection locked="0"/>
    </xf>
    <xf numFmtId="0" fontId="19" fillId="15" borderId="14" xfId="0" applyFont="1" applyFill="1" applyBorder="1" applyAlignment="1" applyProtection="1">
      <alignment horizontal="center" vertical="top"/>
      <protection locked="0"/>
    </xf>
    <xf numFmtId="0" fontId="17" fillId="2" borderId="0" xfId="0" applyFont="1" applyFill="1" applyAlignment="1" applyProtection="1">
      <alignment horizontal="center" vertical="top"/>
      <protection locked="0"/>
    </xf>
    <xf numFmtId="0" fontId="2" fillId="2" borderId="0" xfId="0" applyFont="1" applyFill="1" applyAlignment="1" applyProtection="1">
      <alignment horizontal="center" vertical="top"/>
      <protection locked="0"/>
    </xf>
    <xf numFmtId="15" fontId="3" fillId="2" borderId="0" xfId="0" applyNumberFormat="1" applyFont="1" applyFill="1" applyAlignment="1" applyProtection="1">
      <alignment horizontal="center" vertical="top"/>
      <protection locked="0"/>
    </xf>
    <xf numFmtId="0" fontId="3" fillId="2" borderId="0" xfId="0" applyFont="1" applyFill="1" applyAlignment="1" applyProtection="1">
      <alignment horizontal="center" vertical="top"/>
      <protection locked="0"/>
    </xf>
    <xf numFmtId="0" fontId="1" fillId="2" borderId="0" xfId="0" applyFont="1" applyFill="1" applyAlignment="1">
      <alignment horizontal="center" vertical="top" wrapText="1"/>
    </xf>
    <xf numFmtId="0" fontId="11" fillId="2" borderId="0" xfId="1" applyFill="1" applyBorder="1" applyAlignment="1" applyProtection="1">
      <alignment horizontal="center" vertical="top"/>
      <protection locked="0"/>
    </xf>
    <xf numFmtId="0" fontId="16" fillId="2" borderId="0" xfId="0" applyFont="1" applyFill="1" applyBorder="1" applyAlignment="1" applyProtection="1">
      <alignment horizontal="center" vertical="top"/>
      <protection locked="0"/>
    </xf>
    <xf numFmtId="0" fontId="14" fillId="2" borderId="0" xfId="0" applyFont="1" applyFill="1" applyAlignment="1">
      <alignment horizontal="left" vertical="top"/>
    </xf>
    <xf numFmtId="0" fontId="0" fillId="0" borderId="0" xfId="0" applyAlignment="1">
      <alignment horizontal="left" vertical="top"/>
    </xf>
    <xf numFmtId="0" fontId="16" fillId="15" borderId="44" xfId="0" applyFont="1" applyFill="1" applyBorder="1" applyAlignment="1" applyProtection="1">
      <alignment horizontal="center" vertical="top"/>
    </xf>
    <xf numFmtId="0" fontId="16" fillId="15" borderId="19" xfId="0" applyFont="1" applyFill="1" applyBorder="1" applyAlignment="1" applyProtection="1">
      <alignment horizontal="center" vertical="top"/>
    </xf>
    <xf numFmtId="0" fontId="16" fillId="15" borderId="31" xfId="0" applyFont="1" applyFill="1" applyBorder="1" applyAlignment="1" applyProtection="1">
      <alignment horizontal="center" vertical="top"/>
    </xf>
    <xf numFmtId="0" fontId="6" fillId="5" borderId="0" xfId="0" applyFont="1" applyFill="1" applyBorder="1" applyAlignment="1" applyProtection="1">
      <alignment horizontal="left" vertical="top"/>
    </xf>
    <xf numFmtId="0" fontId="24" fillId="10" borderId="0" xfId="0" applyFont="1" applyFill="1" applyAlignment="1" applyProtection="1">
      <alignment horizontal="center" vertical="top" wrapText="1"/>
    </xf>
    <xf numFmtId="0" fontId="24" fillId="10" borderId="0" xfId="0" applyFont="1" applyFill="1" applyAlignment="1" applyProtection="1">
      <alignment horizontal="center" vertical="top"/>
    </xf>
    <xf numFmtId="0" fontId="4" fillId="6" borderId="43" xfId="0" applyFont="1" applyFill="1" applyBorder="1" applyAlignment="1" applyProtection="1">
      <alignment horizontal="center" vertical="top"/>
    </xf>
    <xf numFmtId="0" fontId="4" fillId="6" borderId="16" xfId="0" applyFont="1" applyFill="1" applyBorder="1" applyAlignment="1" applyProtection="1">
      <alignment horizontal="center" vertical="top"/>
    </xf>
    <xf numFmtId="0" fontId="1" fillId="2" borderId="0" xfId="0" applyFont="1" applyFill="1" applyAlignment="1" applyProtection="1">
      <alignment horizontal="center" vertical="top" wrapText="1"/>
    </xf>
    <xf numFmtId="0" fontId="26" fillId="2" borderId="0" xfId="0" applyFont="1" applyFill="1" applyAlignment="1" applyProtection="1">
      <alignment horizontal="center" vertical="top"/>
    </xf>
    <xf numFmtId="0" fontId="6" fillId="2" borderId="20" xfId="0" applyFont="1" applyFill="1" applyBorder="1" applyAlignment="1" applyProtection="1">
      <alignment horizontal="left" vertical="top" wrapText="1"/>
    </xf>
    <xf numFmtId="0" fontId="6" fillId="2" borderId="22" xfId="0" applyFont="1" applyFill="1" applyBorder="1" applyAlignment="1" applyProtection="1">
      <alignment horizontal="left" vertical="top" wrapText="1"/>
    </xf>
    <xf numFmtId="0" fontId="6" fillId="6" borderId="0" xfId="0" applyFont="1" applyFill="1" applyBorder="1" applyAlignment="1" applyProtection="1">
      <alignment horizontal="left" vertical="top"/>
    </xf>
    <xf numFmtId="0" fontId="16" fillId="15" borderId="1" xfId="0" applyFont="1" applyFill="1" applyBorder="1" applyAlignment="1" applyProtection="1">
      <alignment horizontal="center" vertical="top"/>
    </xf>
    <xf numFmtId="0" fontId="9" fillId="13" borderId="45" xfId="0" applyFont="1" applyFill="1" applyBorder="1" applyAlignment="1" applyProtection="1">
      <alignment horizontal="center" vertical="top" wrapText="1"/>
    </xf>
    <xf numFmtId="0" fontId="9" fillId="13" borderId="46" xfId="0" applyFont="1" applyFill="1" applyBorder="1" applyAlignment="1" applyProtection="1">
      <alignment horizontal="center" vertical="top" wrapText="1"/>
    </xf>
    <xf numFmtId="0" fontId="9" fillId="13" borderId="47" xfId="0" applyFont="1" applyFill="1" applyBorder="1" applyAlignment="1" applyProtection="1">
      <alignment horizontal="center" vertical="top" wrapText="1"/>
    </xf>
    <xf numFmtId="0" fontId="6" fillId="5" borderId="42" xfId="0" applyFont="1" applyFill="1" applyBorder="1" applyAlignment="1" applyProtection="1">
      <alignment horizontal="left" vertical="top"/>
    </xf>
    <xf numFmtId="0" fontId="8" fillId="4" borderId="2" xfId="0" applyFont="1" applyFill="1" applyBorder="1" applyAlignment="1" applyProtection="1">
      <alignment horizontal="right" vertical="top" wrapText="1"/>
    </xf>
    <xf numFmtId="0" fontId="27" fillId="24" borderId="59" xfId="0" applyFont="1" applyFill="1" applyBorder="1" applyAlignment="1" applyProtection="1">
      <alignment horizontal="center" vertical="top" wrapText="1"/>
    </xf>
    <xf numFmtId="0" fontId="0" fillId="0" borderId="59" xfId="0" applyBorder="1" applyAlignment="1" applyProtection="1">
      <alignment horizontal="center" vertical="top" wrapText="1"/>
    </xf>
    <xf numFmtId="0" fontId="27" fillId="24" borderId="34" xfId="0" applyFont="1" applyFill="1" applyBorder="1" applyAlignment="1" applyProtection="1">
      <alignment horizontal="center" vertical="top" wrapText="1"/>
    </xf>
    <xf numFmtId="0" fontId="0" fillId="0" borderId="34" xfId="0" applyBorder="1" applyAlignment="1" applyProtection="1">
      <alignment horizontal="center" vertical="top" wrapText="1"/>
    </xf>
    <xf numFmtId="0" fontId="8" fillId="6" borderId="25" xfId="0" applyFont="1" applyFill="1" applyBorder="1" applyAlignment="1" applyProtection="1">
      <alignment horizontal="center"/>
    </xf>
    <xf numFmtId="0" fontId="27" fillId="24" borderId="60" xfId="0" applyFont="1" applyFill="1" applyBorder="1" applyAlignment="1" applyProtection="1">
      <alignment horizontal="center" vertical="top" wrapText="1"/>
    </xf>
    <xf numFmtId="0" fontId="0" fillId="0" borderId="34" xfId="0" applyBorder="1" applyAlignment="1" applyProtection="1">
      <alignment vertical="top" wrapText="1"/>
    </xf>
    <xf numFmtId="0" fontId="0" fillId="0" borderId="48" xfId="0" applyBorder="1" applyAlignment="1" applyProtection="1">
      <alignment vertical="top" wrapText="1"/>
    </xf>
    <xf numFmtId="0" fontId="44" fillId="13" borderId="49" xfId="0" applyFont="1" applyFill="1" applyBorder="1" applyAlignment="1" applyProtection="1">
      <alignment horizontal="center" vertical="top" wrapText="1"/>
    </xf>
    <xf numFmtId="0" fontId="25" fillId="13" borderId="50" xfId="0" applyFont="1" applyFill="1" applyBorder="1" applyAlignment="1" applyProtection="1">
      <alignment horizontal="center" vertical="top" wrapText="1"/>
    </xf>
    <xf numFmtId="0" fontId="25" fillId="13" borderId="51" xfId="0" applyFont="1" applyFill="1" applyBorder="1" applyAlignment="1" applyProtection="1">
      <alignment horizontal="center" vertical="top" wrapText="1"/>
    </xf>
    <xf numFmtId="0" fontId="29" fillId="2" borderId="5" xfId="0" applyFont="1" applyFill="1" applyBorder="1" applyAlignment="1" applyProtection="1">
      <alignment horizontal="left" vertical="top" wrapText="1"/>
    </xf>
    <xf numFmtId="0" fontId="29" fillId="2" borderId="3" xfId="0" applyFont="1" applyFill="1" applyBorder="1" applyAlignment="1" applyProtection="1">
      <alignment horizontal="left" vertical="top" wrapText="1"/>
    </xf>
    <xf numFmtId="0" fontId="29" fillId="2" borderId="4" xfId="0" applyFont="1" applyFill="1" applyBorder="1" applyAlignment="1" applyProtection="1">
      <alignment horizontal="left" vertical="top" wrapText="1"/>
    </xf>
    <xf numFmtId="0" fontId="6" fillId="6" borderId="53" xfId="0" applyFont="1" applyFill="1" applyBorder="1" applyAlignment="1" applyProtection="1">
      <alignment horizontal="left" vertical="top"/>
    </xf>
    <xf numFmtId="0" fontId="6" fillId="6" borderId="35" xfId="0" applyFont="1" applyFill="1" applyBorder="1" applyAlignment="1" applyProtection="1">
      <alignment horizontal="left" vertical="top"/>
    </xf>
    <xf numFmtId="0" fontId="7" fillId="7" borderId="37" xfId="0" applyFont="1" applyFill="1" applyBorder="1" applyAlignment="1" applyProtection="1">
      <alignment horizontal="left" vertical="top"/>
    </xf>
    <xf numFmtId="0" fontId="7" fillId="7" borderId="23" xfId="0" applyFont="1" applyFill="1" applyBorder="1" applyAlignment="1" applyProtection="1">
      <alignment horizontal="left" vertical="top"/>
    </xf>
    <xf numFmtId="0" fontId="9" fillId="13" borderId="0" xfId="0" applyFont="1" applyFill="1" applyBorder="1" applyAlignment="1" applyProtection="1">
      <alignment horizontal="center" vertical="top" wrapText="1"/>
    </xf>
    <xf numFmtId="0" fontId="9" fillId="13" borderId="7" xfId="0" applyFont="1" applyFill="1" applyBorder="1" applyAlignment="1" applyProtection="1">
      <alignment horizontal="center" vertical="top" wrapText="1"/>
    </xf>
    <xf numFmtId="0" fontId="10" fillId="4" borderId="78" xfId="0" applyFont="1" applyFill="1" applyBorder="1" applyAlignment="1" applyProtection="1">
      <alignment horizontal="right" vertical="top" wrapText="1"/>
    </xf>
    <xf numFmtId="0" fontId="8" fillId="4" borderId="72" xfId="0" applyFont="1" applyFill="1" applyBorder="1" applyAlignment="1" applyProtection="1">
      <alignment horizontal="right" vertical="top" wrapText="1"/>
    </xf>
    <xf numFmtId="0" fontId="18" fillId="23" borderId="0" xfId="0" applyFont="1" applyFill="1" applyBorder="1" applyAlignment="1" applyProtection="1">
      <alignment horizontal="center" vertical="top" wrapText="1"/>
    </xf>
    <xf numFmtId="0" fontId="18" fillId="23" borderId="7" xfId="0" applyFont="1" applyFill="1" applyBorder="1" applyAlignment="1" applyProtection="1">
      <alignment horizontal="center" vertical="top" wrapText="1"/>
    </xf>
    <xf numFmtId="0" fontId="28" fillId="23" borderId="45" xfId="0" applyFont="1" applyFill="1" applyBorder="1" applyAlignment="1" applyProtection="1">
      <alignment horizontal="center" vertical="top" wrapText="1"/>
    </xf>
    <xf numFmtId="0" fontId="28" fillId="23" borderId="46" xfId="0" applyFont="1" applyFill="1" applyBorder="1" applyAlignment="1" applyProtection="1">
      <alignment horizontal="center" vertical="top" wrapText="1"/>
    </xf>
    <xf numFmtId="0" fontId="28" fillId="23" borderId="47" xfId="0" applyFont="1" applyFill="1" applyBorder="1" applyAlignment="1" applyProtection="1">
      <alignment horizontal="center" vertical="top" wrapText="1"/>
    </xf>
  </cellXfs>
  <cellStyles count="22">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Hyperlink" xfId="1" builtinId="8"/>
    <cellStyle name="Normal" xfId="0" builtinId="0"/>
  </cellStyles>
  <dxfs count="0"/>
  <tableStyles count="0" defaultTableStyle="TableStyleMedium9"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4.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mailto:%20rjmadach@nps.edu" TargetMode="External"/><Relationship Id="rId1" Type="http://schemas.openxmlformats.org/officeDocument/2006/relationships/hyperlink" Target="mailto:john.d.quigley@saic.co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4"/>
  <sheetViews>
    <sheetView workbookViewId="0">
      <selection activeCell="H8" sqref="H8"/>
    </sheetView>
  </sheetViews>
  <sheetFormatPr defaultColWidth="9.109375" defaultRowHeight="13.2" x14ac:dyDescent="0.25"/>
  <cols>
    <col min="1" max="1" width="2.44140625" style="5" customWidth="1"/>
    <col min="2" max="2" width="17.44140625" style="5" customWidth="1"/>
    <col min="3" max="3" width="21.6640625" style="5" customWidth="1"/>
    <col min="4" max="4" width="27.6640625" style="5" customWidth="1"/>
    <col min="5" max="5" width="9.6640625" style="5" customWidth="1"/>
    <col min="6" max="6" width="16.6640625" style="5" customWidth="1"/>
    <col min="7" max="7" width="21.6640625" style="5" customWidth="1"/>
    <col min="8" max="8" width="30.6640625" style="5" customWidth="1"/>
    <col min="9" max="16384" width="9.109375" style="5"/>
  </cols>
  <sheetData>
    <row r="1" spans="1:9" ht="21" x14ac:dyDescent="0.5">
      <c r="B1" s="140" t="s">
        <v>6</v>
      </c>
    </row>
    <row r="2" spans="1:9" ht="13.8" x14ac:dyDescent="0.25">
      <c r="B2" s="290" t="s">
        <v>421</v>
      </c>
      <c r="F2" s="289"/>
    </row>
    <row r="4" spans="1:9" ht="18" customHeight="1" x14ac:dyDescent="0.25">
      <c r="B4" s="13"/>
      <c r="D4" s="304" t="s">
        <v>377</v>
      </c>
      <c r="E4" s="304"/>
      <c r="F4" s="304"/>
      <c r="G4" s="12"/>
      <c r="H4" s="1"/>
      <c r="I4" s="2"/>
    </row>
    <row r="5" spans="1:9" ht="17.399999999999999" x14ac:dyDescent="0.25">
      <c r="B5" s="14"/>
      <c r="D5" s="300" t="s">
        <v>470</v>
      </c>
      <c r="E5" s="301"/>
      <c r="F5" s="301"/>
      <c r="G5" s="14"/>
      <c r="H5" s="1"/>
      <c r="I5" s="2"/>
    </row>
    <row r="6" spans="1:9" ht="13.8" x14ac:dyDescent="0.25">
      <c r="A6" s="26"/>
      <c r="B6" s="235" t="s">
        <v>119</v>
      </c>
      <c r="C6" s="236"/>
      <c r="D6" s="250" t="s">
        <v>341</v>
      </c>
      <c r="E6" s="239" t="s">
        <v>448</v>
      </c>
      <c r="F6" s="307" t="s">
        <v>342</v>
      </c>
      <c r="G6" s="308"/>
      <c r="H6" s="1"/>
      <c r="I6" s="2"/>
    </row>
    <row r="7" spans="1:9" x14ac:dyDescent="0.25">
      <c r="B7" s="237" t="s">
        <v>123</v>
      </c>
      <c r="C7" s="238"/>
      <c r="D7" s="302">
        <v>42745</v>
      </c>
      <c r="E7" s="303"/>
      <c r="F7" s="303"/>
      <c r="G7" s="15"/>
      <c r="H7" s="3"/>
      <c r="I7" s="4"/>
    </row>
    <row r="8" spans="1:9" x14ac:dyDescent="0.25">
      <c r="B8" s="15"/>
      <c r="D8" s="303" t="s">
        <v>449</v>
      </c>
      <c r="E8" s="303"/>
      <c r="F8" s="303"/>
      <c r="G8" s="15"/>
      <c r="H8" s="3"/>
      <c r="I8" s="4"/>
    </row>
    <row r="9" spans="1:9" x14ac:dyDescent="0.25">
      <c r="B9" s="16"/>
      <c r="D9" s="305" t="s">
        <v>450</v>
      </c>
      <c r="E9" s="306"/>
      <c r="F9" s="306"/>
      <c r="G9" s="18"/>
      <c r="H9" s="3"/>
      <c r="I9" s="4"/>
    </row>
    <row r="10" spans="1:9" ht="13.8" thickBot="1" x14ac:dyDescent="0.3">
      <c r="B10" s="16"/>
      <c r="C10" s="17"/>
      <c r="D10" s="17"/>
      <c r="E10" s="17"/>
      <c r="F10" s="17"/>
      <c r="G10" s="17"/>
      <c r="H10" s="3"/>
      <c r="I10" s="4"/>
    </row>
    <row r="11" spans="1:9" ht="26.25" customHeight="1" x14ac:dyDescent="0.25">
      <c r="A11" s="6"/>
      <c r="B11" s="294" t="s">
        <v>54</v>
      </c>
      <c r="C11" s="295"/>
      <c r="D11" s="295"/>
      <c r="E11" s="295"/>
      <c r="F11" s="295"/>
      <c r="G11" s="295"/>
      <c r="H11" s="296"/>
      <c r="I11" s="4"/>
    </row>
    <row r="12" spans="1:9" ht="14.4" thickBot="1" x14ac:dyDescent="0.3">
      <c r="A12" s="7"/>
      <c r="B12" s="297" t="s">
        <v>471</v>
      </c>
      <c r="C12" s="298"/>
      <c r="D12" s="298"/>
      <c r="E12" s="298"/>
      <c r="F12" s="298"/>
      <c r="G12" s="298"/>
      <c r="H12" s="299"/>
      <c r="I12" s="4"/>
    </row>
    <row r="15" spans="1:9" ht="13.8" thickBot="1" x14ac:dyDescent="0.3">
      <c r="A15" s="2"/>
      <c r="B15" s="11" t="s">
        <v>378</v>
      </c>
      <c r="C15" s="1"/>
      <c r="D15" s="2"/>
      <c r="E15" s="8"/>
      <c r="F15" s="11" t="s">
        <v>379</v>
      </c>
      <c r="G15" s="2"/>
      <c r="I15" s="292" t="s">
        <v>464</v>
      </c>
    </row>
    <row r="16" spans="1:9" ht="24" customHeight="1" thickBot="1" x14ac:dyDescent="0.3">
      <c r="A16" s="2"/>
      <c r="B16" s="275" t="s">
        <v>124</v>
      </c>
      <c r="C16" s="276" t="s">
        <v>18</v>
      </c>
      <c r="D16" s="277" t="s">
        <v>125</v>
      </c>
      <c r="E16" s="8"/>
      <c r="F16" s="275" t="s">
        <v>17</v>
      </c>
      <c r="G16" s="279" t="s">
        <v>18</v>
      </c>
      <c r="H16" s="280" t="s">
        <v>125</v>
      </c>
    </row>
    <row r="17" spans="1:8" ht="24" customHeight="1" x14ac:dyDescent="0.25">
      <c r="A17" s="2"/>
      <c r="B17" s="281" t="s">
        <v>19</v>
      </c>
      <c r="C17" s="274" t="s">
        <v>452</v>
      </c>
      <c r="D17" s="291" t="s">
        <v>451</v>
      </c>
      <c r="E17" s="8"/>
      <c r="F17" s="281" t="s">
        <v>19</v>
      </c>
      <c r="G17" s="274"/>
      <c r="H17" s="278"/>
    </row>
    <row r="18" spans="1:8" ht="24" customHeight="1" x14ac:dyDescent="0.25">
      <c r="A18" s="2"/>
      <c r="B18" s="282" t="s">
        <v>20</v>
      </c>
      <c r="C18" s="9" t="s">
        <v>454</v>
      </c>
      <c r="D18" s="242" t="s">
        <v>453</v>
      </c>
      <c r="E18" s="8"/>
      <c r="F18" s="282" t="s">
        <v>20</v>
      </c>
      <c r="G18" s="9"/>
      <c r="H18" s="240"/>
    </row>
    <row r="19" spans="1:8" ht="24" customHeight="1" x14ac:dyDescent="0.25">
      <c r="A19" s="2"/>
      <c r="B19" s="282" t="s">
        <v>21</v>
      </c>
      <c r="C19" s="9" t="s">
        <v>455</v>
      </c>
      <c r="D19" s="243" t="s">
        <v>469</v>
      </c>
      <c r="E19" s="8"/>
      <c r="F19" s="282" t="s">
        <v>21</v>
      </c>
      <c r="G19" s="9"/>
      <c r="H19" s="240"/>
    </row>
    <row r="20" spans="1:8" ht="24" customHeight="1" x14ac:dyDescent="0.25">
      <c r="A20" s="2"/>
      <c r="B20" s="282" t="s">
        <v>22</v>
      </c>
      <c r="C20" s="9" t="s">
        <v>456</v>
      </c>
      <c r="D20" s="243" t="s">
        <v>469</v>
      </c>
      <c r="E20" s="8"/>
      <c r="F20" s="282" t="s">
        <v>22</v>
      </c>
      <c r="G20" s="9"/>
      <c r="H20" s="240"/>
    </row>
    <row r="21" spans="1:8" ht="24" customHeight="1" x14ac:dyDescent="0.25">
      <c r="A21" s="2"/>
      <c r="B21" s="282" t="s">
        <v>23</v>
      </c>
      <c r="C21" s="244" t="s">
        <v>457</v>
      </c>
      <c r="D21" s="243" t="s">
        <v>458</v>
      </c>
      <c r="E21" s="8"/>
      <c r="F21" s="282" t="s">
        <v>23</v>
      </c>
      <c r="G21" s="9"/>
      <c r="H21" s="240"/>
    </row>
    <row r="22" spans="1:8" ht="36" customHeight="1" x14ac:dyDescent="0.25">
      <c r="A22" s="2"/>
      <c r="B22" s="282" t="s">
        <v>24</v>
      </c>
      <c r="C22" s="9" t="s">
        <v>459</v>
      </c>
      <c r="D22" s="242" t="s">
        <v>466</v>
      </c>
      <c r="E22" s="8"/>
      <c r="F22" s="282" t="s">
        <v>386</v>
      </c>
      <c r="G22" s="9"/>
      <c r="H22" s="240"/>
    </row>
    <row r="23" spans="1:8" ht="24" customHeight="1" x14ac:dyDescent="0.25">
      <c r="A23" s="2"/>
      <c r="B23" s="282" t="s">
        <v>25</v>
      </c>
      <c r="C23" s="9" t="s">
        <v>460</v>
      </c>
      <c r="D23" s="242" t="s">
        <v>467</v>
      </c>
      <c r="E23" s="8"/>
      <c r="F23" s="282" t="s">
        <v>25</v>
      </c>
      <c r="G23" s="9"/>
      <c r="H23" s="240"/>
    </row>
    <row r="24" spans="1:8" ht="24" customHeight="1" x14ac:dyDescent="0.25">
      <c r="A24" s="2"/>
      <c r="B24" s="282" t="s">
        <v>16</v>
      </c>
      <c r="C24" s="9"/>
      <c r="D24" s="242"/>
      <c r="E24" s="8"/>
      <c r="F24" s="282" t="s">
        <v>387</v>
      </c>
      <c r="G24" s="9"/>
      <c r="H24" s="240"/>
    </row>
    <row r="25" spans="1:8" ht="26.4" x14ac:dyDescent="0.25">
      <c r="A25" s="2"/>
      <c r="B25" s="283" t="s">
        <v>382</v>
      </c>
      <c r="C25" s="9"/>
      <c r="D25" s="246"/>
      <c r="E25" s="8"/>
      <c r="F25" s="282" t="s">
        <v>388</v>
      </c>
      <c r="G25" s="9"/>
      <c r="H25" s="240"/>
    </row>
    <row r="26" spans="1:8" ht="26.4" x14ac:dyDescent="0.25">
      <c r="A26" s="2"/>
      <c r="B26" s="283" t="s">
        <v>383</v>
      </c>
      <c r="C26" s="9"/>
      <c r="D26" s="246"/>
      <c r="E26" s="8"/>
      <c r="F26" s="10"/>
      <c r="G26" s="9"/>
      <c r="H26" s="240"/>
    </row>
    <row r="27" spans="1:8" ht="26.4" x14ac:dyDescent="0.25">
      <c r="A27" s="2"/>
      <c r="B27" s="283" t="s">
        <v>385</v>
      </c>
      <c r="C27" s="9"/>
      <c r="D27" s="246"/>
      <c r="E27" s="8"/>
      <c r="F27" s="10"/>
      <c r="G27" s="9"/>
      <c r="H27" s="240"/>
    </row>
    <row r="28" spans="1:8" ht="24" customHeight="1" x14ac:dyDescent="0.25">
      <c r="A28" s="2"/>
      <c r="B28" s="283" t="s">
        <v>384</v>
      </c>
      <c r="C28" s="9"/>
      <c r="D28" s="246"/>
      <c r="E28" s="8"/>
      <c r="F28" s="10"/>
      <c r="G28" s="9"/>
      <c r="H28" s="240"/>
    </row>
    <row r="29" spans="1:8" ht="24" customHeight="1" x14ac:dyDescent="0.25">
      <c r="A29" s="2"/>
      <c r="B29" s="282" t="s">
        <v>388</v>
      </c>
      <c r="C29" s="9" t="s">
        <v>461</v>
      </c>
      <c r="D29" s="245" t="s">
        <v>468</v>
      </c>
      <c r="E29" s="8"/>
      <c r="F29" s="10"/>
      <c r="G29" s="9"/>
      <c r="H29" s="240"/>
    </row>
    <row r="30" spans="1:8" ht="24" customHeight="1" x14ac:dyDescent="0.25">
      <c r="A30" s="2"/>
      <c r="B30" s="10"/>
      <c r="C30" s="9" t="s">
        <v>462</v>
      </c>
      <c r="D30" s="245" t="s">
        <v>463</v>
      </c>
      <c r="E30" s="8"/>
      <c r="F30" s="10"/>
      <c r="G30" s="9"/>
      <c r="H30" s="240"/>
    </row>
    <row r="31" spans="1:8" ht="24" customHeight="1" x14ac:dyDescent="0.25">
      <c r="A31" s="2"/>
      <c r="B31" s="247"/>
      <c r="C31" s="248"/>
      <c r="D31" s="247"/>
      <c r="E31" s="8"/>
      <c r="F31" s="42"/>
      <c r="G31" s="42"/>
    </row>
    <row r="32" spans="1:8" x14ac:dyDescent="0.25">
      <c r="A32" s="2"/>
      <c r="B32" s="249"/>
      <c r="C32" s="249"/>
      <c r="D32" s="249"/>
      <c r="E32" s="8"/>
      <c r="F32" s="43" t="s">
        <v>36</v>
      </c>
      <c r="G32" s="42"/>
    </row>
    <row r="33" spans="1:7" ht="26.4" x14ac:dyDescent="0.25">
      <c r="A33" s="2"/>
      <c r="B33" s="249"/>
      <c r="C33" s="249"/>
      <c r="D33" s="249"/>
      <c r="E33" s="8"/>
      <c r="F33" s="219" t="s">
        <v>380</v>
      </c>
      <c r="G33" s="241">
        <v>136</v>
      </c>
    </row>
    <row r="34" spans="1:7" ht="26.4" x14ac:dyDescent="0.25">
      <c r="A34" s="2"/>
      <c r="B34" s="249"/>
      <c r="C34" s="249"/>
      <c r="D34" s="249"/>
      <c r="E34" s="8"/>
      <c r="F34" s="219" t="s">
        <v>381</v>
      </c>
      <c r="G34" s="241">
        <v>151</v>
      </c>
    </row>
    <row r="35" spans="1:7" ht="26.4" x14ac:dyDescent="0.25">
      <c r="A35" s="2"/>
      <c r="B35" s="249"/>
      <c r="C35" s="249"/>
      <c r="D35" s="249"/>
      <c r="E35" s="8"/>
      <c r="F35" s="220" t="s">
        <v>37</v>
      </c>
      <c r="G35" s="241">
        <v>1990</v>
      </c>
    </row>
    <row r="36" spans="1:7" ht="27.75" customHeight="1" x14ac:dyDescent="0.25">
      <c r="A36" s="2"/>
      <c r="B36" s="249"/>
      <c r="C36" s="249"/>
      <c r="D36" s="249"/>
      <c r="E36" s="8"/>
      <c r="F36" s="2"/>
      <c r="G36" s="2"/>
    </row>
    <row r="37" spans="1:7" ht="27.75" customHeight="1" x14ac:dyDescent="0.25">
      <c r="A37" s="2"/>
      <c r="B37" s="249"/>
      <c r="C37" s="249"/>
      <c r="D37" s="249"/>
      <c r="E37" s="8"/>
      <c r="F37" s="2"/>
      <c r="G37" s="2"/>
    </row>
    <row r="38" spans="1:7" ht="27.75" customHeight="1" x14ac:dyDescent="0.25">
      <c r="A38" s="2"/>
      <c r="B38" s="249"/>
      <c r="C38" s="249"/>
      <c r="D38" s="249"/>
      <c r="E38" s="8"/>
      <c r="F38" s="2"/>
      <c r="G38" s="2"/>
    </row>
    <row r="39" spans="1:7" ht="27.75" customHeight="1" x14ac:dyDescent="0.25">
      <c r="A39" s="2"/>
      <c r="E39" s="8"/>
      <c r="F39" s="2"/>
      <c r="G39" s="2"/>
    </row>
    <row r="40" spans="1:7" ht="27.75" customHeight="1" x14ac:dyDescent="0.25">
      <c r="A40" s="2"/>
      <c r="E40" s="8"/>
      <c r="F40" s="2"/>
      <c r="G40" s="2"/>
    </row>
    <row r="41" spans="1:7" ht="27.75" customHeight="1" x14ac:dyDescent="0.25">
      <c r="A41" s="2"/>
      <c r="E41" s="8"/>
      <c r="F41" s="2"/>
      <c r="G41" s="2"/>
    </row>
    <row r="42" spans="1:7" x14ac:dyDescent="0.25">
      <c r="A42" s="2"/>
      <c r="E42" s="8"/>
      <c r="F42" s="2"/>
      <c r="G42" s="2"/>
    </row>
    <row r="43" spans="1:7" x14ac:dyDescent="0.25">
      <c r="A43" s="2"/>
      <c r="E43" s="8"/>
      <c r="F43" s="2"/>
      <c r="G43" s="2"/>
    </row>
    <row r="44" spans="1:7" x14ac:dyDescent="0.25">
      <c r="A44" s="2"/>
      <c r="E44" s="1"/>
      <c r="F44" s="1"/>
      <c r="G44" s="1"/>
    </row>
  </sheetData>
  <customSheetViews>
    <customSheetView guid="{0FE07972-1F5F-438F-AA78-9F480C2C0888}">
      <selection activeCell="J22" sqref="J22"/>
      <pageMargins left="0.7" right="0.7" top="0.75" bottom="0.75" header="0.3" footer="0.3"/>
      <pageSetup orientation="portrait"/>
    </customSheetView>
    <customSheetView guid="{999C66D2-D103-CF42-A5FE-2D5C3B01F0AD}">
      <selection activeCell="D5" sqref="D5:F5"/>
      <pageMargins left="0.7" right="0.7" top="0.75" bottom="0.75" header="0.3" footer="0.3"/>
      <pageSetup orientation="portrait"/>
    </customSheetView>
  </customSheetViews>
  <mergeCells count="8">
    <mergeCell ref="B11:H11"/>
    <mergeCell ref="B12:H12"/>
    <mergeCell ref="D5:F5"/>
    <mergeCell ref="D7:F7"/>
    <mergeCell ref="D4:F4"/>
    <mergeCell ref="D8:F8"/>
    <mergeCell ref="D9:F9"/>
    <mergeCell ref="F6:G6"/>
  </mergeCells>
  <phoneticPr fontId="0" type="noConversion"/>
  <hyperlinks>
    <hyperlink ref="D9" r:id="rId1"/>
    <hyperlink ref="D17" r:id="rId2" display="mailto:%20rjmadach@nps.edu"/>
  </hyperlinks>
  <pageMargins left="0.7" right="0.7" top="0.75" bottom="0.75" header="0.3" footer="0.3"/>
  <pageSetup orientation="portrait"/>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K100"/>
  <sheetViews>
    <sheetView tabSelected="1" topLeftCell="A68" workbookViewId="0">
      <selection activeCell="A68" sqref="A68:H68"/>
    </sheetView>
  </sheetViews>
  <sheetFormatPr defaultColWidth="9.109375" defaultRowHeight="13.2" x14ac:dyDescent="0.25"/>
  <cols>
    <col min="1" max="1" width="6.44140625" style="179" customWidth="1"/>
    <col min="2" max="2" width="31.6640625" style="61" customWidth="1"/>
    <col min="3" max="3" width="29.109375" style="138" customWidth="1"/>
    <col min="4" max="4" width="9.109375" style="138"/>
    <col min="5" max="5" width="38.44140625" style="61" customWidth="1"/>
    <col min="6" max="6" width="12.44140625" style="137" customWidth="1"/>
    <col min="7" max="7" width="22.109375" style="61" customWidth="1"/>
    <col min="8" max="8" width="18.44140625" style="61" customWidth="1"/>
    <col min="9" max="9" width="10.33203125" style="138" hidden="1" customWidth="1"/>
    <col min="10" max="10" width="1.6640625" style="138" customWidth="1"/>
    <col min="11" max="11" width="41.6640625" style="138" customWidth="1"/>
    <col min="12" max="12" width="2" style="61" hidden="1" customWidth="1"/>
    <col min="13" max="13" width="35.6640625" style="139" hidden="1" customWidth="1"/>
    <col min="14" max="14" width="5.44140625" style="139" hidden="1" customWidth="1"/>
    <col min="15" max="15" width="17.109375" style="61" hidden="1" customWidth="1"/>
    <col min="16" max="16" width="30.6640625" style="61" hidden="1" customWidth="1"/>
    <col min="17" max="17" width="17.109375" style="61" hidden="1" customWidth="1"/>
    <col min="18" max="18" width="30.6640625" style="61" hidden="1" customWidth="1"/>
    <col min="19" max="19" width="18.44140625" style="61" hidden="1" customWidth="1"/>
    <col min="20" max="20" width="30.6640625" style="61" hidden="1" customWidth="1"/>
    <col min="21" max="22" width="26.6640625" style="61" hidden="1" customWidth="1"/>
    <col min="23" max="23" width="28.44140625" style="61" hidden="1" customWidth="1"/>
    <col min="24" max="27" width="9.109375" style="61" customWidth="1"/>
    <col min="28" max="16384" width="9.109375" style="61"/>
  </cols>
  <sheetData>
    <row r="1" spans="1:28" ht="19.5" customHeight="1" thickBot="1" x14ac:dyDescent="0.3">
      <c r="A1" s="175"/>
      <c r="B1" s="146">
        <v>42439</v>
      </c>
      <c r="C1" s="58"/>
      <c r="D1" s="317" t="s">
        <v>377</v>
      </c>
      <c r="E1" s="317"/>
      <c r="F1" s="317"/>
      <c r="G1" s="58"/>
      <c r="H1" s="58"/>
      <c r="I1" s="59"/>
      <c r="J1" s="59"/>
      <c r="K1" s="59"/>
      <c r="L1" s="60"/>
      <c r="M1" s="313" t="s">
        <v>93</v>
      </c>
      <c r="N1" s="314"/>
      <c r="O1" s="314"/>
      <c r="P1" s="314"/>
      <c r="Q1" s="314"/>
      <c r="R1" s="314"/>
      <c r="S1" s="314"/>
      <c r="T1" s="314"/>
      <c r="U1" s="314"/>
      <c r="V1" s="314"/>
      <c r="W1" s="314"/>
    </row>
    <row r="2" spans="1:28" ht="20.25" customHeight="1" x14ac:dyDescent="0.25">
      <c r="A2" s="176"/>
      <c r="B2" s="63" t="s">
        <v>55</v>
      </c>
      <c r="C2" s="64"/>
      <c r="D2" s="318" t="str">
        <f>'Chapter Info &amp; Certification'!D5</f>
        <v>San Diego Chapter</v>
      </c>
      <c r="E2" s="318"/>
      <c r="F2" s="318"/>
      <c r="G2" s="141" t="s">
        <v>121</v>
      </c>
      <c r="H2" s="62"/>
      <c r="I2" s="59"/>
      <c r="J2" s="59"/>
      <c r="K2" s="59"/>
      <c r="L2" s="60"/>
      <c r="M2" s="314"/>
      <c r="N2" s="314"/>
      <c r="O2" s="314"/>
      <c r="P2" s="314"/>
      <c r="Q2" s="314"/>
      <c r="R2" s="314"/>
      <c r="S2" s="314"/>
      <c r="T2" s="314"/>
      <c r="U2" s="314"/>
      <c r="V2" s="314"/>
      <c r="W2" s="314"/>
      <c r="X2" s="65"/>
      <c r="Y2" s="65"/>
      <c r="Z2" s="65"/>
      <c r="AA2" s="65"/>
      <c r="AB2" s="65"/>
    </row>
    <row r="3" spans="1:28" s="70" customFormat="1" ht="18" customHeight="1" thickBot="1" x14ac:dyDescent="0.3">
      <c r="A3" s="177"/>
      <c r="B3" s="67" t="s">
        <v>56</v>
      </c>
      <c r="C3" s="68"/>
      <c r="D3" s="66"/>
      <c r="E3" s="66"/>
      <c r="F3" s="66"/>
      <c r="G3" s="66"/>
      <c r="H3" s="66"/>
      <c r="I3" s="66"/>
      <c r="J3" s="66"/>
      <c r="K3" s="66"/>
      <c r="L3" s="60"/>
      <c r="M3" s="198" t="s">
        <v>93</v>
      </c>
      <c r="N3" s="69"/>
      <c r="O3" s="69"/>
      <c r="P3" s="69"/>
      <c r="Q3" s="69"/>
      <c r="R3" s="69"/>
      <c r="S3" s="69"/>
      <c r="T3" s="69"/>
      <c r="U3" s="69"/>
      <c r="V3" s="69"/>
      <c r="W3" s="198"/>
      <c r="X3" s="61"/>
      <c r="Y3" s="61"/>
      <c r="Z3" s="61"/>
      <c r="AA3" s="61"/>
      <c r="AB3" s="61"/>
    </row>
    <row r="4" spans="1:28" s="70" customFormat="1" ht="27.6" thickTop="1" thickBot="1" x14ac:dyDescent="0.3">
      <c r="A4" s="177"/>
      <c r="B4" s="66"/>
      <c r="C4" s="66"/>
      <c r="D4" s="315" t="s">
        <v>44</v>
      </c>
      <c r="E4" s="316"/>
      <c r="F4" s="71" t="s">
        <v>9</v>
      </c>
      <c r="G4" s="255" t="s">
        <v>15</v>
      </c>
      <c r="H4" s="254" t="s">
        <v>348</v>
      </c>
      <c r="I4" s="72"/>
      <c r="J4" s="73"/>
      <c r="K4" s="74" t="s">
        <v>90</v>
      </c>
      <c r="L4" s="60"/>
      <c r="M4" s="208" t="s">
        <v>44</v>
      </c>
      <c r="N4" s="75"/>
      <c r="O4" s="76" t="s">
        <v>69</v>
      </c>
      <c r="P4" s="188"/>
      <c r="Q4" s="78" t="s">
        <v>70</v>
      </c>
      <c r="R4" s="77"/>
      <c r="S4" s="78" t="s">
        <v>71</v>
      </c>
      <c r="T4" s="77"/>
      <c r="U4" s="76" t="s">
        <v>72</v>
      </c>
      <c r="V4" s="197" t="s">
        <v>302</v>
      </c>
      <c r="W4" s="199" t="str">
        <f>H4</f>
        <v>Min Pts. for Gold or Platinum</v>
      </c>
      <c r="X4" s="61"/>
      <c r="Y4" s="61"/>
      <c r="Z4" s="61"/>
      <c r="AA4" s="61"/>
      <c r="AB4" s="61"/>
    </row>
    <row r="5" spans="1:28" s="70" customFormat="1" ht="18" customHeight="1" thickBot="1" x14ac:dyDescent="0.3">
      <c r="A5" s="161"/>
      <c r="B5" s="339" t="s">
        <v>389</v>
      </c>
      <c r="C5" s="256" t="s">
        <v>335</v>
      </c>
      <c r="D5" s="312" t="s">
        <v>138</v>
      </c>
      <c r="E5" s="312"/>
      <c r="F5" s="46">
        <f>$D$19</f>
        <v>500</v>
      </c>
      <c r="G5" s="47">
        <f>$F$20</f>
        <v>500</v>
      </c>
      <c r="H5" s="52">
        <v>300</v>
      </c>
      <c r="I5" s="72"/>
      <c r="J5" s="73"/>
      <c r="K5" s="319" t="s">
        <v>334</v>
      </c>
      <c r="L5" s="60"/>
      <c r="M5" s="209" t="str">
        <f>D5</f>
        <v>Section A   Officer Training</v>
      </c>
      <c r="N5" s="47"/>
      <c r="O5" s="79">
        <f>O20</f>
        <v>0</v>
      </c>
      <c r="P5" s="188"/>
      <c r="Q5" s="79">
        <f>Q20</f>
        <v>0</v>
      </c>
      <c r="R5" s="77"/>
      <c r="S5" s="79">
        <f>S20</f>
        <v>0</v>
      </c>
      <c r="T5" s="77"/>
      <c r="U5" s="79">
        <f>AVERAGE(O5,Q5,S5)</f>
        <v>0</v>
      </c>
      <c r="V5" s="46">
        <f>$D$19</f>
        <v>500</v>
      </c>
      <c r="W5" s="200">
        <f>H5</f>
        <v>300</v>
      </c>
      <c r="X5" s="61"/>
      <c r="Y5" s="61"/>
      <c r="Z5" s="61"/>
      <c r="AA5" s="61"/>
      <c r="AB5" s="61"/>
    </row>
    <row r="6" spans="1:28" s="70" customFormat="1" ht="18" customHeight="1" x14ac:dyDescent="0.25">
      <c r="A6" s="161"/>
      <c r="B6" s="340"/>
      <c r="C6" s="257"/>
      <c r="D6" s="321" t="s">
        <v>319</v>
      </c>
      <c r="E6" s="321"/>
      <c r="F6" s="48">
        <f>$D25</f>
        <v>1000</v>
      </c>
      <c r="G6" s="49">
        <f>$F$25</f>
        <v>1000</v>
      </c>
      <c r="H6" s="53">
        <v>600</v>
      </c>
      <c r="I6" s="72"/>
      <c r="J6" s="73"/>
      <c r="K6" s="319"/>
      <c r="L6" s="60"/>
      <c r="M6" s="209" t="str">
        <f t="shared" ref="M6:M13" si="0">D6</f>
        <v>Section B   Chapter Planning</v>
      </c>
      <c r="N6" s="47"/>
      <c r="O6" s="80">
        <f>O25</f>
        <v>0</v>
      </c>
      <c r="P6" s="188"/>
      <c r="Q6" s="80">
        <f>Q25</f>
        <v>0</v>
      </c>
      <c r="R6" s="77"/>
      <c r="S6" s="80">
        <f>S25</f>
        <v>0</v>
      </c>
      <c r="T6" s="77"/>
      <c r="U6" s="80">
        <f t="shared" ref="U6:U15" si="1">AVERAGE(O6,Q6,S6)</f>
        <v>0</v>
      </c>
      <c r="V6" s="48">
        <f>$D25</f>
        <v>1000</v>
      </c>
      <c r="W6" s="201">
        <f t="shared" ref="W6:W14" si="2">H6</f>
        <v>600</v>
      </c>
      <c r="X6" s="61"/>
      <c r="Y6" s="61"/>
      <c r="Z6" s="61"/>
      <c r="AA6" s="61"/>
      <c r="AB6" s="61"/>
    </row>
    <row r="7" spans="1:28" s="70" customFormat="1" ht="18" customHeight="1" x14ac:dyDescent="0.25">
      <c r="A7" s="161"/>
      <c r="B7" s="340"/>
      <c r="C7" s="284" t="s">
        <v>390</v>
      </c>
      <c r="D7" s="312" t="s">
        <v>320</v>
      </c>
      <c r="E7" s="312"/>
      <c r="F7" s="46">
        <v>3000</v>
      </c>
      <c r="G7" s="47">
        <f>$F$34</f>
        <v>2500</v>
      </c>
      <c r="H7" s="52">
        <v>1000</v>
      </c>
      <c r="I7" s="72"/>
      <c r="J7" s="73"/>
      <c r="K7" s="319"/>
      <c r="L7" s="60"/>
      <c r="M7" s="209" t="str">
        <f t="shared" si="0"/>
        <v>Section C   Event Results</v>
      </c>
      <c r="N7" s="47"/>
      <c r="O7" s="79">
        <f>O34</f>
        <v>0</v>
      </c>
      <c r="P7" s="188"/>
      <c r="Q7" s="79">
        <f>Q34</f>
        <v>0</v>
      </c>
      <c r="R7" s="77"/>
      <c r="S7" s="79">
        <f>S34</f>
        <v>0</v>
      </c>
      <c r="T7" s="77"/>
      <c r="U7" s="79">
        <f t="shared" si="1"/>
        <v>0</v>
      </c>
      <c r="V7" s="46">
        <v>3000</v>
      </c>
      <c r="W7" s="200">
        <f t="shared" si="2"/>
        <v>1000</v>
      </c>
      <c r="X7" s="61"/>
      <c r="Y7" s="61"/>
      <c r="Z7" s="61"/>
      <c r="AA7" s="61"/>
      <c r="AB7" s="61"/>
    </row>
    <row r="8" spans="1:28" s="70" customFormat="1" ht="18" customHeight="1" x14ac:dyDescent="0.25">
      <c r="A8" s="161"/>
      <c r="B8" s="340"/>
      <c r="C8" s="194" t="s">
        <v>303</v>
      </c>
      <c r="D8" s="321" t="s">
        <v>321</v>
      </c>
      <c r="E8" s="321"/>
      <c r="F8" s="48">
        <v>2000</v>
      </c>
      <c r="G8" s="49">
        <f>$F$41</f>
        <v>1150</v>
      </c>
      <c r="H8" s="53">
        <v>1000</v>
      </c>
      <c r="I8" s="72"/>
      <c r="J8" s="73"/>
      <c r="K8" s="319"/>
      <c r="L8" s="60"/>
      <c r="M8" s="209" t="str">
        <f t="shared" si="0"/>
        <v>Section D   Communications Results</v>
      </c>
      <c r="N8" s="47"/>
      <c r="O8" s="80">
        <f>O41</f>
        <v>0</v>
      </c>
      <c r="P8" s="188"/>
      <c r="Q8" s="80">
        <f>Q41</f>
        <v>0</v>
      </c>
      <c r="R8" s="77"/>
      <c r="S8" s="80">
        <f>S41</f>
        <v>0</v>
      </c>
      <c r="T8" s="77"/>
      <c r="U8" s="80">
        <f t="shared" si="1"/>
        <v>0</v>
      </c>
      <c r="V8" s="48">
        <v>2000</v>
      </c>
      <c r="W8" s="201">
        <f t="shared" si="2"/>
        <v>1000</v>
      </c>
      <c r="X8" s="61"/>
      <c r="Y8" s="61"/>
      <c r="Z8" s="61"/>
      <c r="AA8" s="61"/>
      <c r="AB8" s="61"/>
    </row>
    <row r="9" spans="1:28" s="70" customFormat="1" ht="18" customHeight="1" x14ac:dyDescent="0.25">
      <c r="A9" s="161"/>
      <c r="B9" s="340"/>
      <c r="C9" s="194" t="s">
        <v>304</v>
      </c>
      <c r="D9" s="312" t="s">
        <v>322</v>
      </c>
      <c r="E9" s="312"/>
      <c r="F9" s="46">
        <v>2000</v>
      </c>
      <c r="G9" s="47">
        <f>$F$48</f>
        <v>1650</v>
      </c>
      <c r="H9" s="52">
        <v>500</v>
      </c>
      <c r="I9" s="72"/>
      <c r="J9" s="73"/>
      <c r="K9" s="319"/>
      <c r="L9" s="60"/>
      <c r="M9" s="209" t="str">
        <f t="shared" si="0"/>
        <v>Section E   Membership Results</v>
      </c>
      <c r="N9" s="47"/>
      <c r="O9" s="79">
        <f>O48</f>
        <v>0</v>
      </c>
      <c r="P9" s="188"/>
      <c r="Q9" s="79">
        <f>Q48</f>
        <v>0</v>
      </c>
      <c r="R9" s="77"/>
      <c r="S9" s="79">
        <f>S48</f>
        <v>0</v>
      </c>
      <c r="T9" s="77"/>
      <c r="U9" s="79">
        <f t="shared" si="1"/>
        <v>0</v>
      </c>
      <c r="V9" s="46">
        <v>2000</v>
      </c>
      <c r="W9" s="200">
        <f t="shared" si="2"/>
        <v>500</v>
      </c>
      <c r="X9" s="61"/>
      <c r="Y9" s="61"/>
      <c r="Z9" s="61"/>
      <c r="AA9" s="61"/>
      <c r="AB9" s="61"/>
    </row>
    <row r="10" spans="1:28" s="70" customFormat="1" ht="18" customHeight="1" x14ac:dyDescent="0.25">
      <c r="A10" s="161"/>
      <c r="B10" s="340"/>
      <c r="C10" s="194" t="s">
        <v>305</v>
      </c>
      <c r="D10" s="321" t="s">
        <v>323</v>
      </c>
      <c r="E10" s="321"/>
      <c r="F10" s="48">
        <v>1500</v>
      </c>
      <c r="G10" s="49">
        <f>$F$55</f>
        <v>600</v>
      </c>
      <c r="H10" s="53">
        <v>500</v>
      </c>
      <c r="I10" s="72"/>
      <c r="J10" s="73"/>
      <c r="K10" s="319"/>
      <c r="L10" s="60"/>
      <c r="M10" s="209" t="str">
        <f t="shared" si="0"/>
        <v>Section F   Technical Results</v>
      </c>
      <c r="N10" s="47"/>
      <c r="O10" s="80">
        <f>O55</f>
        <v>0</v>
      </c>
      <c r="P10" s="188"/>
      <c r="Q10" s="80">
        <f>Q55</f>
        <v>0</v>
      </c>
      <c r="R10" s="77"/>
      <c r="S10" s="80">
        <f>S55</f>
        <v>0</v>
      </c>
      <c r="T10" s="77"/>
      <c r="U10" s="80">
        <f t="shared" si="1"/>
        <v>0</v>
      </c>
      <c r="V10" s="48">
        <v>1500</v>
      </c>
      <c r="W10" s="201">
        <f t="shared" si="2"/>
        <v>500</v>
      </c>
      <c r="X10" s="61"/>
      <c r="Y10" s="61"/>
      <c r="Z10" s="61"/>
      <c r="AA10" s="61"/>
      <c r="AB10" s="61"/>
    </row>
    <row r="11" spans="1:28" s="70" customFormat="1" ht="18" customHeight="1" x14ac:dyDescent="0.25">
      <c r="A11" s="161"/>
      <c r="B11" s="340"/>
      <c r="C11" s="194"/>
      <c r="D11" s="312" t="s">
        <v>324</v>
      </c>
      <c r="E11" s="312"/>
      <c r="F11" s="46">
        <v>2000</v>
      </c>
      <c r="G11" s="47">
        <f>$F$66</f>
        <v>800</v>
      </c>
      <c r="H11" s="52">
        <v>500</v>
      </c>
      <c r="I11" s="72"/>
      <c r="J11" s="73"/>
      <c r="K11" s="319"/>
      <c r="L11" s="60"/>
      <c r="M11" s="209" t="str">
        <f t="shared" si="0"/>
        <v>Section G   Outreach &amp; Collaboration Results</v>
      </c>
      <c r="N11" s="47"/>
      <c r="O11" s="79">
        <f>O66</f>
        <v>0</v>
      </c>
      <c r="P11" s="188"/>
      <c r="Q11" s="79">
        <f>Q66</f>
        <v>0</v>
      </c>
      <c r="R11" s="77"/>
      <c r="S11" s="79">
        <f>S66</f>
        <v>0</v>
      </c>
      <c r="T11" s="77"/>
      <c r="U11" s="79">
        <f t="shared" si="1"/>
        <v>0</v>
      </c>
      <c r="V11" s="46">
        <v>2000</v>
      </c>
      <c r="W11" s="200">
        <f t="shared" si="2"/>
        <v>500</v>
      </c>
      <c r="X11" s="61"/>
      <c r="Y11" s="61"/>
      <c r="Z11" s="61"/>
      <c r="AA11" s="61"/>
      <c r="AB11" s="61"/>
    </row>
    <row r="12" spans="1:28" s="70" customFormat="1" ht="18" customHeight="1" thickBot="1" x14ac:dyDescent="0.3">
      <c r="A12" s="161"/>
      <c r="B12" s="340"/>
      <c r="C12" s="285"/>
      <c r="D12" s="321" t="s">
        <v>360</v>
      </c>
      <c r="E12" s="321"/>
      <c r="F12" s="48">
        <v>1500</v>
      </c>
      <c r="G12" s="49">
        <f>$F$77</f>
        <v>500</v>
      </c>
      <c r="H12" s="53">
        <v>500</v>
      </c>
      <c r="I12" s="72"/>
      <c r="J12" s="73"/>
      <c r="K12" s="320"/>
      <c r="L12" s="60"/>
      <c r="M12" s="209" t="str">
        <f t="shared" si="0"/>
        <v>Section H   INCOSE Support Results</v>
      </c>
      <c r="N12" s="47"/>
      <c r="O12" s="80">
        <f>O77</f>
        <v>0</v>
      </c>
      <c r="P12" s="188"/>
      <c r="Q12" s="80">
        <f>Q77</f>
        <v>0</v>
      </c>
      <c r="R12" s="77"/>
      <c r="S12" s="80">
        <f>S77</f>
        <v>0</v>
      </c>
      <c r="T12" s="77"/>
      <c r="U12" s="80">
        <f t="shared" si="1"/>
        <v>0</v>
      </c>
      <c r="V12" s="48">
        <v>1500</v>
      </c>
      <c r="W12" s="201">
        <f t="shared" si="2"/>
        <v>500</v>
      </c>
      <c r="X12" s="61"/>
      <c r="Y12" s="61"/>
      <c r="Z12" s="61"/>
      <c r="AA12" s="61"/>
      <c r="AB12" s="61"/>
    </row>
    <row r="13" spans="1:28" s="70" customFormat="1" ht="18" customHeight="1" x14ac:dyDescent="0.25">
      <c r="A13" s="161"/>
      <c r="B13" s="340"/>
      <c r="C13" s="286" t="s">
        <v>267</v>
      </c>
      <c r="D13" s="326" t="s">
        <v>325</v>
      </c>
      <c r="E13" s="312"/>
      <c r="F13" s="46">
        <v>1500</v>
      </c>
      <c r="G13" s="47">
        <f>$F$90</f>
        <v>1160</v>
      </c>
      <c r="H13" s="162">
        <v>500</v>
      </c>
      <c r="I13" s="72"/>
      <c r="J13" s="181"/>
      <c r="K13" s="81"/>
      <c r="L13" s="60"/>
      <c r="M13" s="209" t="str">
        <f t="shared" si="0"/>
        <v>Section I    Operations &amp; Local Recognition Results</v>
      </c>
      <c r="N13" s="47"/>
      <c r="O13" s="79">
        <f>O90</f>
        <v>0</v>
      </c>
      <c r="P13" s="188"/>
      <c r="Q13" s="79">
        <f>Q90</f>
        <v>0</v>
      </c>
      <c r="R13" s="77"/>
      <c r="S13" s="79">
        <f>S90</f>
        <v>0</v>
      </c>
      <c r="T13" s="77"/>
      <c r="U13" s="79">
        <f t="shared" si="1"/>
        <v>0</v>
      </c>
      <c r="V13" s="46">
        <v>1500</v>
      </c>
      <c r="W13" s="202">
        <f t="shared" si="2"/>
        <v>500</v>
      </c>
      <c r="X13" s="61"/>
      <c r="Y13" s="61"/>
      <c r="Z13" s="61"/>
      <c r="AA13" s="61"/>
      <c r="AB13" s="61"/>
    </row>
    <row r="14" spans="1:28" s="70" customFormat="1" ht="18" customHeight="1" thickBot="1" x14ac:dyDescent="0.3">
      <c r="A14" s="161"/>
      <c r="B14" s="341"/>
      <c r="C14" s="258" t="s">
        <v>349</v>
      </c>
      <c r="D14" s="342" t="s">
        <v>326</v>
      </c>
      <c r="E14" s="343"/>
      <c r="F14" s="174">
        <v>1000</v>
      </c>
      <c r="G14" s="221">
        <f>$F$99</f>
        <v>250</v>
      </c>
      <c r="H14" s="190"/>
      <c r="I14" s="212"/>
      <c r="J14" s="73"/>
      <c r="K14" s="73"/>
      <c r="L14" s="60"/>
      <c r="M14" s="210" t="s">
        <v>154</v>
      </c>
      <c r="N14" s="186"/>
      <c r="O14" s="187">
        <f>O99</f>
        <v>0</v>
      </c>
      <c r="P14" s="189"/>
      <c r="Q14" s="187">
        <f>Q99</f>
        <v>0</v>
      </c>
      <c r="R14" s="186"/>
      <c r="S14" s="187">
        <f>S99</f>
        <v>0</v>
      </c>
      <c r="T14" s="195"/>
      <c r="U14" s="187">
        <f t="shared" si="1"/>
        <v>0</v>
      </c>
      <c r="V14" s="174">
        <v>1000</v>
      </c>
      <c r="W14" s="203">
        <f t="shared" si="2"/>
        <v>0</v>
      </c>
      <c r="X14" s="61"/>
      <c r="Y14" s="61"/>
      <c r="Z14" s="61"/>
      <c r="AA14" s="61"/>
      <c r="AB14" s="61"/>
    </row>
    <row r="15" spans="1:28" s="70" customFormat="1" ht="18" customHeight="1" thickBot="1" x14ac:dyDescent="0.3">
      <c r="A15" s="161"/>
      <c r="B15" s="161"/>
      <c r="C15" s="66"/>
      <c r="D15" s="344" t="s">
        <v>45</v>
      </c>
      <c r="E15" s="345"/>
      <c r="F15" s="50">
        <f>SUM(F5:F14)</f>
        <v>16000</v>
      </c>
      <c r="G15" s="51">
        <f>SUM(G5:G14)</f>
        <v>10110</v>
      </c>
      <c r="H15" s="191"/>
      <c r="I15" s="72"/>
      <c r="J15" s="73"/>
      <c r="K15" s="73"/>
      <c r="L15" s="60"/>
      <c r="M15" s="211" t="s">
        <v>45</v>
      </c>
      <c r="N15" s="47"/>
      <c r="O15" s="261">
        <f>SUM(O5:O14)</f>
        <v>0</v>
      </c>
      <c r="P15" s="188"/>
      <c r="Q15" s="261">
        <f>SUM(Q5:Q14)</f>
        <v>0</v>
      </c>
      <c r="R15" s="77"/>
      <c r="S15" s="261">
        <f>SUM(S5:S14)</f>
        <v>0</v>
      </c>
      <c r="T15" s="77"/>
      <c r="U15" s="261">
        <f t="shared" si="1"/>
        <v>0</v>
      </c>
      <c r="V15" s="196">
        <f>SUM(V5:V14)</f>
        <v>16000</v>
      </c>
      <c r="W15" s="204"/>
      <c r="X15" s="61"/>
      <c r="Y15" s="61"/>
      <c r="Z15" s="61"/>
      <c r="AA15" s="61"/>
      <c r="AB15" s="61"/>
    </row>
    <row r="16" spans="1:28" s="70" customFormat="1" ht="22.5" customHeight="1" thickTop="1" thickBot="1" x14ac:dyDescent="0.3">
      <c r="A16" s="193" t="s">
        <v>266</v>
      </c>
      <c r="B16" s="82"/>
      <c r="C16" s="82"/>
      <c r="D16" s="83" t="s">
        <v>359</v>
      </c>
      <c r="E16" s="83"/>
      <c r="F16" s="83"/>
      <c r="G16" s="84"/>
      <c r="H16" s="82"/>
      <c r="I16" s="149"/>
      <c r="J16" s="73"/>
      <c r="K16" s="73"/>
      <c r="L16" s="60"/>
      <c r="M16" s="207"/>
      <c r="N16" s="77"/>
      <c r="O16" s="77"/>
      <c r="P16" s="77"/>
      <c r="Q16" s="77"/>
      <c r="R16" s="77"/>
      <c r="S16" s="77"/>
      <c r="T16" s="77"/>
      <c r="U16" s="77"/>
      <c r="V16" s="77"/>
      <c r="W16" s="77"/>
      <c r="X16" s="61"/>
      <c r="Y16" s="61"/>
      <c r="Z16" s="61"/>
      <c r="AA16" s="61"/>
      <c r="AB16" s="61"/>
    </row>
    <row r="17" spans="1:28" s="65" customFormat="1" ht="27" thickTop="1" x14ac:dyDescent="0.25">
      <c r="A17" s="332" t="s">
        <v>8</v>
      </c>
      <c r="B17" s="332"/>
      <c r="C17" s="85" t="s">
        <v>7</v>
      </c>
      <c r="D17" s="85" t="s">
        <v>87</v>
      </c>
      <c r="E17" s="85" t="s">
        <v>49</v>
      </c>
      <c r="F17" s="85" t="s">
        <v>50</v>
      </c>
      <c r="G17" s="85" t="s">
        <v>85</v>
      </c>
      <c r="H17" s="85" t="s">
        <v>86</v>
      </c>
      <c r="I17" s="86"/>
      <c r="J17" s="87"/>
      <c r="K17" s="88" t="s">
        <v>0</v>
      </c>
      <c r="L17" s="60"/>
      <c r="M17" s="89"/>
      <c r="N17" s="90"/>
      <c r="O17" s="89" t="s">
        <v>73</v>
      </c>
      <c r="P17" s="90" t="s">
        <v>74</v>
      </c>
      <c r="Q17" s="90" t="s">
        <v>75</v>
      </c>
      <c r="R17" s="90" t="s">
        <v>76</v>
      </c>
      <c r="S17" s="90" t="s">
        <v>77</v>
      </c>
      <c r="T17" s="90" t="s">
        <v>78</v>
      </c>
      <c r="U17" s="90" t="s">
        <v>79</v>
      </c>
      <c r="V17" s="90" t="s">
        <v>80</v>
      </c>
      <c r="W17" s="90" t="s">
        <v>81</v>
      </c>
      <c r="X17" s="61"/>
      <c r="Y17" s="61"/>
      <c r="Z17" s="61"/>
      <c r="AA17" s="61"/>
      <c r="AB17" s="61"/>
    </row>
    <row r="18" spans="1:28" ht="66" customHeight="1" x14ac:dyDescent="0.25">
      <c r="A18" s="323" t="s">
        <v>393</v>
      </c>
      <c r="B18" s="324"/>
      <c r="C18" s="324"/>
      <c r="D18" s="324"/>
      <c r="E18" s="324"/>
      <c r="F18" s="324"/>
      <c r="G18" s="324"/>
      <c r="H18" s="325"/>
      <c r="I18" s="60"/>
      <c r="J18" s="92"/>
      <c r="K18" s="91"/>
      <c r="L18" s="60"/>
      <c r="M18" s="322"/>
      <c r="N18" s="322"/>
      <c r="O18" s="309" t="s">
        <v>82</v>
      </c>
      <c r="P18" s="310"/>
      <c r="Q18" s="311" t="s">
        <v>83</v>
      </c>
      <c r="R18" s="310"/>
      <c r="S18" s="311" t="s">
        <v>84</v>
      </c>
      <c r="T18" s="310"/>
      <c r="U18" s="93"/>
      <c r="V18" s="93"/>
      <c r="W18" s="93"/>
    </row>
    <row r="19" spans="1:28" ht="192" customHeight="1" x14ac:dyDescent="0.25">
      <c r="A19" s="19" t="s">
        <v>141</v>
      </c>
      <c r="B19" s="94" t="s">
        <v>394</v>
      </c>
      <c r="C19" s="19" t="s">
        <v>391</v>
      </c>
      <c r="D19" s="27">
        <v>500</v>
      </c>
      <c r="E19" s="31" t="s">
        <v>420</v>
      </c>
      <c r="F19" s="29">
        <v>500</v>
      </c>
      <c r="G19" s="34" t="s">
        <v>472</v>
      </c>
      <c r="H19" s="142" t="s">
        <v>315</v>
      </c>
      <c r="I19" s="60"/>
      <c r="J19" s="92"/>
      <c r="K19" s="95" t="s">
        <v>392</v>
      </c>
      <c r="L19" s="60"/>
      <c r="M19" s="192" t="s">
        <v>265</v>
      </c>
      <c r="N19" s="97" t="s">
        <v>141</v>
      </c>
      <c r="O19" s="98">
        <v>0</v>
      </c>
      <c r="P19" s="99"/>
      <c r="Q19" s="100">
        <v>0</v>
      </c>
      <c r="R19" s="99"/>
      <c r="S19" s="100">
        <v>0</v>
      </c>
      <c r="T19" s="99"/>
      <c r="U19" s="99"/>
      <c r="V19" s="99"/>
      <c r="W19" s="99"/>
    </row>
    <row r="20" spans="1:28" x14ac:dyDescent="0.25">
      <c r="A20" s="327" t="s">
        <v>294</v>
      </c>
      <c r="B20" s="327"/>
      <c r="C20" s="22"/>
      <c r="D20" s="23">
        <v>500</v>
      </c>
      <c r="E20" s="24"/>
      <c r="F20" s="23">
        <f>MIN(SUM(F19),$D20)</f>
        <v>500</v>
      </c>
      <c r="G20" s="24"/>
      <c r="H20" s="24"/>
      <c r="I20" s="60"/>
      <c r="J20" s="92"/>
      <c r="K20" s="101"/>
      <c r="L20" s="60"/>
      <c r="M20" s="102"/>
      <c r="N20" s="102"/>
      <c r="O20" s="103">
        <f>MIN(SUM(O19:O19),$D20)</f>
        <v>0</v>
      </c>
      <c r="P20" s="104"/>
      <c r="Q20" s="103">
        <f>MIN(SUM(Q19:Q19),$D20)</f>
        <v>0</v>
      </c>
      <c r="R20" s="104"/>
      <c r="S20" s="103">
        <f>MIN(SUM(S19:S19),$D20)</f>
        <v>0</v>
      </c>
      <c r="T20" s="104"/>
      <c r="U20" s="104"/>
      <c r="V20" s="104"/>
      <c r="W20" s="104"/>
    </row>
    <row r="21" spans="1:28" ht="66" customHeight="1" x14ac:dyDescent="0.25">
      <c r="A21" s="346" t="s">
        <v>206</v>
      </c>
      <c r="B21" s="346"/>
      <c r="C21" s="346"/>
      <c r="D21" s="346"/>
      <c r="E21" s="346"/>
      <c r="F21" s="346"/>
      <c r="G21" s="346"/>
      <c r="H21" s="347"/>
      <c r="I21" s="60"/>
      <c r="J21" s="92"/>
      <c r="K21" s="91"/>
      <c r="L21" s="60"/>
      <c r="M21" s="259"/>
      <c r="N21" s="259"/>
      <c r="O21" s="227"/>
      <c r="P21" s="227"/>
      <c r="Q21" s="227"/>
      <c r="R21" s="227"/>
      <c r="S21" s="227"/>
      <c r="T21" s="227"/>
      <c r="U21" s="228"/>
      <c r="V21" s="228"/>
      <c r="W21" s="228"/>
    </row>
    <row r="22" spans="1:28" ht="123" customHeight="1" x14ac:dyDescent="0.25">
      <c r="A22" s="19" t="s">
        <v>142</v>
      </c>
      <c r="B22" s="44" t="s">
        <v>396</v>
      </c>
      <c r="C22" s="19" t="s">
        <v>395</v>
      </c>
      <c r="D22" s="45">
        <v>250</v>
      </c>
      <c r="E22" s="28" t="s">
        <v>10</v>
      </c>
      <c r="F22" s="37">
        <v>0</v>
      </c>
      <c r="G22" s="34"/>
      <c r="H22" s="142" t="s">
        <v>316</v>
      </c>
      <c r="I22" s="111"/>
      <c r="J22" s="92"/>
      <c r="K22" s="110" t="s">
        <v>58</v>
      </c>
      <c r="L22" s="60"/>
      <c r="M22" s="96"/>
      <c r="N22" s="97" t="s">
        <v>142</v>
      </c>
      <c r="O22" s="98">
        <v>0</v>
      </c>
      <c r="P22" s="99"/>
      <c r="Q22" s="100">
        <v>0</v>
      </c>
      <c r="R22" s="99"/>
      <c r="S22" s="100">
        <v>0</v>
      </c>
      <c r="T22" s="99"/>
      <c r="U22" s="99"/>
      <c r="V22" s="99"/>
      <c r="W22" s="99"/>
    </row>
    <row r="23" spans="1:28" ht="210.75" customHeight="1" x14ac:dyDescent="0.25">
      <c r="A23" s="19" t="s">
        <v>143</v>
      </c>
      <c r="B23" s="94" t="s">
        <v>397</v>
      </c>
      <c r="C23" s="19" t="s">
        <v>269</v>
      </c>
      <c r="D23" s="27">
        <v>300</v>
      </c>
      <c r="E23" s="31" t="s">
        <v>419</v>
      </c>
      <c r="F23" s="29">
        <v>300</v>
      </c>
      <c r="G23" s="34" t="s">
        <v>426</v>
      </c>
      <c r="H23" s="142" t="s">
        <v>317</v>
      </c>
      <c r="I23" s="60"/>
      <c r="J23" s="92"/>
      <c r="K23" s="95" t="s">
        <v>295</v>
      </c>
      <c r="L23" s="60"/>
      <c r="M23" s="96"/>
      <c r="N23" s="97" t="s">
        <v>143</v>
      </c>
      <c r="O23" s="98">
        <v>0</v>
      </c>
      <c r="P23" s="99"/>
      <c r="Q23" s="100">
        <v>0</v>
      </c>
      <c r="R23" s="99"/>
      <c r="S23" s="100">
        <v>0</v>
      </c>
      <c r="T23" s="99"/>
      <c r="U23" s="99"/>
      <c r="V23" s="99"/>
      <c r="W23" s="99"/>
    </row>
    <row r="24" spans="1:28" ht="319.95" customHeight="1" x14ac:dyDescent="0.25">
      <c r="A24" s="19" t="s">
        <v>144</v>
      </c>
      <c r="B24" s="94" t="s">
        <v>398</v>
      </c>
      <c r="C24" s="19" t="s">
        <v>399</v>
      </c>
      <c r="D24" s="32">
        <v>700</v>
      </c>
      <c r="E24" s="31" t="s">
        <v>400</v>
      </c>
      <c r="F24" s="29">
        <v>700</v>
      </c>
      <c r="G24" s="34" t="s">
        <v>427</v>
      </c>
      <c r="H24" s="185" t="s">
        <v>318</v>
      </c>
      <c r="I24" s="60"/>
      <c r="J24" s="92"/>
      <c r="K24" s="95" t="s">
        <v>268</v>
      </c>
      <c r="L24" s="60"/>
      <c r="M24" s="169"/>
      <c r="N24" s="170" t="s">
        <v>144</v>
      </c>
      <c r="O24" s="171"/>
      <c r="P24" s="172"/>
      <c r="Q24" s="173"/>
      <c r="R24" s="172"/>
      <c r="S24" s="173"/>
      <c r="T24" s="172"/>
      <c r="U24" s="172"/>
      <c r="V24" s="172"/>
      <c r="W24" s="172"/>
    </row>
    <row r="25" spans="1:28" x14ac:dyDescent="0.25">
      <c r="A25" s="327" t="s">
        <v>293</v>
      </c>
      <c r="B25" s="327"/>
      <c r="C25" s="22"/>
      <c r="D25" s="23">
        <v>1000</v>
      </c>
      <c r="E25" s="24"/>
      <c r="F25" s="23">
        <f>MIN(SUM(F22:F24),$D25)</f>
        <v>1000</v>
      </c>
      <c r="G25" s="24"/>
      <c r="H25" s="24"/>
      <c r="I25" s="60"/>
      <c r="J25" s="92"/>
      <c r="K25" s="101"/>
      <c r="L25" s="60"/>
      <c r="M25" s="102"/>
      <c r="N25" s="102"/>
      <c r="O25" s="103">
        <f>MIN(SUM(O22:O24),$D25)</f>
        <v>0</v>
      </c>
      <c r="P25" s="104"/>
      <c r="Q25" s="105">
        <f>MIN(SUM(Q22:Q24),$D25)</f>
        <v>0</v>
      </c>
      <c r="R25" s="104"/>
      <c r="S25" s="105">
        <f>MIN(SUM(S22:S24),$D25)</f>
        <v>0</v>
      </c>
      <c r="T25" s="104"/>
      <c r="U25" s="104"/>
      <c r="V25" s="104"/>
      <c r="W25" s="104"/>
    </row>
    <row r="26" spans="1:28" x14ac:dyDescent="0.25">
      <c r="J26" s="92"/>
      <c r="L26" s="60"/>
    </row>
    <row r="27" spans="1:28" ht="36" customHeight="1" x14ac:dyDescent="0.25">
      <c r="A27" s="336" t="s">
        <v>207</v>
      </c>
      <c r="B27" s="337"/>
      <c r="C27" s="337"/>
      <c r="D27" s="337"/>
      <c r="E27" s="337"/>
      <c r="F27" s="337"/>
      <c r="G27" s="337"/>
      <c r="H27" s="338"/>
      <c r="I27" s="60"/>
      <c r="J27" s="92"/>
      <c r="K27" s="91"/>
      <c r="L27" s="60"/>
      <c r="M27" s="106"/>
      <c r="N27" s="106"/>
      <c r="O27" s="107"/>
      <c r="P27" s="108"/>
      <c r="Q27" s="109"/>
      <c r="R27" s="108"/>
      <c r="S27" s="109"/>
      <c r="T27" s="108"/>
      <c r="U27" s="108"/>
      <c r="V27" s="108"/>
      <c r="W27" s="108"/>
    </row>
    <row r="28" spans="1:28" ht="35.25" customHeight="1" x14ac:dyDescent="0.25">
      <c r="A28" s="333" t="s">
        <v>150</v>
      </c>
      <c r="B28" s="334"/>
      <c r="C28" s="334"/>
      <c r="D28" s="334"/>
      <c r="E28" s="334"/>
      <c r="F28" s="334"/>
      <c r="G28" s="334"/>
      <c r="H28" s="335"/>
      <c r="I28" s="159"/>
      <c r="J28" s="92"/>
      <c r="K28" s="260"/>
      <c r="L28" s="60"/>
      <c r="M28" s="260"/>
      <c r="N28" s="260"/>
      <c r="O28" s="260"/>
      <c r="P28" s="260"/>
      <c r="Q28" s="260"/>
      <c r="R28" s="260"/>
      <c r="S28" s="260"/>
      <c r="T28" s="260"/>
      <c r="U28" s="260"/>
      <c r="V28" s="260"/>
      <c r="W28" s="260"/>
    </row>
    <row r="29" spans="1:28" ht="153" customHeight="1" x14ac:dyDescent="0.25">
      <c r="A29" s="178" t="s">
        <v>145</v>
      </c>
      <c r="B29" s="163" t="s">
        <v>139</v>
      </c>
      <c r="C29" s="178" t="s">
        <v>401</v>
      </c>
      <c r="D29" s="164">
        <v>1000</v>
      </c>
      <c r="E29" s="163" t="s">
        <v>346</v>
      </c>
      <c r="F29" s="165">
        <v>1000</v>
      </c>
      <c r="G29" s="166" t="s">
        <v>432</v>
      </c>
      <c r="H29" s="167" t="s">
        <v>259</v>
      </c>
      <c r="I29" s="60"/>
      <c r="J29" s="92"/>
      <c r="K29" s="168" t="s">
        <v>347</v>
      </c>
      <c r="L29" s="60"/>
      <c r="M29" s="169"/>
      <c r="N29" s="170" t="s">
        <v>145</v>
      </c>
      <c r="O29" s="171">
        <v>0</v>
      </c>
      <c r="P29" s="172"/>
      <c r="Q29" s="173">
        <v>0</v>
      </c>
      <c r="R29" s="172"/>
      <c r="S29" s="173">
        <v>0</v>
      </c>
      <c r="T29" s="172"/>
      <c r="U29" s="172"/>
      <c r="V29" s="172"/>
      <c r="W29" s="172"/>
    </row>
    <row r="30" spans="1:28" ht="163.5" customHeight="1" x14ac:dyDescent="0.25">
      <c r="A30" s="19" t="s">
        <v>146</v>
      </c>
      <c r="B30" s="31" t="s">
        <v>98</v>
      </c>
      <c r="C30" s="19" t="s">
        <v>306</v>
      </c>
      <c r="D30" s="54">
        <v>600</v>
      </c>
      <c r="E30" s="31" t="s">
        <v>209</v>
      </c>
      <c r="F30" s="33">
        <v>100</v>
      </c>
      <c r="G30" s="34" t="s">
        <v>436</v>
      </c>
      <c r="H30" s="142" t="s">
        <v>260</v>
      </c>
      <c r="I30" s="111"/>
      <c r="J30" s="92"/>
      <c r="K30" s="110" t="s">
        <v>307</v>
      </c>
      <c r="L30" s="60"/>
      <c r="M30" s="96"/>
      <c r="N30" s="97" t="s">
        <v>146</v>
      </c>
      <c r="O30" s="98">
        <v>0</v>
      </c>
      <c r="P30" s="99"/>
      <c r="Q30" s="100">
        <v>0</v>
      </c>
      <c r="R30" s="99"/>
      <c r="S30" s="100">
        <v>0</v>
      </c>
      <c r="T30" s="99"/>
      <c r="U30" s="99"/>
      <c r="V30" s="99"/>
      <c r="W30" s="99"/>
    </row>
    <row r="31" spans="1:28" ht="123" customHeight="1" x14ac:dyDescent="0.25">
      <c r="A31" s="19" t="s">
        <v>147</v>
      </c>
      <c r="B31" s="19" t="s">
        <v>97</v>
      </c>
      <c r="C31" s="19" t="s">
        <v>270</v>
      </c>
      <c r="D31" s="54">
        <v>1200</v>
      </c>
      <c r="E31" s="31" t="s">
        <v>100</v>
      </c>
      <c r="F31" s="33">
        <v>400</v>
      </c>
      <c r="G31" s="34" t="s">
        <v>433</v>
      </c>
      <c r="H31" s="142" t="s">
        <v>261</v>
      </c>
      <c r="I31" s="111"/>
      <c r="J31" s="92"/>
      <c r="K31" s="110" t="s">
        <v>57</v>
      </c>
      <c r="L31" s="60"/>
      <c r="M31" s="96"/>
      <c r="N31" s="97" t="s">
        <v>147</v>
      </c>
      <c r="O31" s="98">
        <v>0</v>
      </c>
      <c r="P31" s="99"/>
      <c r="Q31" s="100">
        <v>0</v>
      </c>
      <c r="R31" s="99"/>
      <c r="S31" s="100">
        <v>0</v>
      </c>
      <c r="T31" s="99"/>
      <c r="U31" s="99"/>
      <c r="V31" s="99"/>
      <c r="W31" s="99"/>
    </row>
    <row r="32" spans="1:28" ht="264.75" customHeight="1" x14ac:dyDescent="0.25">
      <c r="A32" s="19" t="s">
        <v>148</v>
      </c>
      <c r="B32" s="19" t="s">
        <v>96</v>
      </c>
      <c r="C32" s="19" t="s">
        <v>272</v>
      </c>
      <c r="D32" s="54">
        <v>1500</v>
      </c>
      <c r="E32" s="31" t="s">
        <v>271</v>
      </c>
      <c r="F32" s="33">
        <v>1000</v>
      </c>
      <c r="G32" s="34" t="s">
        <v>443</v>
      </c>
      <c r="H32" s="142" t="s">
        <v>262</v>
      </c>
      <c r="I32" s="111"/>
      <c r="J32" s="92"/>
      <c r="K32" s="110" t="s">
        <v>273</v>
      </c>
      <c r="L32" s="60"/>
      <c r="M32" s="96"/>
      <c r="N32" s="97" t="s">
        <v>148</v>
      </c>
      <c r="O32" s="98">
        <v>0</v>
      </c>
      <c r="P32" s="99"/>
      <c r="Q32" s="100">
        <v>0</v>
      </c>
      <c r="R32" s="99"/>
      <c r="S32" s="100">
        <v>0</v>
      </c>
      <c r="T32" s="99"/>
      <c r="U32" s="99"/>
      <c r="V32" s="99"/>
      <c r="W32" s="99"/>
    </row>
    <row r="33" spans="1:193" ht="211.5" customHeight="1" x14ac:dyDescent="0.25">
      <c r="A33" s="19" t="s">
        <v>149</v>
      </c>
      <c r="B33" s="19" t="s">
        <v>95</v>
      </c>
      <c r="C33" s="19" t="s">
        <v>402</v>
      </c>
      <c r="D33" s="54">
        <v>1000</v>
      </c>
      <c r="E33" s="31" t="s">
        <v>403</v>
      </c>
      <c r="F33" s="33">
        <v>0</v>
      </c>
      <c r="G33" s="34"/>
      <c r="H33" s="142" t="s">
        <v>263</v>
      </c>
      <c r="I33" s="111"/>
      <c r="J33" s="92"/>
      <c r="K33" s="110" t="s">
        <v>274</v>
      </c>
      <c r="L33" s="60"/>
      <c r="M33" s="96"/>
      <c r="N33" s="97" t="s">
        <v>149</v>
      </c>
      <c r="O33" s="98">
        <v>0</v>
      </c>
      <c r="P33" s="99"/>
      <c r="Q33" s="100">
        <v>0</v>
      </c>
      <c r="R33" s="99"/>
      <c r="S33" s="100">
        <v>0</v>
      </c>
      <c r="T33" s="99"/>
      <c r="U33" s="99"/>
      <c r="V33" s="99"/>
      <c r="W33" s="99"/>
    </row>
    <row r="34" spans="1:193" x14ac:dyDescent="0.25">
      <c r="A34" s="327" t="s">
        <v>292</v>
      </c>
      <c r="B34" s="327"/>
      <c r="C34" s="22"/>
      <c r="D34" s="23">
        <v>3000</v>
      </c>
      <c r="E34" s="24"/>
      <c r="F34" s="23">
        <f>MIN(SUM(F29:F33),$D34)</f>
        <v>2500</v>
      </c>
      <c r="G34" s="24"/>
      <c r="H34" s="24"/>
      <c r="I34" s="112"/>
      <c r="J34" s="92"/>
      <c r="K34" s="113"/>
      <c r="L34" s="60"/>
      <c r="M34" s="114"/>
      <c r="N34" s="114"/>
      <c r="O34" s="103">
        <f>MIN(SUM(O29:O33),$D34)</f>
        <v>0</v>
      </c>
      <c r="P34" s="104"/>
      <c r="Q34" s="105">
        <f>MIN(SUM(Q29:Q33),$D34)</f>
        <v>0</v>
      </c>
      <c r="R34" s="104"/>
      <c r="S34" s="105">
        <f>MIN(SUM(S29:S33),$D34)</f>
        <v>0</v>
      </c>
      <c r="T34" s="104"/>
      <c r="U34" s="104"/>
      <c r="V34" s="104"/>
      <c r="W34" s="104"/>
      <c r="X34" s="115"/>
      <c r="Y34" s="115"/>
      <c r="Z34" s="115"/>
      <c r="AA34" s="115"/>
      <c r="AB34" s="115"/>
    </row>
    <row r="35" spans="1:193" s="149" customFormat="1" ht="33" customHeight="1" x14ac:dyDescent="0.25">
      <c r="A35" s="330" t="s">
        <v>155</v>
      </c>
      <c r="B35" s="330"/>
      <c r="C35" s="330"/>
      <c r="D35" s="330"/>
      <c r="E35" s="330"/>
      <c r="F35" s="330"/>
      <c r="G35" s="331"/>
      <c r="H35" s="331"/>
      <c r="I35" s="148"/>
      <c r="J35" s="92"/>
      <c r="K35" s="160"/>
      <c r="L35" s="60"/>
      <c r="M35" s="229"/>
      <c r="N35" s="229"/>
      <c r="O35" s="229"/>
      <c r="P35" s="229"/>
      <c r="Q35" s="229"/>
      <c r="R35" s="229"/>
      <c r="S35" s="229"/>
      <c r="T35" s="229"/>
      <c r="U35" s="229"/>
      <c r="V35" s="229"/>
      <c r="W35" s="229"/>
      <c r="X35" s="61"/>
      <c r="Y35" s="61"/>
      <c r="Z35" s="61"/>
      <c r="AA35" s="61"/>
      <c r="AB35" s="61"/>
      <c r="AC35" s="61"/>
      <c r="AD35" s="61"/>
      <c r="AE35" s="61"/>
      <c r="AF35" s="61"/>
      <c r="AG35" s="61"/>
      <c r="AH35" s="61"/>
      <c r="AI35" s="61"/>
      <c r="AJ35" s="61"/>
      <c r="AK35" s="61"/>
      <c r="AL35" s="61"/>
      <c r="AM35" s="61"/>
      <c r="AN35" s="61"/>
      <c r="AO35" s="61"/>
      <c r="AP35" s="61"/>
      <c r="AQ35" s="61"/>
      <c r="AR35" s="61"/>
      <c r="AS35" s="61"/>
      <c r="AT35" s="61"/>
      <c r="AU35" s="61"/>
      <c r="AV35" s="61"/>
      <c r="AW35" s="61"/>
      <c r="AX35" s="61"/>
      <c r="AY35" s="61"/>
      <c r="AZ35" s="61"/>
      <c r="BA35" s="61"/>
      <c r="BB35" s="61"/>
      <c r="BC35" s="61"/>
      <c r="BD35" s="61"/>
      <c r="BE35" s="61"/>
      <c r="BF35" s="61"/>
      <c r="BG35" s="61"/>
      <c r="BH35" s="61"/>
      <c r="BI35" s="61"/>
      <c r="BJ35" s="61"/>
      <c r="BK35" s="61"/>
      <c r="BL35" s="61"/>
      <c r="BM35" s="61"/>
      <c r="BN35" s="61"/>
      <c r="BO35" s="61"/>
      <c r="BP35" s="61"/>
      <c r="BQ35" s="61"/>
      <c r="BR35" s="61"/>
      <c r="BS35" s="61"/>
      <c r="BT35" s="61"/>
      <c r="BU35" s="61"/>
      <c r="BV35" s="61"/>
      <c r="BW35" s="61"/>
      <c r="BX35" s="61"/>
      <c r="BY35" s="61"/>
      <c r="BZ35" s="61"/>
      <c r="CA35" s="61"/>
      <c r="CB35" s="61"/>
      <c r="CC35" s="61"/>
      <c r="CD35" s="61"/>
      <c r="CE35" s="61"/>
      <c r="CF35" s="61"/>
      <c r="CG35" s="61"/>
      <c r="CH35" s="61"/>
      <c r="CI35" s="61"/>
      <c r="CJ35" s="61"/>
      <c r="CK35" s="61"/>
      <c r="CL35" s="61"/>
      <c r="CM35" s="61"/>
      <c r="CN35" s="61"/>
      <c r="CO35" s="61"/>
      <c r="CP35" s="61"/>
      <c r="CQ35" s="61"/>
      <c r="CR35" s="61"/>
      <c r="CS35" s="61"/>
      <c r="CT35" s="61"/>
      <c r="CU35" s="61"/>
      <c r="CV35" s="61"/>
      <c r="CW35" s="61"/>
      <c r="CX35" s="61"/>
      <c r="CY35" s="61"/>
      <c r="CZ35" s="61"/>
      <c r="DA35" s="61"/>
      <c r="DB35" s="61"/>
      <c r="DC35" s="61"/>
      <c r="DD35" s="61"/>
      <c r="DE35" s="61"/>
      <c r="DF35" s="61"/>
      <c r="DG35" s="61"/>
      <c r="DH35" s="61"/>
      <c r="DI35" s="61"/>
      <c r="DJ35" s="61"/>
      <c r="DK35" s="61"/>
      <c r="DL35" s="61"/>
      <c r="DM35" s="61"/>
      <c r="DN35" s="61"/>
      <c r="DO35" s="61"/>
    </row>
    <row r="36" spans="1:193" ht="156" customHeight="1" x14ac:dyDescent="0.25">
      <c r="A36" s="19" t="s">
        <v>156</v>
      </c>
      <c r="B36" s="19" t="s">
        <v>26</v>
      </c>
      <c r="C36" s="19" t="s">
        <v>210</v>
      </c>
      <c r="D36" s="32">
        <v>500</v>
      </c>
      <c r="E36" s="19" t="s">
        <v>211</v>
      </c>
      <c r="F36" s="35">
        <v>450</v>
      </c>
      <c r="G36" s="34" t="s">
        <v>424</v>
      </c>
      <c r="H36" s="142" t="s">
        <v>212</v>
      </c>
      <c r="I36" s="111"/>
      <c r="J36" s="92"/>
      <c r="K36" s="110" t="s">
        <v>275</v>
      </c>
      <c r="L36" s="60"/>
      <c r="M36" s="96"/>
      <c r="N36" s="97" t="s">
        <v>156</v>
      </c>
      <c r="O36" s="98">
        <v>0</v>
      </c>
      <c r="P36" s="99"/>
      <c r="Q36" s="100">
        <v>0</v>
      </c>
      <c r="R36" s="99"/>
      <c r="S36" s="100">
        <v>0</v>
      </c>
      <c r="T36" s="99"/>
      <c r="U36" s="99"/>
      <c r="V36" s="99"/>
      <c r="W36" s="99"/>
    </row>
    <row r="37" spans="1:193" ht="159.75" customHeight="1" x14ac:dyDescent="0.25">
      <c r="A37" s="19" t="s">
        <v>157</v>
      </c>
      <c r="B37" s="19" t="s">
        <v>94</v>
      </c>
      <c r="C37" s="19" t="s">
        <v>101</v>
      </c>
      <c r="D37" s="54">
        <v>800</v>
      </c>
      <c r="E37" s="31" t="s">
        <v>14</v>
      </c>
      <c r="F37" s="33">
        <v>300</v>
      </c>
      <c r="G37" s="34" t="s">
        <v>438</v>
      </c>
      <c r="H37" s="142" t="s">
        <v>213</v>
      </c>
      <c r="I37" s="111"/>
      <c r="J37" s="92"/>
      <c r="K37" s="205" t="s">
        <v>276</v>
      </c>
      <c r="L37" s="60"/>
      <c r="M37" s="96"/>
      <c r="N37" s="97" t="s">
        <v>157</v>
      </c>
      <c r="O37" s="98">
        <v>0</v>
      </c>
      <c r="P37" s="99"/>
      <c r="Q37" s="100">
        <v>0</v>
      </c>
      <c r="R37" s="99"/>
      <c r="S37" s="100">
        <v>0</v>
      </c>
      <c r="T37" s="99"/>
      <c r="U37" s="99"/>
      <c r="V37" s="99"/>
      <c r="W37" s="99"/>
    </row>
    <row r="38" spans="1:193" ht="108" customHeight="1" x14ac:dyDescent="0.25">
      <c r="A38" s="19" t="s">
        <v>158</v>
      </c>
      <c r="B38" s="19" t="s">
        <v>333</v>
      </c>
      <c r="C38" s="32" t="s">
        <v>366</v>
      </c>
      <c r="D38" s="54">
        <v>200</v>
      </c>
      <c r="E38" s="31" t="s">
        <v>153</v>
      </c>
      <c r="F38" s="33">
        <v>200</v>
      </c>
      <c r="G38" s="34" t="s">
        <v>431</v>
      </c>
      <c r="H38" s="142" t="s">
        <v>264</v>
      </c>
      <c r="I38" s="182"/>
      <c r="J38" s="147"/>
      <c r="K38" s="205" t="s">
        <v>277</v>
      </c>
      <c r="L38" s="60"/>
      <c r="M38" s="169"/>
      <c r="N38" s="170" t="s">
        <v>158</v>
      </c>
      <c r="O38" s="171">
        <v>0</v>
      </c>
      <c r="P38" s="172"/>
      <c r="Q38" s="173"/>
      <c r="R38" s="172"/>
      <c r="S38" s="173"/>
      <c r="T38" s="172"/>
      <c r="U38" s="172"/>
      <c r="V38" s="172"/>
      <c r="W38" s="172"/>
    </row>
    <row r="39" spans="1:193" ht="201.75" customHeight="1" x14ac:dyDescent="0.25">
      <c r="A39" s="19" t="s">
        <v>159</v>
      </c>
      <c r="B39" s="19" t="s">
        <v>102</v>
      </c>
      <c r="C39" s="19" t="s">
        <v>308</v>
      </c>
      <c r="D39" s="32">
        <v>300</v>
      </c>
      <c r="E39" s="31" t="s">
        <v>128</v>
      </c>
      <c r="F39" s="36">
        <v>100</v>
      </c>
      <c r="G39" s="34" t="s">
        <v>445</v>
      </c>
      <c r="H39" s="142" t="s">
        <v>214</v>
      </c>
      <c r="I39" s="111"/>
      <c r="J39" s="92"/>
      <c r="K39" s="110" t="s">
        <v>278</v>
      </c>
      <c r="L39" s="60"/>
      <c r="M39" s="96"/>
      <c r="N39" s="97" t="s">
        <v>159</v>
      </c>
      <c r="O39" s="98">
        <v>0</v>
      </c>
      <c r="P39" s="99"/>
      <c r="Q39" s="100">
        <v>0</v>
      </c>
      <c r="R39" s="99"/>
      <c r="S39" s="100">
        <v>0</v>
      </c>
      <c r="T39" s="99"/>
      <c r="U39" s="99" t="s">
        <v>265</v>
      </c>
      <c r="V39" s="99"/>
      <c r="W39" s="99"/>
    </row>
    <row r="40" spans="1:193" ht="201.75" customHeight="1" x14ac:dyDescent="0.25">
      <c r="A40" s="19" t="s">
        <v>404</v>
      </c>
      <c r="B40" s="44" t="s">
        <v>405</v>
      </c>
      <c r="C40" s="19" t="s">
        <v>407</v>
      </c>
      <c r="D40" s="32">
        <v>200</v>
      </c>
      <c r="E40" s="31" t="s">
        <v>408</v>
      </c>
      <c r="F40" s="36">
        <v>100</v>
      </c>
      <c r="G40" s="34" t="s">
        <v>476</v>
      </c>
      <c r="H40" s="142" t="s">
        <v>406</v>
      </c>
      <c r="I40" s="111"/>
      <c r="J40" s="92"/>
      <c r="K40" s="110" t="s">
        <v>409</v>
      </c>
      <c r="L40" s="60"/>
      <c r="M40" s="96"/>
      <c r="N40" s="97"/>
      <c r="O40" s="98"/>
      <c r="P40" s="99"/>
      <c r="Q40" s="100"/>
      <c r="R40" s="99"/>
      <c r="S40" s="100"/>
      <c r="T40" s="99"/>
      <c r="U40" s="99"/>
      <c r="V40" s="99"/>
      <c r="W40" s="99"/>
    </row>
    <row r="41" spans="1:193" x14ac:dyDescent="0.25">
      <c r="A41" s="327" t="s">
        <v>291</v>
      </c>
      <c r="B41" s="327"/>
      <c r="C41" s="22"/>
      <c r="D41" s="23">
        <v>2000</v>
      </c>
      <c r="E41" s="24"/>
      <c r="F41" s="23">
        <f>MIN(SUM(F36:F40),$D41)</f>
        <v>1150</v>
      </c>
      <c r="G41" s="24"/>
      <c r="H41" s="24"/>
      <c r="I41" s="112"/>
      <c r="J41" s="92"/>
      <c r="K41" s="113"/>
      <c r="L41" s="60"/>
      <c r="M41" s="114"/>
      <c r="N41" s="114"/>
      <c r="O41" s="103">
        <f>MIN(SUM(O36:O39),$D41)</f>
        <v>0</v>
      </c>
      <c r="P41" s="104"/>
      <c r="Q41" s="105">
        <f>MIN(SUM(Q36:Q39),$D41)</f>
        <v>0</v>
      </c>
      <c r="R41" s="104"/>
      <c r="S41" s="105">
        <f>MIN(SUM(S36:S39),$D41)</f>
        <v>0</v>
      </c>
      <c r="T41" s="104"/>
      <c r="U41" s="104"/>
      <c r="V41" s="104"/>
      <c r="W41" s="104"/>
    </row>
    <row r="42" spans="1:193" s="152" customFormat="1" ht="33.75" customHeight="1" x14ac:dyDescent="0.25">
      <c r="A42" s="330" t="s">
        <v>160</v>
      </c>
      <c r="B42" s="330"/>
      <c r="C42" s="330"/>
      <c r="D42" s="330"/>
      <c r="E42" s="330"/>
      <c r="F42" s="330"/>
      <c r="G42" s="331"/>
      <c r="H42" s="331"/>
      <c r="I42" s="150"/>
      <c r="J42" s="92"/>
      <c r="K42" s="151"/>
      <c r="L42" s="60"/>
      <c r="M42" s="153"/>
      <c r="N42" s="153"/>
      <c r="O42" s="154"/>
      <c r="P42" s="155"/>
      <c r="Q42" s="156"/>
      <c r="R42" s="155"/>
      <c r="S42" s="156"/>
      <c r="T42" s="155"/>
      <c r="U42" s="155"/>
      <c r="V42" s="155"/>
      <c r="W42" s="155"/>
      <c r="X42" s="61"/>
      <c r="Y42" s="61"/>
      <c r="Z42" s="61"/>
      <c r="AA42" s="61"/>
      <c r="AB42" s="61"/>
      <c r="AC42" s="61"/>
      <c r="AD42" s="61"/>
      <c r="AE42" s="61"/>
      <c r="AF42" s="61"/>
      <c r="AG42" s="61"/>
      <c r="AH42" s="61"/>
      <c r="AI42" s="61"/>
      <c r="AJ42" s="61"/>
      <c r="AK42" s="61"/>
      <c r="AL42" s="61"/>
      <c r="AM42" s="61"/>
      <c r="AN42" s="61"/>
      <c r="AO42" s="61"/>
      <c r="AP42" s="61"/>
      <c r="AQ42" s="61"/>
      <c r="AR42" s="61"/>
      <c r="AS42" s="61"/>
      <c r="AT42" s="61"/>
      <c r="AU42" s="61"/>
      <c r="AV42" s="61"/>
      <c r="AW42" s="61"/>
      <c r="AX42" s="61"/>
      <c r="AY42" s="61"/>
      <c r="AZ42" s="61"/>
      <c r="BA42" s="61"/>
      <c r="BB42" s="61"/>
      <c r="BC42" s="61"/>
      <c r="BD42" s="61"/>
      <c r="BE42" s="61"/>
      <c r="BF42" s="61"/>
      <c r="BG42" s="61"/>
      <c r="BH42" s="61"/>
      <c r="BI42" s="61"/>
      <c r="BJ42" s="61"/>
      <c r="BK42" s="61"/>
      <c r="BL42" s="61"/>
      <c r="BM42" s="61"/>
      <c r="BN42" s="61"/>
      <c r="BO42" s="61"/>
      <c r="BP42" s="61"/>
      <c r="BQ42" s="61"/>
      <c r="BR42" s="61"/>
      <c r="BS42" s="61"/>
      <c r="BT42" s="61"/>
      <c r="BU42" s="61"/>
      <c r="BV42" s="61"/>
      <c r="BW42" s="61"/>
      <c r="BX42" s="61"/>
      <c r="BY42" s="61"/>
      <c r="BZ42" s="61"/>
      <c r="CA42" s="61"/>
      <c r="CB42" s="61"/>
      <c r="CC42" s="61"/>
      <c r="CD42" s="61"/>
      <c r="CE42" s="61"/>
      <c r="CF42" s="61"/>
      <c r="CG42" s="61"/>
      <c r="CH42" s="61"/>
      <c r="CI42" s="61"/>
      <c r="CJ42" s="61"/>
      <c r="CK42" s="61"/>
      <c r="CL42" s="61"/>
      <c r="CM42" s="61"/>
      <c r="CN42" s="61"/>
      <c r="CO42" s="61"/>
      <c r="CP42" s="61"/>
      <c r="CQ42" s="61"/>
      <c r="CR42" s="61"/>
      <c r="CS42" s="61"/>
      <c r="CT42" s="61"/>
      <c r="CU42" s="61"/>
      <c r="CV42" s="61"/>
      <c r="CW42" s="61"/>
      <c r="CX42" s="61"/>
      <c r="CY42" s="61"/>
      <c r="CZ42" s="61"/>
      <c r="DA42" s="61"/>
      <c r="DB42" s="61"/>
      <c r="DC42" s="61"/>
      <c r="DD42" s="61"/>
      <c r="DE42" s="61"/>
      <c r="DF42" s="61"/>
      <c r="DG42" s="61"/>
      <c r="DH42" s="61"/>
      <c r="DI42" s="61"/>
      <c r="DJ42" s="61"/>
      <c r="DK42" s="61"/>
      <c r="DL42" s="61"/>
      <c r="DM42" s="61"/>
      <c r="DN42" s="61"/>
      <c r="DO42" s="61"/>
      <c r="DP42" s="61"/>
      <c r="DQ42" s="61"/>
      <c r="DR42" s="61"/>
      <c r="DS42" s="61"/>
      <c r="DT42" s="61"/>
      <c r="DU42" s="61"/>
      <c r="DV42" s="61"/>
      <c r="DW42" s="61"/>
      <c r="DX42" s="61"/>
      <c r="DY42" s="61"/>
      <c r="DZ42" s="61"/>
      <c r="EA42" s="61"/>
      <c r="EB42" s="61"/>
      <c r="EC42" s="61"/>
      <c r="ED42" s="61"/>
      <c r="EE42" s="61"/>
      <c r="EF42" s="61"/>
      <c r="EG42" s="61"/>
      <c r="EH42" s="61"/>
      <c r="EI42" s="61"/>
      <c r="EJ42" s="61"/>
      <c r="EK42" s="61"/>
      <c r="EL42" s="61"/>
      <c r="EM42" s="61"/>
      <c r="EN42" s="61"/>
      <c r="EO42" s="61"/>
      <c r="EP42" s="61"/>
      <c r="EQ42" s="61"/>
      <c r="ER42" s="61"/>
      <c r="ES42" s="61"/>
      <c r="ET42" s="61"/>
      <c r="EU42" s="61"/>
      <c r="EV42" s="61"/>
      <c r="EW42" s="61"/>
      <c r="EX42" s="61"/>
      <c r="EY42" s="61"/>
      <c r="EZ42" s="61"/>
      <c r="FA42" s="61"/>
      <c r="FB42" s="61"/>
      <c r="FC42" s="61"/>
      <c r="FD42" s="61"/>
      <c r="FE42" s="61"/>
      <c r="FF42" s="61"/>
      <c r="FG42" s="61"/>
      <c r="FH42" s="61"/>
      <c r="FI42" s="61"/>
      <c r="FJ42" s="61"/>
      <c r="FK42" s="61"/>
      <c r="FL42" s="61"/>
      <c r="FM42" s="61"/>
      <c r="FN42" s="61"/>
      <c r="FO42" s="61"/>
      <c r="FP42" s="61"/>
      <c r="FQ42" s="61"/>
      <c r="FR42" s="61"/>
      <c r="FS42" s="61"/>
      <c r="FT42" s="61"/>
      <c r="FU42" s="61"/>
      <c r="FV42" s="61"/>
      <c r="FW42" s="61"/>
      <c r="FX42" s="61"/>
      <c r="FY42" s="61"/>
      <c r="FZ42" s="61"/>
      <c r="GA42" s="61"/>
      <c r="GB42" s="61"/>
      <c r="GC42" s="61"/>
      <c r="GD42" s="61"/>
      <c r="GE42" s="61"/>
      <c r="GF42" s="61"/>
      <c r="GG42" s="61"/>
      <c r="GH42" s="61"/>
      <c r="GI42" s="61"/>
      <c r="GJ42" s="61"/>
      <c r="GK42" s="61"/>
    </row>
    <row r="43" spans="1:193" ht="149.25" customHeight="1" x14ac:dyDescent="0.25">
      <c r="A43" s="19" t="s">
        <v>161</v>
      </c>
      <c r="B43" s="44" t="s">
        <v>363</v>
      </c>
      <c r="C43" s="19" t="s">
        <v>365</v>
      </c>
      <c r="D43" s="32">
        <v>500</v>
      </c>
      <c r="E43" s="31" t="s">
        <v>364</v>
      </c>
      <c r="F43" s="35">
        <v>500</v>
      </c>
      <c r="G43" s="34" t="s">
        <v>435</v>
      </c>
      <c r="H43" s="142" t="s">
        <v>218</v>
      </c>
      <c r="I43" s="111"/>
      <c r="J43" s="92"/>
      <c r="K43" s="110" t="s">
        <v>416</v>
      </c>
      <c r="L43" s="60"/>
      <c r="M43" s="96"/>
      <c r="N43" s="97" t="s">
        <v>161</v>
      </c>
      <c r="O43" s="98">
        <v>0</v>
      </c>
      <c r="P43" s="99"/>
      <c r="Q43" s="100"/>
      <c r="R43" s="99"/>
      <c r="S43" s="100"/>
      <c r="T43" s="99"/>
      <c r="U43" s="99"/>
      <c r="V43" s="99"/>
      <c r="W43" s="99"/>
      <c r="X43" s="115"/>
      <c r="Y43" s="115"/>
      <c r="Z43" s="115"/>
      <c r="AA43" s="115"/>
      <c r="AB43" s="115"/>
    </row>
    <row r="44" spans="1:193" ht="149.25" customHeight="1" x14ac:dyDescent="0.25">
      <c r="A44" s="19" t="s">
        <v>162</v>
      </c>
      <c r="B44" s="44" t="s">
        <v>129</v>
      </c>
      <c r="C44" s="19" t="s">
        <v>130</v>
      </c>
      <c r="D44" s="32">
        <v>500</v>
      </c>
      <c r="E44" s="31" t="s">
        <v>354</v>
      </c>
      <c r="F44" s="35">
        <v>500</v>
      </c>
      <c r="G44" s="34" t="s">
        <v>447</v>
      </c>
      <c r="H44" s="142" t="s">
        <v>219</v>
      </c>
      <c r="I44" s="111"/>
      <c r="J44" s="92"/>
      <c r="K44" s="110" t="s">
        <v>327</v>
      </c>
      <c r="L44" s="60"/>
      <c r="M44" s="96"/>
      <c r="N44" s="97" t="s">
        <v>162</v>
      </c>
      <c r="O44" s="98">
        <v>0</v>
      </c>
      <c r="P44" s="99"/>
      <c r="Q44" s="100">
        <v>0</v>
      </c>
      <c r="R44" s="99"/>
      <c r="S44" s="100">
        <v>0</v>
      </c>
      <c r="T44" s="99"/>
      <c r="U44" s="99"/>
      <c r="V44" s="99"/>
      <c r="W44" s="99"/>
      <c r="X44" s="115"/>
      <c r="Y44" s="115"/>
      <c r="Z44" s="115"/>
      <c r="AA44" s="115"/>
      <c r="AB44" s="115"/>
    </row>
    <row r="45" spans="1:193" ht="147.75" customHeight="1" x14ac:dyDescent="0.25">
      <c r="A45" s="19" t="s">
        <v>163</v>
      </c>
      <c r="B45" s="44" t="s">
        <v>336</v>
      </c>
      <c r="C45" s="19" t="s">
        <v>362</v>
      </c>
      <c r="D45" s="32">
        <v>500</v>
      </c>
      <c r="E45" s="19" t="s">
        <v>296</v>
      </c>
      <c r="F45" s="35">
        <v>500</v>
      </c>
      <c r="G45" s="34" t="s">
        <v>446</v>
      </c>
      <c r="H45" s="142" t="s">
        <v>220</v>
      </c>
      <c r="I45" s="111"/>
      <c r="J45" s="92"/>
      <c r="K45" s="110" t="s">
        <v>12</v>
      </c>
      <c r="L45" s="60"/>
      <c r="M45" s="96"/>
      <c r="N45" s="97" t="s">
        <v>163</v>
      </c>
      <c r="O45" s="98">
        <v>0</v>
      </c>
      <c r="P45" s="99"/>
      <c r="Q45" s="100">
        <v>0</v>
      </c>
      <c r="R45" s="99"/>
      <c r="S45" s="100">
        <v>0</v>
      </c>
      <c r="T45" s="99"/>
      <c r="U45" s="99"/>
      <c r="V45" s="99"/>
      <c r="W45" s="99"/>
    </row>
    <row r="46" spans="1:193" ht="132" customHeight="1" x14ac:dyDescent="0.25">
      <c r="A46" s="19" t="s">
        <v>164</v>
      </c>
      <c r="B46" s="19" t="s">
        <v>279</v>
      </c>
      <c r="C46" s="19" t="s">
        <v>361</v>
      </c>
      <c r="D46" s="45">
        <v>500</v>
      </c>
      <c r="E46" s="28" t="s">
        <v>27</v>
      </c>
      <c r="F46" s="37">
        <v>150</v>
      </c>
      <c r="G46" s="34" t="s">
        <v>437</v>
      </c>
      <c r="H46" s="142" t="s">
        <v>221</v>
      </c>
      <c r="I46" s="111"/>
      <c r="J46" s="92"/>
      <c r="K46" s="110" t="s">
        <v>59</v>
      </c>
      <c r="L46" s="60"/>
      <c r="M46" s="96"/>
      <c r="N46" s="97" t="s">
        <v>164</v>
      </c>
      <c r="O46" s="98">
        <v>0</v>
      </c>
      <c r="P46" s="99"/>
      <c r="Q46" s="100">
        <v>0</v>
      </c>
      <c r="R46" s="99"/>
      <c r="S46" s="100">
        <v>0</v>
      </c>
      <c r="T46" s="99"/>
      <c r="U46" s="99"/>
      <c r="V46" s="99"/>
      <c r="W46" s="117"/>
    </row>
    <row r="47" spans="1:193" ht="303.60000000000002" x14ac:dyDescent="0.25">
      <c r="A47" s="19" t="s">
        <v>350</v>
      </c>
      <c r="B47" s="19" t="s">
        <v>411</v>
      </c>
      <c r="C47" s="19" t="s">
        <v>422</v>
      </c>
      <c r="D47" s="27">
        <v>500</v>
      </c>
      <c r="E47" s="19" t="s">
        <v>423</v>
      </c>
      <c r="F47" s="29">
        <v>0</v>
      </c>
      <c r="G47" s="34"/>
      <c r="H47" s="142" t="s">
        <v>351</v>
      </c>
      <c r="I47" s="111"/>
      <c r="J47" s="92"/>
      <c r="K47" s="95" t="s">
        <v>410</v>
      </c>
      <c r="L47" s="60"/>
      <c r="M47" s="96"/>
      <c r="N47" s="97" t="s">
        <v>350</v>
      </c>
      <c r="O47" s="98">
        <v>0</v>
      </c>
      <c r="P47" s="99"/>
      <c r="Q47" s="100">
        <v>0</v>
      </c>
      <c r="R47" s="99"/>
      <c r="S47" s="100">
        <v>0</v>
      </c>
      <c r="T47" s="99"/>
      <c r="U47" s="99"/>
      <c r="V47" s="99"/>
      <c r="W47" s="99"/>
    </row>
    <row r="48" spans="1:193" x14ac:dyDescent="0.25">
      <c r="A48" s="327" t="s">
        <v>290</v>
      </c>
      <c r="B48" s="327"/>
      <c r="C48" s="22"/>
      <c r="D48" s="23">
        <v>2000</v>
      </c>
      <c r="E48" s="24"/>
      <c r="F48" s="103">
        <f>MIN(SUM(F43:F47),$D48)</f>
        <v>1650</v>
      </c>
      <c r="G48" s="24"/>
      <c r="H48" s="24"/>
      <c r="I48" s="112"/>
      <c r="J48" s="92"/>
      <c r="K48" s="113"/>
      <c r="L48" s="60"/>
      <c r="M48" s="114"/>
      <c r="N48" s="114"/>
      <c r="O48" s="103">
        <f>MIN(SUM(O43:O47),$D48)</f>
        <v>0</v>
      </c>
      <c r="P48" s="104"/>
      <c r="Q48" s="103">
        <f>MIN(SUM(Q43:Q47),$D48)</f>
        <v>0</v>
      </c>
      <c r="R48" s="104"/>
      <c r="S48" s="103">
        <f>MIN(SUM(S43:S47),$D48)</f>
        <v>0</v>
      </c>
      <c r="T48" s="104"/>
      <c r="U48" s="104"/>
      <c r="V48" s="104"/>
      <c r="W48" s="104"/>
    </row>
    <row r="49" spans="1:173" s="152" customFormat="1" ht="32.25" customHeight="1" x14ac:dyDescent="0.25">
      <c r="A49" s="330" t="s">
        <v>169</v>
      </c>
      <c r="B49" s="330"/>
      <c r="C49" s="330"/>
      <c r="D49" s="330"/>
      <c r="E49" s="330"/>
      <c r="F49" s="330"/>
      <c r="G49" s="331"/>
      <c r="H49" s="331"/>
      <c r="I49" s="150"/>
      <c r="J49" s="92"/>
      <c r="K49" s="151"/>
      <c r="L49" s="60"/>
      <c r="M49" s="153"/>
      <c r="N49" s="153"/>
      <c r="O49" s="154"/>
      <c r="P49" s="155"/>
      <c r="Q49" s="156"/>
      <c r="R49" s="155"/>
      <c r="S49" s="156"/>
      <c r="T49" s="155"/>
      <c r="U49" s="155"/>
      <c r="V49" s="155"/>
      <c r="W49" s="155"/>
      <c r="X49" s="61"/>
      <c r="Y49" s="61"/>
      <c r="Z49" s="61"/>
      <c r="AA49" s="61"/>
      <c r="AB49" s="61"/>
      <c r="AC49" s="61"/>
      <c r="AD49" s="61"/>
      <c r="AE49" s="61"/>
      <c r="AF49" s="61"/>
      <c r="AG49" s="61"/>
      <c r="AH49" s="61"/>
      <c r="AI49" s="61"/>
      <c r="AJ49" s="61"/>
      <c r="AK49" s="61"/>
      <c r="AL49" s="61"/>
      <c r="AM49" s="61"/>
      <c r="AN49" s="61"/>
      <c r="AO49" s="61"/>
      <c r="AP49" s="61"/>
      <c r="AQ49" s="61"/>
      <c r="AR49" s="61"/>
      <c r="AS49" s="61"/>
      <c r="AT49" s="61"/>
      <c r="AU49" s="61"/>
      <c r="AV49" s="61"/>
      <c r="AW49" s="61"/>
      <c r="AX49" s="61"/>
      <c r="AY49" s="61"/>
      <c r="AZ49" s="61"/>
      <c r="BA49" s="61"/>
      <c r="BB49" s="61"/>
      <c r="BC49" s="61"/>
      <c r="BD49" s="61"/>
      <c r="BE49" s="61"/>
      <c r="BF49" s="61"/>
      <c r="BG49" s="61"/>
      <c r="BH49" s="61"/>
      <c r="BI49" s="61"/>
      <c r="BJ49" s="61"/>
      <c r="BK49" s="61"/>
      <c r="BL49" s="61"/>
      <c r="BM49" s="61"/>
      <c r="BN49" s="61"/>
      <c r="BO49" s="61"/>
      <c r="BP49" s="61"/>
      <c r="BQ49" s="61"/>
      <c r="BR49" s="61"/>
      <c r="BS49" s="61"/>
      <c r="BT49" s="61"/>
      <c r="BU49" s="61"/>
      <c r="BV49" s="61"/>
      <c r="BW49" s="61"/>
      <c r="BX49" s="61"/>
      <c r="BY49" s="61"/>
      <c r="BZ49" s="61"/>
      <c r="CA49" s="61"/>
      <c r="CB49" s="61"/>
      <c r="CC49" s="61"/>
      <c r="CD49" s="61"/>
      <c r="CE49" s="61"/>
      <c r="CF49" s="61"/>
      <c r="CG49" s="61"/>
      <c r="CH49" s="61"/>
      <c r="CI49" s="61"/>
      <c r="CJ49" s="61"/>
      <c r="CK49" s="61"/>
      <c r="CL49" s="61"/>
      <c r="CM49" s="61"/>
      <c r="CN49" s="61"/>
      <c r="CO49" s="61"/>
      <c r="CP49" s="61"/>
      <c r="CQ49" s="61"/>
      <c r="CR49" s="61"/>
      <c r="CS49" s="61"/>
      <c r="CT49" s="61"/>
      <c r="CU49" s="61"/>
      <c r="CV49" s="61"/>
      <c r="CW49" s="61"/>
      <c r="CX49" s="61"/>
      <c r="CY49" s="61"/>
      <c r="CZ49" s="61"/>
      <c r="DA49" s="61"/>
      <c r="DB49" s="61"/>
      <c r="DC49" s="61"/>
      <c r="DD49" s="61"/>
      <c r="DE49" s="61"/>
      <c r="DF49" s="61"/>
      <c r="DG49" s="61"/>
      <c r="DH49" s="61"/>
      <c r="DI49" s="61"/>
      <c r="DJ49" s="61"/>
      <c r="DK49" s="61"/>
      <c r="DL49" s="61"/>
      <c r="DM49" s="61"/>
      <c r="DN49" s="61"/>
      <c r="DO49" s="61"/>
      <c r="DP49" s="61"/>
      <c r="DQ49" s="61"/>
      <c r="DR49" s="61"/>
      <c r="DS49" s="61"/>
      <c r="DT49" s="61"/>
      <c r="DU49" s="61"/>
      <c r="DV49" s="61"/>
      <c r="DW49" s="61"/>
      <c r="DX49" s="61"/>
      <c r="DY49" s="61"/>
      <c r="DZ49" s="61"/>
      <c r="EA49" s="61"/>
      <c r="EB49" s="61"/>
      <c r="EC49" s="61"/>
      <c r="ED49" s="61"/>
      <c r="EE49" s="61"/>
      <c r="EF49" s="61"/>
      <c r="EG49" s="61"/>
      <c r="EH49" s="61"/>
      <c r="EI49" s="61"/>
      <c r="EJ49" s="61"/>
      <c r="EK49" s="61"/>
      <c r="EL49" s="61"/>
      <c r="EM49" s="61"/>
      <c r="EN49" s="61"/>
      <c r="EO49" s="61"/>
      <c r="EP49" s="61"/>
      <c r="EQ49" s="61"/>
      <c r="ER49" s="61"/>
      <c r="ES49" s="61"/>
      <c r="ET49" s="61"/>
      <c r="EU49" s="61"/>
      <c r="EV49" s="61"/>
      <c r="EW49" s="61"/>
      <c r="EX49" s="61"/>
      <c r="EY49" s="61"/>
      <c r="EZ49" s="61"/>
      <c r="FA49" s="61"/>
      <c r="FB49" s="61"/>
      <c r="FC49" s="61"/>
      <c r="FD49" s="61"/>
      <c r="FE49" s="61"/>
      <c r="FF49" s="61"/>
      <c r="FG49" s="61"/>
      <c r="FH49" s="61"/>
      <c r="FI49" s="61"/>
      <c r="FJ49" s="61"/>
      <c r="FK49" s="61"/>
      <c r="FL49" s="61"/>
      <c r="FM49" s="61"/>
      <c r="FN49" s="61"/>
      <c r="FO49" s="61"/>
      <c r="FP49" s="61"/>
      <c r="FQ49" s="61"/>
    </row>
    <row r="50" spans="1:173" ht="76.5" customHeight="1" x14ac:dyDescent="0.25">
      <c r="A50" s="19" t="s">
        <v>165</v>
      </c>
      <c r="B50" s="19" t="s">
        <v>332</v>
      </c>
      <c r="C50" s="19" t="s">
        <v>309</v>
      </c>
      <c r="D50" s="54">
        <v>300</v>
      </c>
      <c r="E50" s="31" t="s">
        <v>151</v>
      </c>
      <c r="F50" s="33">
        <v>100</v>
      </c>
      <c r="G50" s="34" t="s">
        <v>444</v>
      </c>
      <c r="H50" s="142" t="s">
        <v>222</v>
      </c>
      <c r="I50" s="111"/>
      <c r="J50" s="92"/>
      <c r="K50" s="95" t="s">
        <v>297</v>
      </c>
      <c r="L50" s="60"/>
      <c r="M50" s="96"/>
      <c r="N50" s="97" t="s">
        <v>165</v>
      </c>
      <c r="O50" s="98">
        <v>0</v>
      </c>
      <c r="P50" s="99"/>
      <c r="Q50" s="100">
        <v>0</v>
      </c>
      <c r="R50" s="99"/>
      <c r="S50" s="100">
        <v>0</v>
      </c>
      <c r="T50" s="99"/>
      <c r="U50" s="99"/>
      <c r="V50" s="99"/>
      <c r="W50" s="99"/>
    </row>
    <row r="51" spans="1:173" ht="54" customHeight="1" x14ac:dyDescent="0.25">
      <c r="A51" s="178" t="s">
        <v>166</v>
      </c>
      <c r="B51" s="178" t="s">
        <v>331</v>
      </c>
      <c r="C51" s="178" t="s">
        <v>310</v>
      </c>
      <c r="D51" s="164">
        <v>200</v>
      </c>
      <c r="E51" s="163" t="s">
        <v>152</v>
      </c>
      <c r="F51" s="165">
        <v>0</v>
      </c>
      <c r="G51" s="166"/>
      <c r="H51" s="167" t="s">
        <v>223</v>
      </c>
      <c r="I51" s="183"/>
      <c r="J51" s="92"/>
      <c r="K51" s="184" t="s">
        <v>298</v>
      </c>
      <c r="L51" s="60"/>
      <c r="M51" s="169"/>
      <c r="N51" s="170" t="s">
        <v>166</v>
      </c>
      <c r="O51" s="171"/>
      <c r="P51" s="172"/>
      <c r="Q51" s="173"/>
      <c r="R51" s="172"/>
      <c r="S51" s="173"/>
      <c r="T51" s="172"/>
      <c r="U51" s="172"/>
      <c r="V51" s="172"/>
      <c r="W51" s="172"/>
    </row>
    <row r="52" spans="1:173" s="115" customFormat="1" ht="139.5" customHeight="1" x14ac:dyDescent="0.25">
      <c r="A52" s="19" t="s">
        <v>167</v>
      </c>
      <c r="B52" s="19" t="s">
        <v>28</v>
      </c>
      <c r="C52" s="19" t="s">
        <v>367</v>
      </c>
      <c r="D52" s="54">
        <v>600</v>
      </c>
      <c r="E52" s="31" t="s">
        <v>280</v>
      </c>
      <c r="F52" s="33">
        <v>200</v>
      </c>
      <c r="G52" s="34" t="s">
        <v>477</v>
      </c>
      <c r="H52" s="253" t="s">
        <v>345</v>
      </c>
      <c r="I52" s="118"/>
      <c r="J52" s="119"/>
      <c r="K52" s="110"/>
      <c r="L52" s="60"/>
      <c r="M52" s="120"/>
      <c r="N52" s="97" t="s">
        <v>167</v>
      </c>
      <c r="O52" s="98">
        <v>0</v>
      </c>
      <c r="P52" s="99"/>
      <c r="Q52" s="100">
        <v>0</v>
      </c>
      <c r="R52" s="99"/>
      <c r="S52" s="100">
        <v>0</v>
      </c>
      <c r="T52" s="117"/>
      <c r="U52" s="117"/>
      <c r="V52" s="117"/>
      <c r="W52" s="99"/>
      <c r="X52" s="61"/>
      <c r="Y52" s="61"/>
      <c r="Z52" s="61"/>
      <c r="AA52" s="61"/>
      <c r="AB52" s="61"/>
    </row>
    <row r="53" spans="1:173" ht="144.75" customHeight="1" x14ac:dyDescent="0.25">
      <c r="A53" s="19" t="s">
        <v>168</v>
      </c>
      <c r="B53" s="19" t="s">
        <v>330</v>
      </c>
      <c r="C53" s="180" t="s">
        <v>311</v>
      </c>
      <c r="D53" s="32">
        <v>400</v>
      </c>
      <c r="E53" s="31" t="s">
        <v>140</v>
      </c>
      <c r="F53" s="35">
        <v>300</v>
      </c>
      <c r="G53" s="34" t="s">
        <v>442</v>
      </c>
      <c r="H53" s="145" t="s">
        <v>224</v>
      </c>
      <c r="I53" s="135"/>
      <c r="J53" s="92"/>
      <c r="K53" s="206" t="s">
        <v>281</v>
      </c>
      <c r="L53" s="60"/>
      <c r="M53" s="96"/>
      <c r="N53" s="97" t="s">
        <v>168</v>
      </c>
      <c r="O53" s="98">
        <v>0</v>
      </c>
      <c r="P53" s="99"/>
      <c r="Q53" s="100">
        <v>0</v>
      </c>
      <c r="R53" s="99"/>
      <c r="S53" s="100">
        <v>0</v>
      </c>
      <c r="T53" s="99"/>
      <c r="U53" s="99"/>
      <c r="V53" s="99"/>
      <c r="W53" s="99"/>
    </row>
    <row r="54" spans="1:173" ht="275.25" customHeight="1" x14ac:dyDescent="0.25">
      <c r="A54" s="19" t="s">
        <v>170</v>
      </c>
      <c r="B54" s="19" t="s">
        <v>133</v>
      </c>
      <c r="C54" s="54" t="s">
        <v>105</v>
      </c>
      <c r="D54" s="32">
        <v>1000</v>
      </c>
      <c r="E54" s="31" t="s">
        <v>412</v>
      </c>
      <c r="F54" s="33">
        <v>0</v>
      </c>
      <c r="G54" s="38"/>
      <c r="H54" s="143" t="s">
        <v>225</v>
      </c>
      <c r="I54" s="111"/>
      <c r="J54" s="92"/>
      <c r="K54" s="110" t="s">
        <v>282</v>
      </c>
      <c r="L54" s="60"/>
      <c r="M54" s="96"/>
      <c r="N54" s="97" t="s">
        <v>170</v>
      </c>
      <c r="O54" s="98">
        <v>0</v>
      </c>
      <c r="P54" s="99"/>
      <c r="Q54" s="100">
        <v>0</v>
      </c>
      <c r="R54" s="99"/>
      <c r="S54" s="100">
        <v>0</v>
      </c>
      <c r="T54" s="99"/>
      <c r="U54" s="99"/>
      <c r="V54" s="99"/>
      <c r="W54" s="99"/>
    </row>
    <row r="55" spans="1:173" x14ac:dyDescent="0.25">
      <c r="A55" s="327" t="s">
        <v>289</v>
      </c>
      <c r="B55" s="327"/>
      <c r="C55" s="22"/>
      <c r="D55" s="23">
        <v>1500</v>
      </c>
      <c r="E55" s="24"/>
      <c r="F55" s="23">
        <f>MIN(SUM(F50:F54),$D55)</f>
        <v>600</v>
      </c>
      <c r="G55" s="24"/>
      <c r="H55" s="24"/>
      <c r="I55" s="112"/>
      <c r="J55" s="92"/>
      <c r="K55" s="113"/>
      <c r="L55" s="60"/>
      <c r="M55" s="114"/>
      <c r="N55" s="114"/>
      <c r="O55" s="103">
        <f>MIN(SUM(O50:O54),$D55)</f>
        <v>0</v>
      </c>
      <c r="P55" s="104"/>
      <c r="Q55" s="105">
        <f>MIN(SUM(Q50:Q54),$D55)</f>
        <v>0</v>
      </c>
      <c r="R55" s="104"/>
      <c r="S55" s="105">
        <f>MIN(SUM(S50:S54),$D55)</f>
        <v>0</v>
      </c>
      <c r="T55" s="104"/>
      <c r="U55" s="104"/>
      <c r="V55" s="104"/>
      <c r="W55" s="104"/>
    </row>
    <row r="56" spans="1:173" ht="34.5" customHeight="1" x14ac:dyDescent="0.25">
      <c r="A56" s="328" t="s">
        <v>301</v>
      </c>
      <c r="B56" s="328"/>
      <c r="C56" s="328"/>
      <c r="D56" s="328"/>
      <c r="E56" s="328"/>
      <c r="F56" s="328"/>
      <c r="G56" s="329"/>
      <c r="H56" s="329"/>
      <c r="I56" s="152"/>
      <c r="J56" s="92"/>
      <c r="K56" s="151"/>
      <c r="L56" s="60"/>
      <c r="M56" s="230"/>
      <c r="N56" s="230"/>
      <c r="O56" s="230"/>
      <c r="P56" s="230"/>
      <c r="Q56" s="230"/>
      <c r="R56" s="230"/>
      <c r="S56" s="230"/>
      <c r="T56" s="230"/>
      <c r="U56" s="230"/>
      <c r="V56" s="230"/>
      <c r="W56" s="230"/>
    </row>
    <row r="57" spans="1:173" ht="15.75" customHeight="1" x14ac:dyDescent="0.25">
      <c r="A57" s="352" t="s">
        <v>340</v>
      </c>
      <c r="B57" s="353"/>
      <c r="C57" s="353"/>
      <c r="D57" s="353"/>
      <c r="E57" s="353"/>
      <c r="F57" s="353"/>
      <c r="G57" s="353"/>
      <c r="H57" s="354"/>
      <c r="I57" s="158"/>
      <c r="J57" s="92"/>
      <c r="K57" s="151"/>
      <c r="L57" s="60"/>
      <c r="M57" s="231"/>
      <c r="N57" s="231"/>
      <c r="O57" s="231"/>
      <c r="P57" s="231"/>
      <c r="Q57" s="231"/>
      <c r="R57" s="231"/>
      <c r="S57" s="231"/>
      <c r="T57" s="231"/>
      <c r="U57" s="231"/>
      <c r="V57" s="231"/>
      <c r="W57" s="231"/>
    </row>
    <row r="58" spans="1:173" ht="81" customHeight="1" x14ac:dyDescent="0.25">
      <c r="A58" s="19" t="s">
        <v>171</v>
      </c>
      <c r="B58" s="19" t="s">
        <v>126</v>
      </c>
      <c r="C58" s="32" t="s">
        <v>106</v>
      </c>
      <c r="D58" s="32">
        <v>300</v>
      </c>
      <c r="E58" s="31" t="s">
        <v>52</v>
      </c>
      <c r="F58" s="35">
        <v>300</v>
      </c>
      <c r="G58" s="34" t="s">
        <v>434</v>
      </c>
      <c r="H58" s="142" t="s">
        <v>226</v>
      </c>
      <c r="I58" s="111"/>
      <c r="J58" s="92"/>
      <c r="K58" s="110" t="s">
        <v>357</v>
      </c>
      <c r="L58" s="60"/>
      <c r="M58" s="96"/>
      <c r="N58" s="97" t="s">
        <v>171</v>
      </c>
      <c r="O58" s="98">
        <v>0</v>
      </c>
      <c r="P58" s="99"/>
      <c r="Q58" s="100">
        <v>0</v>
      </c>
      <c r="R58" s="99"/>
      <c r="S58" s="100">
        <v>0</v>
      </c>
      <c r="T58" s="99"/>
      <c r="U58" s="99"/>
      <c r="V58" s="99"/>
      <c r="W58" s="99"/>
    </row>
    <row r="59" spans="1:173" ht="71.25" customHeight="1" x14ac:dyDescent="0.25">
      <c r="A59" s="19" t="s">
        <v>172</v>
      </c>
      <c r="B59" s="19" t="s">
        <v>368</v>
      </c>
      <c r="C59" s="32" t="s">
        <v>299</v>
      </c>
      <c r="D59" s="45">
        <v>400</v>
      </c>
      <c r="E59" s="31" t="s">
        <v>132</v>
      </c>
      <c r="F59" s="29">
        <v>0</v>
      </c>
      <c r="G59" s="34"/>
      <c r="H59" s="142" t="s">
        <v>227</v>
      </c>
      <c r="I59" s="111"/>
      <c r="J59" s="92"/>
      <c r="K59" s="110" t="s">
        <v>11</v>
      </c>
      <c r="L59" s="60"/>
      <c r="M59" s="96"/>
      <c r="N59" s="97" t="s">
        <v>172</v>
      </c>
      <c r="O59" s="98">
        <v>0</v>
      </c>
      <c r="P59" s="99"/>
      <c r="Q59" s="100">
        <v>0</v>
      </c>
      <c r="R59" s="99"/>
      <c r="S59" s="100">
        <v>0</v>
      </c>
      <c r="T59" s="99"/>
      <c r="U59" s="99"/>
      <c r="V59" s="99"/>
      <c r="W59" s="99"/>
    </row>
    <row r="60" spans="1:173" s="115" customFormat="1" ht="54.75" customHeight="1" x14ac:dyDescent="0.25">
      <c r="A60" s="19" t="s">
        <v>173</v>
      </c>
      <c r="B60" s="19" t="s">
        <v>358</v>
      </c>
      <c r="C60" s="32" t="s">
        <v>104</v>
      </c>
      <c r="D60" s="45">
        <v>450</v>
      </c>
      <c r="E60" s="28" t="s">
        <v>88</v>
      </c>
      <c r="F60" s="29">
        <v>0</v>
      </c>
      <c r="G60" s="30"/>
      <c r="H60" s="142" t="s">
        <v>228</v>
      </c>
      <c r="I60" s="118"/>
      <c r="J60" s="119"/>
      <c r="K60" s="110"/>
      <c r="L60" s="60"/>
      <c r="M60" s="120"/>
      <c r="N60" s="97" t="s">
        <v>173</v>
      </c>
      <c r="O60" s="98">
        <v>0</v>
      </c>
      <c r="P60" s="99"/>
      <c r="Q60" s="100">
        <v>0</v>
      </c>
      <c r="R60" s="99"/>
      <c r="S60" s="100">
        <v>0</v>
      </c>
      <c r="T60" s="117"/>
      <c r="U60" s="117"/>
      <c r="V60" s="117"/>
      <c r="W60" s="99"/>
      <c r="X60" s="61"/>
      <c r="Y60" s="61"/>
      <c r="Z60" s="61"/>
      <c r="AA60" s="61"/>
      <c r="AB60" s="61"/>
    </row>
    <row r="61" spans="1:173" ht="138.75" customHeight="1" x14ac:dyDescent="0.25">
      <c r="A61" s="19" t="s">
        <v>174</v>
      </c>
      <c r="B61" s="19" t="s">
        <v>215</v>
      </c>
      <c r="C61" s="54" t="s">
        <v>107</v>
      </c>
      <c r="D61" s="54">
        <v>1000</v>
      </c>
      <c r="E61" s="19" t="s">
        <v>122</v>
      </c>
      <c r="F61" s="33">
        <v>0</v>
      </c>
      <c r="G61" s="39"/>
      <c r="H61" s="142" t="s">
        <v>229</v>
      </c>
      <c r="I61" s="111"/>
      <c r="J61" s="92"/>
      <c r="K61" s="110" t="s">
        <v>1</v>
      </c>
      <c r="L61" s="60"/>
      <c r="M61" s="96"/>
      <c r="N61" s="97" t="s">
        <v>174</v>
      </c>
      <c r="O61" s="98">
        <v>0</v>
      </c>
      <c r="P61" s="99"/>
      <c r="Q61" s="100">
        <v>0</v>
      </c>
      <c r="R61" s="99"/>
      <c r="S61" s="100">
        <v>0</v>
      </c>
      <c r="T61" s="99"/>
      <c r="U61" s="99"/>
      <c r="V61" s="99"/>
      <c r="W61" s="99"/>
    </row>
    <row r="62" spans="1:173" ht="241.5" customHeight="1" x14ac:dyDescent="0.25">
      <c r="A62" s="19" t="s">
        <v>175</v>
      </c>
      <c r="B62" s="19" t="s">
        <v>38</v>
      </c>
      <c r="C62" s="19" t="s">
        <v>300</v>
      </c>
      <c r="D62" s="32">
        <v>500</v>
      </c>
      <c r="E62" s="31" t="s">
        <v>53</v>
      </c>
      <c r="F62" s="35">
        <v>500</v>
      </c>
      <c r="G62" s="34" t="s">
        <v>439</v>
      </c>
      <c r="H62" s="142" t="s">
        <v>230</v>
      </c>
      <c r="I62" s="111"/>
      <c r="J62" s="92"/>
      <c r="K62" s="110" t="s">
        <v>39</v>
      </c>
      <c r="L62" s="60"/>
      <c r="M62" s="96"/>
      <c r="N62" s="97" t="s">
        <v>175</v>
      </c>
      <c r="O62" s="98">
        <v>0</v>
      </c>
      <c r="P62" s="99"/>
      <c r="Q62" s="100">
        <v>0</v>
      </c>
      <c r="R62" s="99"/>
      <c r="S62" s="100">
        <v>0</v>
      </c>
      <c r="T62" s="99"/>
      <c r="U62" s="99"/>
      <c r="V62" s="99"/>
      <c r="W62" s="99"/>
    </row>
    <row r="63" spans="1:173" ht="117" customHeight="1" x14ac:dyDescent="0.25">
      <c r="A63" s="19" t="s">
        <v>176</v>
      </c>
      <c r="B63" s="19" t="s">
        <v>369</v>
      </c>
      <c r="C63" s="32" t="s">
        <v>108</v>
      </c>
      <c r="D63" s="32">
        <v>200</v>
      </c>
      <c r="E63" s="31" t="s">
        <v>34</v>
      </c>
      <c r="F63" s="35">
        <v>0</v>
      </c>
      <c r="G63" s="34"/>
      <c r="H63" s="142" t="s">
        <v>356</v>
      </c>
      <c r="I63" s="111"/>
      <c r="J63" s="92"/>
      <c r="K63" s="110" t="s">
        <v>2</v>
      </c>
      <c r="L63" s="60"/>
      <c r="M63" s="96"/>
      <c r="N63" s="97" t="s">
        <v>176</v>
      </c>
      <c r="O63" s="98">
        <v>0</v>
      </c>
      <c r="P63" s="99"/>
      <c r="Q63" s="100">
        <v>0</v>
      </c>
      <c r="R63" s="99"/>
      <c r="S63" s="100">
        <v>0</v>
      </c>
      <c r="T63" s="99"/>
      <c r="U63" s="99"/>
      <c r="V63" s="99"/>
      <c r="W63" s="99"/>
    </row>
    <row r="64" spans="1:173" ht="137.25" customHeight="1" x14ac:dyDescent="0.25">
      <c r="A64" s="19" t="s">
        <v>177</v>
      </c>
      <c r="B64" s="19" t="s">
        <v>134</v>
      </c>
      <c r="C64" s="32" t="s">
        <v>99</v>
      </c>
      <c r="D64" s="32">
        <v>300</v>
      </c>
      <c r="E64" s="31" t="s">
        <v>35</v>
      </c>
      <c r="F64" s="35">
        <v>0</v>
      </c>
      <c r="G64" s="34"/>
      <c r="H64" s="142" t="s">
        <v>231</v>
      </c>
      <c r="I64" s="111"/>
      <c r="J64" s="92"/>
      <c r="K64" s="110" t="s">
        <v>40</v>
      </c>
      <c r="L64" s="60"/>
      <c r="M64" s="96"/>
      <c r="N64" s="97" t="s">
        <v>177</v>
      </c>
      <c r="O64" s="98">
        <v>0</v>
      </c>
      <c r="P64" s="99"/>
      <c r="Q64" s="100">
        <v>0</v>
      </c>
      <c r="R64" s="99"/>
      <c r="S64" s="100">
        <v>0</v>
      </c>
      <c r="T64" s="99"/>
      <c r="U64" s="99"/>
      <c r="V64" s="99"/>
      <c r="W64" s="99"/>
    </row>
    <row r="65" spans="1:23" ht="91.5" customHeight="1" x14ac:dyDescent="0.25">
      <c r="A65" s="19" t="s">
        <v>178</v>
      </c>
      <c r="B65" s="19" t="s">
        <v>370</v>
      </c>
      <c r="C65" s="32" t="s">
        <v>109</v>
      </c>
      <c r="D65" s="32">
        <v>300</v>
      </c>
      <c r="E65" s="31" t="s">
        <v>3</v>
      </c>
      <c r="F65" s="33">
        <v>0</v>
      </c>
      <c r="G65" s="34"/>
      <c r="H65" s="142" t="s">
        <v>232</v>
      </c>
      <c r="I65" s="111"/>
      <c r="J65" s="92"/>
      <c r="K65" s="110" t="s">
        <v>68</v>
      </c>
      <c r="L65" s="60"/>
      <c r="M65" s="96"/>
      <c r="N65" s="97" t="s">
        <v>178</v>
      </c>
      <c r="O65" s="98">
        <v>0</v>
      </c>
      <c r="P65" s="99"/>
      <c r="Q65" s="100">
        <v>0</v>
      </c>
      <c r="R65" s="99"/>
      <c r="S65" s="100">
        <v>0</v>
      </c>
      <c r="T65" s="99"/>
      <c r="U65" s="99"/>
      <c r="V65" s="99"/>
      <c r="W65" s="99"/>
    </row>
    <row r="66" spans="1:23" x14ac:dyDescent="0.25">
      <c r="A66" s="327" t="s">
        <v>288</v>
      </c>
      <c r="B66" s="327"/>
      <c r="C66" s="22"/>
      <c r="D66" s="23">
        <v>2000</v>
      </c>
      <c r="E66" s="24"/>
      <c r="F66" s="23">
        <f>MIN(SUM(F58:F65),$D66)</f>
        <v>800</v>
      </c>
      <c r="G66" s="24"/>
      <c r="H66" s="24"/>
      <c r="I66" s="112"/>
      <c r="J66" s="92"/>
      <c r="K66" s="223"/>
      <c r="L66" s="60"/>
      <c r="M66" s="121"/>
      <c r="N66" s="121"/>
      <c r="O66" s="122">
        <f>MIN(SUM(O58:O65),$D66)</f>
        <v>0</v>
      </c>
      <c r="P66" s="123"/>
      <c r="Q66" s="124">
        <f>MIN(SUM(Q58:Q65),$D66)</f>
        <v>0</v>
      </c>
      <c r="R66" s="123"/>
      <c r="S66" s="124">
        <f>MIN(SUM(S58:S65),$D66)</f>
        <v>0</v>
      </c>
      <c r="T66" s="123"/>
      <c r="U66" s="123"/>
      <c r="V66" s="123"/>
      <c r="W66" s="123"/>
    </row>
    <row r="67" spans="1:23" ht="36" customHeight="1" x14ac:dyDescent="0.25">
      <c r="A67" s="330" t="s">
        <v>216</v>
      </c>
      <c r="B67" s="330"/>
      <c r="C67" s="330"/>
      <c r="D67" s="330"/>
      <c r="E67" s="330"/>
      <c r="F67" s="330"/>
      <c r="G67" s="331"/>
      <c r="H67" s="331"/>
      <c r="I67" s="150"/>
      <c r="J67" s="222"/>
      <c r="K67" s="224"/>
      <c r="L67" s="60"/>
      <c r="M67" s="225"/>
      <c r="N67" s="232"/>
      <c r="O67" s="232"/>
      <c r="P67" s="232"/>
      <c r="Q67" s="232"/>
      <c r="R67" s="232"/>
      <c r="S67" s="232"/>
      <c r="T67" s="232"/>
      <c r="U67" s="232"/>
      <c r="V67" s="232"/>
      <c r="W67" s="232"/>
    </row>
    <row r="68" spans="1:23" ht="19.5" customHeight="1" x14ac:dyDescent="0.25">
      <c r="A68" s="350" t="s">
        <v>208</v>
      </c>
      <c r="B68" s="350"/>
      <c r="C68" s="350"/>
      <c r="D68" s="350"/>
      <c r="E68" s="350"/>
      <c r="F68" s="350"/>
      <c r="G68" s="350"/>
      <c r="H68" s="351"/>
      <c r="I68" s="150"/>
      <c r="J68" s="92"/>
      <c r="K68" s="157"/>
      <c r="L68" s="60"/>
      <c r="M68" s="226"/>
      <c r="N68" s="233"/>
      <c r="O68" s="233"/>
      <c r="P68" s="233"/>
      <c r="Q68" s="233"/>
      <c r="R68" s="233"/>
      <c r="S68" s="233"/>
      <c r="T68" s="233"/>
      <c r="U68" s="233"/>
      <c r="V68" s="233"/>
      <c r="W68" s="233"/>
    </row>
    <row r="69" spans="1:23" ht="136.5" customHeight="1" x14ac:dyDescent="0.25">
      <c r="A69" s="19" t="s">
        <v>179</v>
      </c>
      <c r="B69" s="19" t="s">
        <v>29</v>
      </c>
      <c r="C69" s="32" t="s">
        <v>110</v>
      </c>
      <c r="D69" s="32">
        <v>400</v>
      </c>
      <c r="E69" s="31" t="s">
        <v>371</v>
      </c>
      <c r="F69" s="35">
        <v>0</v>
      </c>
      <c r="G69" s="34"/>
      <c r="H69" s="142" t="s">
        <v>233</v>
      </c>
      <c r="I69" s="111"/>
      <c r="J69" s="92"/>
      <c r="K69" s="116"/>
      <c r="L69" s="60"/>
      <c r="M69" s="125"/>
      <c r="N69" s="126" t="s">
        <v>179</v>
      </c>
      <c r="O69" s="127">
        <v>0</v>
      </c>
      <c r="P69" s="128"/>
      <c r="Q69" s="129">
        <v>0</v>
      </c>
      <c r="R69" s="128"/>
      <c r="S69" s="129">
        <v>0</v>
      </c>
      <c r="T69" s="128"/>
      <c r="U69" s="128"/>
      <c r="V69" s="128"/>
      <c r="W69" s="128"/>
    </row>
    <row r="70" spans="1:23" ht="93.75" customHeight="1" x14ac:dyDescent="0.25">
      <c r="A70" s="19" t="s">
        <v>180</v>
      </c>
      <c r="B70" s="19" t="s">
        <v>372</v>
      </c>
      <c r="C70" s="32" t="s">
        <v>99</v>
      </c>
      <c r="D70" s="32">
        <v>500</v>
      </c>
      <c r="E70" s="31" t="s">
        <v>373</v>
      </c>
      <c r="F70" s="33">
        <v>0</v>
      </c>
      <c r="G70" s="34"/>
      <c r="H70" s="142" t="s">
        <v>234</v>
      </c>
      <c r="I70" s="111"/>
      <c r="J70" s="92"/>
      <c r="K70" s="116"/>
      <c r="L70" s="60"/>
      <c r="M70" s="96"/>
      <c r="N70" s="97" t="s">
        <v>180</v>
      </c>
      <c r="O70" s="98">
        <v>0</v>
      </c>
      <c r="P70" s="99"/>
      <c r="Q70" s="100">
        <v>0</v>
      </c>
      <c r="R70" s="99"/>
      <c r="S70" s="100">
        <v>0</v>
      </c>
      <c r="T70" s="99"/>
      <c r="U70" s="99"/>
      <c r="V70" s="99"/>
      <c r="W70" s="99"/>
    </row>
    <row r="71" spans="1:23" ht="99" customHeight="1" x14ac:dyDescent="0.25">
      <c r="A71" s="19" t="s">
        <v>181</v>
      </c>
      <c r="B71" s="19" t="s">
        <v>131</v>
      </c>
      <c r="C71" s="32" t="s">
        <v>103</v>
      </c>
      <c r="D71" s="45">
        <v>500</v>
      </c>
      <c r="E71" s="28" t="s">
        <v>51</v>
      </c>
      <c r="F71" s="29">
        <v>0</v>
      </c>
      <c r="G71" s="30"/>
      <c r="H71" s="142" t="s">
        <v>235</v>
      </c>
      <c r="I71" s="111"/>
      <c r="J71" s="92"/>
      <c r="K71" s="110"/>
      <c r="L71" s="60"/>
      <c r="M71" s="96"/>
      <c r="N71" s="97" t="s">
        <v>181</v>
      </c>
      <c r="O71" s="98">
        <v>0</v>
      </c>
      <c r="P71" s="99"/>
      <c r="Q71" s="100">
        <v>0</v>
      </c>
      <c r="R71" s="99"/>
      <c r="S71" s="100">
        <v>0</v>
      </c>
      <c r="T71" s="99"/>
      <c r="U71" s="99"/>
      <c r="V71" s="99"/>
      <c r="W71" s="99"/>
    </row>
    <row r="72" spans="1:23" ht="45.75" customHeight="1" x14ac:dyDescent="0.25">
      <c r="A72" s="19" t="s">
        <v>182</v>
      </c>
      <c r="B72" s="19" t="s">
        <v>374</v>
      </c>
      <c r="C72" s="32" t="s">
        <v>376</v>
      </c>
      <c r="D72" s="32">
        <v>500</v>
      </c>
      <c r="E72" s="31" t="s">
        <v>135</v>
      </c>
      <c r="F72" s="35">
        <v>150</v>
      </c>
      <c r="G72" s="34" t="s">
        <v>430</v>
      </c>
      <c r="H72" s="142" t="s">
        <v>236</v>
      </c>
      <c r="I72" s="111"/>
      <c r="J72" s="92"/>
      <c r="K72" s="110" t="s">
        <v>337</v>
      </c>
      <c r="L72" s="60"/>
      <c r="M72" s="96"/>
      <c r="N72" s="97" t="s">
        <v>182</v>
      </c>
      <c r="O72" s="98">
        <v>0</v>
      </c>
      <c r="P72" s="99"/>
      <c r="Q72" s="100">
        <v>0</v>
      </c>
      <c r="R72" s="99"/>
      <c r="S72" s="100">
        <v>0</v>
      </c>
      <c r="T72" s="99"/>
      <c r="U72" s="99"/>
      <c r="V72" s="99"/>
      <c r="W72" s="99"/>
    </row>
    <row r="73" spans="1:23" ht="44.25" customHeight="1" x14ac:dyDescent="0.25">
      <c r="A73" s="19" t="s">
        <v>183</v>
      </c>
      <c r="B73" s="19" t="s">
        <v>375</v>
      </c>
      <c r="C73" s="32" t="s">
        <v>376</v>
      </c>
      <c r="D73" s="32">
        <v>500</v>
      </c>
      <c r="E73" s="31" t="s">
        <v>135</v>
      </c>
      <c r="F73" s="35">
        <f>2*100+50</f>
        <v>250</v>
      </c>
      <c r="G73" s="34" t="s">
        <v>429</v>
      </c>
      <c r="H73" s="142" t="s">
        <v>237</v>
      </c>
      <c r="I73" s="111"/>
      <c r="J73" s="92"/>
      <c r="K73" s="110" t="s">
        <v>338</v>
      </c>
      <c r="L73" s="60"/>
      <c r="M73" s="96"/>
      <c r="N73" s="97" t="s">
        <v>183</v>
      </c>
      <c r="O73" s="98">
        <v>0</v>
      </c>
      <c r="P73" s="99"/>
      <c r="Q73" s="100">
        <v>0</v>
      </c>
      <c r="R73" s="99"/>
      <c r="S73" s="100">
        <v>0</v>
      </c>
      <c r="T73" s="99"/>
      <c r="U73" s="99"/>
      <c r="V73" s="99"/>
      <c r="W73" s="99"/>
    </row>
    <row r="74" spans="1:23" ht="150" customHeight="1" x14ac:dyDescent="0.25">
      <c r="A74" s="19" t="s">
        <v>184</v>
      </c>
      <c r="B74" s="19" t="s">
        <v>127</v>
      </c>
      <c r="C74" s="32" t="s">
        <v>111</v>
      </c>
      <c r="D74" s="32">
        <v>500</v>
      </c>
      <c r="E74" s="31" t="s">
        <v>4</v>
      </c>
      <c r="F74" s="33">
        <v>100</v>
      </c>
      <c r="G74" s="34" t="s">
        <v>425</v>
      </c>
      <c r="H74" s="142" t="s">
        <v>238</v>
      </c>
      <c r="I74" s="111"/>
      <c r="J74" s="92"/>
      <c r="K74" s="110" t="s">
        <v>339</v>
      </c>
      <c r="L74" s="60"/>
      <c r="M74" s="96"/>
      <c r="N74" s="97" t="s">
        <v>184</v>
      </c>
      <c r="O74" s="98">
        <v>0</v>
      </c>
      <c r="P74" s="99"/>
      <c r="Q74" s="100">
        <v>0</v>
      </c>
      <c r="R74" s="99"/>
      <c r="S74" s="100">
        <v>0</v>
      </c>
      <c r="T74" s="99"/>
      <c r="U74" s="99"/>
      <c r="V74" s="99"/>
      <c r="W74" s="99"/>
    </row>
    <row r="75" spans="1:23" ht="84" customHeight="1" x14ac:dyDescent="0.25">
      <c r="A75" s="19" t="s">
        <v>185</v>
      </c>
      <c r="B75" s="19" t="s">
        <v>136</v>
      </c>
      <c r="C75" s="32" t="s">
        <v>46</v>
      </c>
      <c r="D75" s="32">
        <v>500</v>
      </c>
      <c r="E75" s="31" t="s">
        <v>5</v>
      </c>
      <c r="F75" s="35">
        <v>0</v>
      </c>
      <c r="G75" s="34"/>
      <c r="H75" s="142" t="s">
        <v>239</v>
      </c>
      <c r="I75" s="111"/>
      <c r="J75" s="92"/>
      <c r="K75" s="110" t="s">
        <v>67</v>
      </c>
      <c r="L75" s="60"/>
      <c r="M75" s="96"/>
      <c r="N75" s="97" t="s">
        <v>185</v>
      </c>
      <c r="O75" s="98">
        <v>0</v>
      </c>
      <c r="P75" s="99"/>
      <c r="Q75" s="100">
        <v>0</v>
      </c>
      <c r="R75" s="99"/>
      <c r="S75" s="100">
        <v>0</v>
      </c>
      <c r="T75" s="99"/>
      <c r="U75" s="99"/>
      <c r="V75" s="99"/>
      <c r="W75" s="99"/>
    </row>
    <row r="76" spans="1:23" ht="61.5" customHeight="1" x14ac:dyDescent="0.25">
      <c r="A76" s="19" t="s">
        <v>186</v>
      </c>
      <c r="B76" s="19" t="s">
        <v>30</v>
      </c>
      <c r="C76" s="32" t="s">
        <v>112</v>
      </c>
      <c r="D76" s="32">
        <v>300</v>
      </c>
      <c r="E76" s="31" t="s">
        <v>89</v>
      </c>
      <c r="F76" s="35">
        <v>0</v>
      </c>
      <c r="G76" s="34"/>
      <c r="H76" s="142" t="s">
        <v>240</v>
      </c>
      <c r="I76" s="111"/>
      <c r="J76" s="92"/>
      <c r="K76" s="130"/>
      <c r="L76" s="60"/>
      <c r="M76" s="96"/>
      <c r="N76" s="97" t="s">
        <v>186</v>
      </c>
      <c r="O76" s="98">
        <v>0</v>
      </c>
      <c r="P76" s="99"/>
      <c r="Q76" s="100">
        <v>0</v>
      </c>
      <c r="R76" s="99"/>
      <c r="S76" s="100">
        <v>0</v>
      </c>
      <c r="T76" s="99"/>
      <c r="U76" s="99"/>
      <c r="V76" s="99"/>
      <c r="W76" s="99"/>
    </row>
    <row r="77" spans="1:23" x14ac:dyDescent="0.25">
      <c r="A77" s="327" t="s">
        <v>287</v>
      </c>
      <c r="B77" s="327"/>
      <c r="C77" s="22"/>
      <c r="D77" s="23">
        <v>1500</v>
      </c>
      <c r="E77" s="24"/>
      <c r="F77" s="23">
        <f>MIN(SUM(F69:F76),$D77)</f>
        <v>500</v>
      </c>
      <c r="G77" s="24"/>
      <c r="H77" s="24"/>
      <c r="I77" s="112"/>
      <c r="J77" s="92"/>
      <c r="K77" s="113"/>
      <c r="L77" s="60"/>
      <c r="M77" s="114"/>
      <c r="N77" s="114"/>
      <c r="O77" s="103">
        <f>MIN(SUM(O69:O76),$D77)</f>
        <v>0</v>
      </c>
      <c r="P77" s="104"/>
      <c r="Q77" s="105">
        <f>MIN(SUM(Q69:Q76),$D77)</f>
        <v>0</v>
      </c>
      <c r="R77" s="104"/>
      <c r="S77" s="105">
        <f>MIN(SUM(S69:S76),$D77)</f>
        <v>0</v>
      </c>
      <c r="T77" s="104"/>
      <c r="U77" s="104"/>
      <c r="V77" s="104"/>
      <c r="W77" s="104"/>
    </row>
    <row r="78" spans="1:23" ht="33.75" customHeight="1" x14ac:dyDescent="0.25">
      <c r="A78" s="330" t="s">
        <v>217</v>
      </c>
      <c r="B78" s="330"/>
      <c r="C78" s="330"/>
      <c r="D78" s="330"/>
      <c r="E78" s="330"/>
      <c r="F78" s="330"/>
      <c r="G78" s="331"/>
      <c r="H78" s="331"/>
      <c r="I78" s="150"/>
      <c r="J78" s="92"/>
      <c r="K78" s="151"/>
      <c r="L78" s="60"/>
      <c r="M78" s="151"/>
      <c r="N78" s="151"/>
      <c r="O78" s="151"/>
      <c r="P78" s="151"/>
      <c r="Q78" s="151"/>
      <c r="R78" s="151"/>
      <c r="S78" s="151"/>
      <c r="T78" s="151"/>
      <c r="U78" s="151"/>
      <c r="V78" s="151"/>
      <c r="W78" s="151"/>
    </row>
    <row r="79" spans="1:23" ht="79.5" customHeight="1" x14ac:dyDescent="0.25">
      <c r="A79" s="19" t="s">
        <v>187</v>
      </c>
      <c r="B79" s="19" t="s">
        <v>31</v>
      </c>
      <c r="C79" s="32" t="s">
        <v>113</v>
      </c>
      <c r="D79" s="32">
        <v>50</v>
      </c>
      <c r="E79" s="31" t="s">
        <v>60</v>
      </c>
      <c r="F79" s="36">
        <v>50</v>
      </c>
      <c r="G79" s="34" t="s">
        <v>441</v>
      </c>
      <c r="H79" s="142" t="s">
        <v>241</v>
      </c>
      <c r="I79" s="111"/>
      <c r="J79" s="92"/>
      <c r="K79" s="116"/>
      <c r="L79" s="60"/>
      <c r="M79" s="96"/>
      <c r="N79" s="97" t="s">
        <v>187</v>
      </c>
      <c r="O79" s="98">
        <v>0</v>
      </c>
      <c r="P79" s="99"/>
      <c r="Q79" s="100">
        <v>0</v>
      </c>
      <c r="R79" s="99"/>
      <c r="S79" s="100">
        <v>0</v>
      </c>
      <c r="T79" s="99"/>
      <c r="U79" s="99"/>
      <c r="V79" s="99"/>
      <c r="W79" s="99"/>
    </row>
    <row r="80" spans="1:23" ht="65.25" customHeight="1" x14ac:dyDescent="0.25">
      <c r="A80" s="19" t="s">
        <v>188</v>
      </c>
      <c r="B80" s="19" t="s">
        <v>352</v>
      </c>
      <c r="C80" s="32" t="s">
        <v>114</v>
      </c>
      <c r="D80" s="32">
        <v>75</v>
      </c>
      <c r="E80" s="31" t="s">
        <v>47</v>
      </c>
      <c r="F80" s="36">
        <v>0</v>
      </c>
      <c r="G80" s="34"/>
      <c r="H80" s="142" t="s">
        <v>242</v>
      </c>
      <c r="I80" s="111"/>
      <c r="J80" s="92"/>
      <c r="K80" s="110" t="s">
        <v>41</v>
      </c>
      <c r="L80" s="60"/>
      <c r="M80" s="96"/>
      <c r="N80" s="97" t="s">
        <v>188</v>
      </c>
      <c r="O80" s="98">
        <v>0</v>
      </c>
      <c r="P80" s="99"/>
      <c r="Q80" s="100">
        <v>0</v>
      </c>
      <c r="R80" s="99"/>
      <c r="S80" s="100">
        <v>0</v>
      </c>
      <c r="T80" s="99"/>
      <c r="U80" s="99"/>
      <c r="V80" s="99"/>
      <c r="W80" s="99"/>
    </row>
    <row r="81" spans="1:23" ht="68.25" customHeight="1" x14ac:dyDescent="0.25">
      <c r="A81" s="19" t="s">
        <v>189</v>
      </c>
      <c r="B81" s="19" t="s">
        <v>353</v>
      </c>
      <c r="C81" s="32" t="s">
        <v>114</v>
      </c>
      <c r="D81" s="32">
        <v>75</v>
      </c>
      <c r="E81" s="31" t="s">
        <v>47</v>
      </c>
      <c r="F81" s="36">
        <v>0</v>
      </c>
      <c r="G81" s="34"/>
      <c r="H81" s="142" t="s">
        <v>243</v>
      </c>
      <c r="I81" s="111"/>
      <c r="J81" s="92"/>
      <c r="K81" s="110" t="s">
        <v>66</v>
      </c>
      <c r="L81" s="60"/>
      <c r="M81" s="96"/>
      <c r="N81" s="97" t="s">
        <v>189</v>
      </c>
      <c r="O81" s="98">
        <v>0</v>
      </c>
      <c r="P81" s="99"/>
      <c r="Q81" s="100">
        <v>0</v>
      </c>
      <c r="R81" s="99"/>
      <c r="S81" s="100">
        <v>0</v>
      </c>
      <c r="T81" s="99"/>
      <c r="U81" s="99"/>
      <c r="V81" s="99"/>
      <c r="W81" s="99"/>
    </row>
    <row r="82" spans="1:23" ht="182.25" customHeight="1" x14ac:dyDescent="0.25">
      <c r="A82" s="19" t="s">
        <v>190</v>
      </c>
      <c r="B82" s="19" t="s">
        <v>13</v>
      </c>
      <c r="C82" s="32" t="s">
        <v>115</v>
      </c>
      <c r="D82" s="32">
        <v>600</v>
      </c>
      <c r="E82" s="31" t="s">
        <v>312</v>
      </c>
      <c r="F82" s="36">
        <v>600</v>
      </c>
      <c r="G82" s="34" t="s">
        <v>475</v>
      </c>
      <c r="H82" s="142" t="s">
        <v>244</v>
      </c>
      <c r="I82" s="111"/>
      <c r="J82" s="92"/>
      <c r="K82" s="110" t="s">
        <v>42</v>
      </c>
      <c r="L82" s="60"/>
      <c r="M82" s="96"/>
      <c r="N82" s="97" t="s">
        <v>190</v>
      </c>
      <c r="O82" s="98">
        <v>0</v>
      </c>
      <c r="P82" s="99"/>
      <c r="Q82" s="100">
        <v>0</v>
      </c>
      <c r="R82" s="99"/>
      <c r="S82" s="100">
        <v>0</v>
      </c>
      <c r="T82" s="99"/>
      <c r="U82" s="99"/>
      <c r="V82" s="99"/>
      <c r="W82" s="99"/>
    </row>
    <row r="83" spans="1:23" ht="62.25" customHeight="1" x14ac:dyDescent="0.25">
      <c r="A83" s="19" t="s">
        <v>191</v>
      </c>
      <c r="B83" s="19" t="s">
        <v>329</v>
      </c>
      <c r="C83" s="32" t="s">
        <v>313</v>
      </c>
      <c r="D83" s="32">
        <v>100</v>
      </c>
      <c r="E83" s="31" t="s">
        <v>137</v>
      </c>
      <c r="F83" s="36">
        <v>100</v>
      </c>
      <c r="G83" s="34" t="s">
        <v>474</v>
      </c>
      <c r="H83" s="142" t="s">
        <v>245</v>
      </c>
      <c r="I83" s="111"/>
      <c r="J83" s="92"/>
      <c r="K83" s="110" t="s">
        <v>283</v>
      </c>
      <c r="L83" s="60"/>
      <c r="M83" s="96"/>
      <c r="N83" s="97" t="s">
        <v>191</v>
      </c>
      <c r="O83" s="98"/>
      <c r="P83" s="99"/>
      <c r="Q83" s="100"/>
      <c r="R83" s="99"/>
      <c r="S83" s="100"/>
      <c r="T83" s="99"/>
      <c r="U83" s="99"/>
      <c r="V83" s="99"/>
      <c r="W83" s="99"/>
    </row>
    <row r="84" spans="1:23" ht="87" customHeight="1" x14ac:dyDescent="0.25">
      <c r="A84" s="19" t="s">
        <v>192</v>
      </c>
      <c r="B84" s="19" t="s">
        <v>328</v>
      </c>
      <c r="C84" s="32" t="s">
        <v>314</v>
      </c>
      <c r="D84" s="32">
        <v>200</v>
      </c>
      <c r="E84" s="31" t="s">
        <v>413</v>
      </c>
      <c r="F84" s="36">
        <v>110</v>
      </c>
      <c r="G84" s="34" t="s">
        <v>473</v>
      </c>
      <c r="H84" s="142" t="s">
        <v>246</v>
      </c>
      <c r="I84" s="111"/>
      <c r="J84" s="92"/>
      <c r="K84" s="95" t="s">
        <v>284</v>
      </c>
      <c r="L84" s="60"/>
      <c r="M84" s="96"/>
      <c r="N84" s="97" t="s">
        <v>192</v>
      </c>
      <c r="O84" s="98">
        <v>0</v>
      </c>
      <c r="P84" s="99"/>
      <c r="Q84" s="100">
        <v>0</v>
      </c>
      <c r="R84" s="99"/>
      <c r="S84" s="100">
        <v>0</v>
      </c>
      <c r="T84" s="99"/>
      <c r="U84" s="99"/>
      <c r="V84" s="99"/>
      <c r="W84" s="99"/>
    </row>
    <row r="85" spans="1:23" ht="110.25" customHeight="1" x14ac:dyDescent="0.25">
      <c r="A85" s="131" t="s">
        <v>193</v>
      </c>
      <c r="B85" s="19" t="s">
        <v>343</v>
      </c>
      <c r="C85" s="251" t="s">
        <v>355</v>
      </c>
      <c r="D85" s="252">
        <v>300</v>
      </c>
      <c r="E85" s="132" t="s">
        <v>120</v>
      </c>
      <c r="F85" s="25">
        <v>300</v>
      </c>
      <c r="G85" s="21" t="s">
        <v>440</v>
      </c>
      <c r="H85" s="143" t="s">
        <v>247</v>
      </c>
      <c r="I85" s="111"/>
      <c r="J85" s="92"/>
      <c r="K85" s="110" t="s">
        <v>344</v>
      </c>
      <c r="L85" s="60"/>
      <c r="M85" s="96"/>
      <c r="N85" s="97" t="s">
        <v>193</v>
      </c>
      <c r="O85" s="98">
        <v>0</v>
      </c>
      <c r="P85" s="99"/>
      <c r="Q85" s="100">
        <v>0</v>
      </c>
      <c r="R85" s="99"/>
      <c r="S85" s="100">
        <v>0</v>
      </c>
      <c r="T85" s="99"/>
      <c r="U85" s="99"/>
      <c r="V85" s="99"/>
      <c r="W85" s="99"/>
    </row>
    <row r="86" spans="1:23" ht="78" customHeight="1" x14ac:dyDescent="0.25">
      <c r="A86" s="19" t="s">
        <v>194</v>
      </c>
      <c r="B86" s="19" t="s">
        <v>63</v>
      </c>
      <c r="C86" s="32" t="s">
        <v>116</v>
      </c>
      <c r="D86" s="32">
        <v>300</v>
      </c>
      <c r="E86" s="31" t="s">
        <v>61</v>
      </c>
      <c r="F86" s="35">
        <v>0</v>
      </c>
      <c r="G86" s="34"/>
      <c r="H86" s="142" t="s">
        <v>248</v>
      </c>
      <c r="I86" s="111"/>
      <c r="J86" s="92"/>
      <c r="K86" s="116"/>
      <c r="L86" s="60"/>
      <c r="M86" s="96"/>
      <c r="N86" s="97" t="s">
        <v>194</v>
      </c>
      <c r="O86" s="98">
        <v>0</v>
      </c>
      <c r="P86" s="99"/>
      <c r="Q86" s="100">
        <v>0</v>
      </c>
      <c r="R86" s="99"/>
      <c r="S86" s="100">
        <v>0</v>
      </c>
      <c r="T86" s="99"/>
      <c r="U86" s="99"/>
      <c r="V86" s="99"/>
      <c r="W86" s="99"/>
    </row>
    <row r="87" spans="1:23" ht="90.75" customHeight="1" x14ac:dyDescent="0.25">
      <c r="A87" s="19" t="s">
        <v>195</v>
      </c>
      <c r="B87" s="19" t="s">
        <v>32</v>
      </c>
      <c r="C87" s="32" t="s">
        <v>117</v>
      </c>
      <c r="D87" s="32">
        <v>200</v>
      </c>
      <c r="E87" s="31" t="s">
        <v>62</v>
      </c>
      <c r="F87" s="35">
        <v>0</v>
      </c>
      <c r="G87" s="34"/>
      <c r="H87" s="142" t="s">
        <v>249</v>
      </c>
      <c r="I87" s="111"/>
      <c r="J87" s="92"/>
      <c r="K87" s="110" t="s">
        <v>43</v>
      </c>
      <c r="L87" s="60"/>
      <c r="M87" s="96"/>
      <c r="N87" s="97" t="s">
        <v>195</v>
      </c>
      <c r="O87" s="98">
        <v>0</v>
      </c>
      <c r="P87" s="99"/>
      <c r="Q87" s="100">
        <v>0</v>
      </c>
      <c r="R87" s="99"/>
      <c r="S87" s="100">
        <v>0</v>
      </c>
      <c r="T87" s="99"/>
      <c r="U87" s="99"/>
      <c r="V87" s="99"/>
      <c r="W87" s="99"/>
    </row>
    <row r="88" spans="1:23" ht="72.75" customHeight="1" x14ac:dyDescent="0.25">
      <c r="A88" s="19" t="s">
        <v>196</v>
      </c>
      <c r="B88" s="19" t="s">
        <v>64</v>
      </c>
      <c r="C88" s="32" t="s">
        <v>118</v>
      </c>
      <c r="D88" s="32">
        <v>250</v>
      </c>
      <c r="E88" s="31" t="s">
        <v>65</v>
      </c>
      <c r="F88" s="33">
        <v>0</v>
      </c>
      <c r="G88" s="34"/>
      <c r="H88" s="142" t="s">
        <v>250</v>
      </c>
      <c r="I88" s="111"/>
      <c r="J88" s="92"/>
      <c r="K88" s="116"/>
      <c r="L88" s="60"/>
      <c r="M88" s="96"/>
      <c r="N88" s="97" t="s">
        <v>196</v>
      </c>
      <c r="O88" s="98">
        <v>0</v>
      </c>
      <c r="P88" s="99"/>
      <c r="Q88" s="100">
        <v>0</v>
      </c>
      <c r="R88" s="99"/>
      <c r="S88" s="100">
        <v>0</v>
      </c>
      <c r="T88" s="99"/>
      <c r="U88" s="99"/>
      <c r="V88" s="99"/>
      <c r="W88" s="99"/>
    </row>
    <row r="89" spans="1:23" ht="90.75" customHeight="1" x14ac:dyDescent="0.25">
      <c r="A89" s="133" t="s">
        <v>197</v>
      </c>
      <c r="B89" s="133" t="s">
        <v>33</v>
      </c>
      <c r="C89" s="56" t="s">
        <v>414</v>
      </c>
      <c r="D89" s="56">
        <v>300</v>
      </c>
      <c r="E89" s="134" t="s">
        <v>91</v>
      </c>
      <c r="F89" s="40">
        <v>0</v>
      </c>
      <c r="G89" s="41"/>
      <c r="H89" s="144" t="s">
        <v>251</v>
      </c>
      <c r="I89" s="213"/>
      <c r="J89" s="92"/>
      <c r="K89" s="116"/>
      <c r="L89" s="60"/>
      <c r="M89" s="96"/>
      <c r="N89" s="97" t="s">
        <v>197</v>
      </c>
      <c r="O89" s="98">
        <v>0</v>
      </c>
      <c r="P89" s="99"/>
      <c r="Q89" s="100">
        <v>0</v>
      </c>
      <c r="R89" s="99"/>
      <c r="S89" s="100">
        <v>0</v>
      </c>
      <c r="T89" s="99"/>
      <c r="U89" s="99"/>
      <c r="V89" s="99"/>
      <c r="W89" s="99"/>
    </row>
    <row r="90" spans="1:23" x14ac:dyDescent="0.25">
      <c r="A90" s="349" t="s">
        <v>285</v>
      </c>
      <c r="B90" s="349"/>
      <c r="C90" s="216"/>
      <c r="D90" s="217">
        <v>1500</v>
      </c>
      <c r="E90" s="218"/>
      <c r="F90" s="217">
        <f>MIN(SUM(F79:F89),$D90)</f>
        <v>1160</v>
      </c>
      <c r="G90" s="218"/>
      <c r="H90" s="218"/>
      <c r="I90" s="214"/>
      <c r="J90" s="92"/>
      <c r="K90" s="113"/>
      <c r="L90" s="60"/>
      <c r="M90" s="114"/>
      <c r="N90" s="114"/>
      <c r="O90" s="103">
        <f>MIN(SUM(O79:O89),$D90)</f>
        <v>0</v>
      </c>
      <c r="P90" s="104"/>
      <c r="Q90" s="105">
        <f>MIN(SUM(Q79:Q89),$D90)</f>
        <v>0</v>
      </c>
      <c r="R90" s="104"/>
      <c r="S90" s="105">
        <f>MIN(SUM(S79:S89),$D90)</f>
        <v>0</v>
      </c>
      <c r="T90" s="104"/>
      <c r="U90" s="104"/>
      <c r="V90" s="104"/>
      <c r="W90" s="104"/>
    </row>
    <row r="91" spans="1:23" ht="35.25" customHeight="1" x14ac:dyDescent="0.25">
      <c r="A91" s="330" t="s">
        <v>205</v>
      </c>
      <c r="B91" s="330"/>
      <c r="C91" s="330"/>
      <c r="D91" s="330"/>
      <c r="E91" s="330"/>
      <c r="F91" s="330"/>
      <c r="G91" s="331"/>
      <c r="H91" s="331"/>
      <c r="I91" s="215"/>
      <c r="J91" s="92"/>
      <c r="K91" s="151"/>
      <c r="L91" s="60"/>
      <c r="M91" s="151"/>
      <c r="N91" s="234"/>
      <c r="O91" s="234"/>
      <c r="P91" s="234"/>
      <c r="Q91" s="234"/>
      <c r="R91" s="234"/>
      <c r="S91" s="234"/>
      <c r="T91" s="234"/>
      <c r="U91" s="234"/>
      <c r="V91" s="234"/>
      <c r="W91" s="234"/>
    </row>
    <row r="92" spans="1:23" ht="350.25" customHeight="1" x14ac:dyDescent="0.25">
      <c r="A92" s="19" t="s">
        <v>198</v>
      </c>
      <c r="B92" s="19" t="s">
        <v>415</v>
      </c>
      <c r="C92" s="32" t="s">
        <v>48</v>
      </c>
      <c r="D92" s="54"/>
      <c r="E92" s="31" t="s">
        <v>92</v>
      </c>
      <c r="F92" s="33">
        <v>250</v>
      </c>
      <c r="G92" s="34" t="s">
        <v>428</v>
      </c>
      <c r="H92" s="142" t="s">
        <v>252</v>
      </c>
      <c r="I92" s="213"/>
      <c r="J92" s="92"/>
      <c r="K92" s="116"/>
      <c r="L92" s="60"/>
      <c r="M92" s="96"/>
      <c r="N92" s="97" t="s">
        <v>198</v>
      </c>
      <c r="O92" s="98">
        <v>0</v>
      </c>
      <c r="P92" s="99"/>
      <c r="Q92" s="100">
        <v>0</v>
      </c>
      <c r="R92" s="99"/>
      <c r="S92" s="100">
        <v>0</v>
      </c>
      <c r="T92" s="99"/>
      <c r="U92" s="99"/>
      <c r="V92" s="99"/>
      <c r="W92" s="99"/>
    </row>
    <row r="93" spans="1:23" ht="67.5" customHeight="1" x14ac:dyDescent="0.25">
      <c r="A93" s="131" t="s">
        <v>199</v>
      </c>
      <c r="B93" s="131"/>
      <c r="C93" s="55"/>
      <c r="D93" s="57"/>
      <c r="E93" s="132"/>
      <c r="F93" s="20">
        <v>0</v>
      </c>
      <c r="G93" s="21"/>
      <c r="H93" s="143" t="s">
        <v>253</v>
      </c>
      <c r="I93" s="213"/>
      <c r="J93" s="92"/>
      <c r="K93" s="116"/>
      <c r="L93" s="60"/>
      <c r="M93" s="96"/>
      <c r="N93" s="97" t="s">
        <v>199</v>
      </c>
      <c r="O93" s="98">
        <v>0</v>
      </c>
      <c r="P93" s="99"/>
      <c r="Q93" s="100">
        <v>0</v>
      </c>
      <c r="R93" s="99"/>
      <c r="S93" s="100">
        <v>0</v>
      </c>
      <c r="T93" s="99"/>
      <c r="U93" s="99"/>
      <c r="V93" s="99"/>
      <c r="W93" s="99"/>
    </row>
    <row r="94" spans="1:23" ht="67.5" customHeight="1" x14ac:dyDescent="0.25">
      <c r="A94" s="131" t="s">
        <v>200</v>
      </c>
      <c r="B94" s="131"/>
      <c r="C94" s="55"/>
      <c r="D94" s="57"/>
      <c r="E94" s="132"/>
      <c r="F94" s="20">
        <v>0</v>
      </c>
      <c r="G94" s="21"/>
      <c r="H94" s="143" t="s">
        <v>254</v>
      </c>
      <c r="I94" s="213"/>
      <c r="J94" s="92"/>
      <c r="K94" s="116"/>
      <c r="L94" s="60"/>
      <c r="M94" s="96"/>
      <c r="N94" s="97" t="s">
        <v>200</v>
      </c>
      <c r="O94" s="98">
        <v>0</v>
      </c>
      <c r="P94" s="99"/>
      <c r="Q94" s="100">
        <v>0</v>
      </c>
      <c r="R94" s="99"/>
      <c r="S94" s="100">
        <v>0</v>
      </c>
      <c r="T94" s="99"/>
      <c r="U94" s="99"/>
      <c r="V94" s="99"/>
      <c r="W94" s="99"/>
    </row>
    <row r="95" spans="1:23" ht="67.5" customHeight="1" x14ac:dyDescent="0.25">
      <c r="A95" s="131" t="s">
        <v>203</v>
      </c>
      <c r="B95" s="131"/>
      <c r="C95" s="55"/>
      <c r="D95" s="57"/>
      <c r="E95" s="132"/>
      <c r="F95" s="20">
        <v>0</v>
      </c>
      <c r="G95" s="21"/>
      <c r="H95" s="143" t="s">
        <v>255</v>
      </c>
      <c r="I95" s="213"/>
      <c r="J95" s="92"/>
      <c r="K95" s="116"/>
      <c r="L95" s="60"/>
      <c r="M95" s="96"/>
      <c r="N95" s="97" t="s">
        <v>203</v>
      </c>
      <c r="O95" s="98">
        <v>0</v>
      </c>
      <c r="P95" s="99"/>
      <c r="Q95" s="100">
        <v>0</v>
      </c>
      <c r="R95" s="99"/>
      <c r="S95" s="100">
        <v>0</v>
      </c>
      <c r="T95" s="99"/>
      <c r="U95" s="99"/>
      <c r="V95" s="99"/>
      <c r="W95" s="99"/>
    </row>
    <row r="96" spans="1:23" ht="67.5" customHeight="1" x14ac:dyDescent="0.25">
      <c r="A96" s="131" t="s">
        <v>201</v>
      </c>
      <c r="B96" s="131"/>
      <c r="C96" s="55"/>
      <c r="D96" s="57"/>
      <c r="E96" s="132"/>
      <c r="F96" s="20">
        <v>0</v>
      </c>
      <c r="G96" s="21"/>
      <c r="H96" s="143" t="s">
        <v>256</v>
      </c>
      <c r="I96" s="213"/>
      <c r="J96" s="92"/>
      <c r="K96" s="116"/>
      <c r="L96" s="262"/>
      <c r="M96" s="96"/>
      <c r="N96" s="97" t="s">
        <v>201</v>
      </c>
      <c r="O96" s="98">
        <v>0</v>
      </c>
      <c r="P96" s="99"/>
      <c r="Q96" s="100">
        <v>0</v>
      </c>
      <c r="R96" s="99"/>
      <c r="S96" s="100">
        <v>0</v>
      </c>
      <c r="T96" s="99"/>
      <c r="U96" s="99"/>
      <c r="V96" s="99"/>
      <c r="W96" s="99"/>
    </row>
    <row r="97" spans="1:23" ht="67.5" customHeight="1" x14ac:dyDescent="0.25">
      <c r="A97" s="131" t="s">
        <v>202</v>
      </c>
      <c r="B97" s="131"/>
      <c r="C97" s="55"/>
      <c r="D97" s="57"/>
      <c r="E97" s="132"/>
      <c r="F97" s="20">
        <v>0</v>
      </c>
      <c r="G97" s="21"/>
      <c r="H97" s="143" t="s">
        <v>258</v>
      </c>
      <c r="I97" s="213"/>
      <c r="J97" s="92"/>
      <c r="K97" s="116"/>
      <c r="L97" s="60"/>
      <c r="M97" s="96"/>
      <c r="N97" s="97" t="s">
        <v>202</v>
      </c>
      <c r="O97" s="98">
        <v>0</v>
      </c>
      <c r="P97" s="99"/>
      <c r="Q97" s="100">
        <v>0</v>
      </c>
      <c r="R97" s="99"/>
      <c r="S97" s="100">
        <v>0</v>
      </c>
      <c r="T97" s="99"/>
      <c r="U97" s="99"/>
      <c r="V97" s="99"/>
      <c r="W97" s="99"/>
    </row>
    <row r="98" spans="1:23" ht="67.5" customHeight="1" x14ac:dyDescent="0.25">
      <c r="A98" s="131" t="s">
        <v>204</v>
      </c>
      <c r="B98" s="131"/>
      <c r="C98" s="55"/>
      <c r="D98" s="57"/>
      <c r="E98" s="132"/>
      <c r="F98" s="20">
        <v>0</v>
      </c>
      <c r="G98" s="21"/>
      <c r="H98" s="143" t="s">
        <v>257</v>
      </c>
      <c r="I98" s="213"/>
      <c r="J98" s="92"/>
      <c r="K98" s="116"/>
      <c r="L98" s="60"/>
      <c r="M98" s="96"/>
      <c r="N98" s="97" t="s">
        <v>204</v>
      </c>
      <c r="O98" s="98">
        <v>0</v>
      </c>
      <c r="P98" s="99"/>
      <c r="Q98" s="100">
        <v>0</v>
      </c>
      <c r="R98" s="99"/>
      <c r="S98" s="100">
        <v>0</v>
      </c>
      <c r="T98" s="99"/>
      <c r="U98" s="99"/>
      <c r="V98" s="99"/>
      <c r="W98" s="99"/>
    </row>
    <row r="99" spans="1:23" x14ac:dyDescent="0.25">
      <c r="A99" s="348" t="s">
        <v>286</v>
      </c>
      <c r="B99" s="348"/>
      <c r="C99" s="268"/>
      <c r="D99" s="269">
        <v>1000</v>
      </c>
      <c r="E99" s="270"/>
      <c r="F99" s="271">
        <f>MIN(SUM(F92:F98),$D99)</f>
        <v>250</v>
      </c>
      <c r="G99" s="269"/>
      <c r="H99" s="270"/>
      <c r="I99" s="272"/>
      <c r="J99" s="136"/>
      <c r="K99" s="273"/>
      <c r="L99" s="60"/>
      <c r="M99" s="114"/>
      <c r="N99" s="114"/>
      <c r="O99" s="103">
        <f>MIN(SUM(O92:O98),$D99)</f>
        <v>0</v>
      </c>
      <c r="P99" s="114"/>
      <c r="Q99" s="105">
        <f>MIN(SUM(Q92:Q98),$D99)</f>
        <v>0</v>
      </c>
      <c r="R99" s="114"/>
      <c r="S99" s="105">
        <f>MIN(SUM(S92:S98),$D99)</f>
        <v>0</v>
      </c>
      <c r="T99" s="114"/>
      <c r="U99" s="114"/>
      <c r="V99" s="114"/>
      <c r="W99" s="114"/>
    </row>
    <row r="100" spans="1:23" ht="12" customHeight="1" x14ac:dyDescent="0.25">
      <c r="A100" s="263"/>
      <c r="B100" s="262"/>
      <c r="C100" s="264"/>
      <c r="D100" s="264"/>
      <c r="E100" s="265"/>
      <c r="F100" s="266"/>
      <c r="G100" s="265"/>
      <c r="H100" s="265"/>
      <c r="I100" s="267"/>
      <c r="J100" s="267"/>
      <c r="K100" s="267"/>
      <c r="L100" s="262"/>
    </row>
  </sheetData>
  <sheetProtection password="E378" sheet="1" objects="1" scenarios="1"/>
  <customSheetViews>
    <customSheetView guid="{0FE07972-1F5F-438F-AA78-9F480C2C0888}" showRuler="0">
      <selection activeCell="L83" sqref="L83"/>
      <pageMargins left="0.7" right="0.7" top="0.75" bottom="0.75" header="0.3" footer="0.3"/>
      <pageSetup orientation="portrait"/>
    </customSheetView>
    <customSheetView guid="{999C66D2-D103-CF42-A5FE-2D5C3B01F0AD}" scale="75" hiddenRows="1" hiddenColumns="1">
      <selection activeCell="E2" sqref="E2:G2"/>
      <pageMargins left="0.7" right="0.7" top="0.75" bottom="0.75" header="0.3" footer="0.3"/>
      <pageSetup orientation="portrait"/>
    </customSheetView>
    <customSheetView guid="{D931C320-DFE4-48C4-ADD7-AEA860DF59A4}" scale="120" hiddenRows="1" hiddenColumns="1" showRuler="0">
      <selection activeCell="F25" sqref="F25"/>
      <pageMargins left="0.7" right="0.7" top="0.75" bottom="0.75" header="0.3" footer="0.3"/>
      <pageSetup orientation="portrait"/>
    </customSheetView>
    <customSheetView guid="{5FE59969-9C74-40BB-9BAB-5394B1F3A31A}" scale="103" hiddenRows="1" hiddenColumns="1" showRuler="0" topLeftCell="A74">
      <selection activeCell="E68" sqref="E68"/>
      <pageMargins left="0.7" right="0.7" top="0.75" bottom="0.75" header="0.3" footer="0.3"/>
      <pageSetup orientation="portrait"/>
    </customSheetView>
  </customSheetViews>
  <mergeCells count="45">
    <mergeCell ref="A21:H21"/>
    <mergeCell ref="A34:B34"/>
    <mergeCell ref="A99:B99"/>
    <mergeCell ref="A78:H78"/>
    <mergeCell ref="A90:B90"/>
    <mergeCell ref="A91:H91"/>
    <mergeCell ref="A41:B41"/>
    <mergeCell ref="A42:H42"/>
    <mergeCell ref="A48:B48"/>
    <mergeCell ref="A68:H68"/>
    <mergeCell ref="A66:B66"/>
    <mergeCell ref="A57:H57"/>
    <mergeCell ref="A49:H49"/>
    <mergeCell ref="D12:E12"/>
    <mergeCell ref="D13:E13"/>
    <mergeCell ref="A77:B77"/>
    <mergeCell ref="A55:B55"/>
    <mergeCell ref="A56:H56"/>
    <mergeCell ref="A67:H67"/>
    <mergeCell ref="A17:B17"/>
    <mergeCell ref="A35:H35"/>
    <mergeCell ref="A28:H28"/>
    <mergeCell ref="A20:B20"/>
    <mergeCell ref="A27:H27"/>
    <mergeCell ref="A25:B25"/>
    <mergeCell ref="B5:B14"/>
    <mergeCell ref="D9:E9"/>
    <mergeCell ref="D14:E14"/>
    <mergeCell ref="D15:E15"/>
    <mergeCell ref="O18:P18"/>
    <mergeCell ref="S18:T18"/>
    <mergeCell ref="D7:E7"/>
    <mergeCell ref="M1:W2"/>
    <mergeCell ref="D4:E4"/>
    <mergeCell ref="D1:F1"/>
    <mergeCell ref="D2:F2"/>
    <mergeCell ref="K5:K12"/>
    <mergeCell ref="D8:E8"/>
    <mergeCell ref="D11:E11"/>
    <mergeCell ref="D5:E5"/>
    <mergeCell ref="D6:E6"/>
    <mergeCell ref="D10:E10"/>
    <mergeCell ref="Q18:R18"/>
    <mergeCell ref="M18:N18"/>
    <mergeCell ref="A18:H18"/>
  </mergeCells>
  <phoneticPr fontId="11" type="noConversion"/>
  <pageMargins left="0.7" right="0.7" top="0.75" bottom="0.75" header="0.3" footer="0.3"/>
  <pageSetup orientation="portrait"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topLeftCell="A3" workbookViewId="0">
      <selection activeCell="A3" sqref="A3"/>
    </sheetView>
  </sheetViews>
  <sheetFormatPr defaultColWidth="11.5546875" defaultRowHeight="13.2" x14ac:dyDescent="0.25"/>
  <cols>
    <col min="1" max="1" width="120" customWidth="1"/>
  </cols>
  <sheetData>
    <row r="1" spans="1:1" ht="72" customHeight="1" thickBot="1" x14ac:dyDescent="0.3">
      <c r="A1" s="287" t="s">
        <v>418</v>
      </c>
    </row>
    <row r="2" spans="1:1" ht="18" customHeight="1" thickBot="1" x14ac:dyDescent="0.3">
      <c r="A2" s="288" t="s">
        <v>417</v>
      </c>
    </row>
    <row r="3" spans="1:1" ht="396" customHeight="1" thickBot="1" x14ac:dyDescent="0.3">
      <c r="A3" s="293" t="s">
        <v>465</v>
      </c>
    </row>
  </sheetData>
  <pageMargins left="0.75" right="0.75" top="1" bottom="1" header="0.5" footer="0.5"/>
  <pageSetup orientation="portrait" r:id="rId1"/>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LongProperties xmlns="http://schemas.microsoft.com/office/2006/metadata/longProperties"/>
</file>

<file path=customXml/item2.xml><?xml version="1.0" encoding="utf-8"?>
<p:properties xmlns:p="http://schemas.microsoft.com/office/2006/metadata/properties" xmlns:xsi="http://www.w3.org/2001/XMLSchema-instance">
  <documentManagement>
    <Currency xmlns="c74f48d8-8028-4bfd-9e90-97d78987aabd">Current</Currency>
    <o4d603b143c54403a43a44e339fe5e1a xmlns="07d0ccec-aae8-4814-a6d3-0c68dd73da2d">
      <Terms xmlns="http://schemas.microsoft.com/office/infopath/2007/PartnerControls"/>
    </o4d603b143c54403a43a44e339fe5e1a>
    <df56f4c5a0be4550856ac6bd150af184 xmlns="07d0ccec-aae8-4814-a6d3-0c68dd73da2d">
      <Terms xmlns="http://schemas.microsoft.com/office/infopath/2007/PartnerControls"/>
    </df56f4c5a0be4550856ac6bd150af184>
    <incoseDistribution xmlns="07d0ccec-aae8-4814-a6d3-0c68dd73da2d">Internal to INCOSE Members</incoseDistribution>
    <TaxCatchAll xmlns="07d0ccec-aae8-4814-a6d3-0c68dd73da2d">
      <Value>45</Value>
    </TaxCatchAll>
    <j6f62fd0e2284e44b1906b33aa785078 xmlns="07d0ccec-aae8-4814-a6d3-0c68dd73da2d">
      <Terms xmlns="http://schemas.microsoft.com/office/infopath/2007/PartnerControls"/>
    </j6f62fd0e2284e44b1906b33aa785078>
    <fc73f2c3713f415c9afd0faf07c59adc xmlns="07d0ccec-aae8-4814-a6d3-0c68dd73da2d">
      <Terms xmlns="http://schemas.microsoft.com/office/infopath/2007/PartnerControls">
        <TermInfo xmlns="http://schemas.microsoft.com/office/infopath/2007/PartnerControls">
          <TermName xmlns="http://schemas.microsoft.com/office/infopath/2007/PartnerControls">Local</TermName>
          <TermId xmlns="http://schemas.microsoft.com/office/infopath/2007/PartnerControls">254e409e-99ce-4994-8e1c-1a49057a5299</TermId>
        </TermInfo>
      </Terms>
    </fc73f2c3713f415c9afd0faf07c59adc>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ct:contentTypeSchema xmlns:ct="http://schemas.microsoft.com/office/2006/metadata/contentType" xmlns:ma="http://schemas.microsoft.com/office/2006/metadata/properties/metaAttributes" ct:_="" ma:_="" ma:contentTypeName="Document" ma:contentTypeID="0x010100837A209028582440A60CEF1B740731EC" ma:contentTypeVersion="10" ma:contentTypeDescription="Create a new document." ma:contentTypeScope="" ma:versionID="35df2650f25bcfc24ea4c073ebaf5e3c">
  <xsd:schema xmlns:xsd="http://www.w3.org/2001/XMLSchema" xmlns:xs="http://www.w3.org/2001/XMLSchema" xmlns:p="http://schemas.microsoft.com/office/2006/metadata/properties" xmlns:ns2="c74f48d8-8028-4bfd-9e90-97d78987aabd" xmlns:ns3="07d0ccec-aae8-4814-a6d3-0c68dd73da2d" targetNamespace="http://schemas.microsoft.com/office/2006/metadata/properties" ma:root="true" ma:fieldsID="87f4e04f218973dabb0679e676828b05" ns2:_="" ns3:_="">
    <xsd:import namespace="c74f48d8-8028-4bfd-9e90-97d78987aabd"/>
    <xsd:import namespace="07d0ccec-aae8-4814-a6d3-0c68dd73da2d"/>
    <xsd:element name="properties">
      <xsd:complexType>
        <xsd:sequence>
          <xsd:element name="documentManagement">
            <xsd:complexType>
              <xsd:all>
                <xsd:element ref="ns2:Currency"/>
                <xsd:element ref="ns3:incoseDistribution" minOccurs="0"/>
                <xsd:element ref="ns3:df56f4c5a0be4550856ac6bd150af184" minOccurs="0"/>
                <xsd:element ref="ns3:TaxCatchAll" minOccurs="0"/>
                <xsd:element ref="ns3:TaxCatchAllLabel" minOccurs="0"/>
                <xsd:element ref="ns3:j6f62fd0e2284e44b1906b33aa785078" minOccurs="0"/>
                <xsd:element ref="ns3:o4d603b143c54403a43a44e339fe5e1a" minOccurs="0"/>
                <xsd:element ref="ns3:fc73f2c3713f415c9afd0faf07c59adc"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74f48d8-8028-4bfd-9e90-97d78987aabd" elementFormDefault="qualified">
    <xsd:import namespace="http://schemas.microsoft.com/office/2006/documentManagement/types"/>
    <xsd:import namespace="http://schemas.microsoft.com/office/infopath/2007/PartnerControls"/>
    <xsd:element name="Currency" ma:index="8" ma:displayName="Currency" ma:default="Current" ma:description="Determine whether artifact is current or legacy (archival value)" ma:format="Dropdown" ma:internalName="Currency">
      <xsd:simpleType>
        <xsd:restriction base="dms:Choice">
          <xsd:enumeration value="Current"/>
          <xsd:enumeration value="Legacy"/>
        </xsd:restriction>
      </xsd:simpleType>
    </xsd:element>
  </xsd:schema>
  <xsd:schema xmlns:xsd="http://www.w3.org/2001/XMLSchema" xmlns:xs="http://www.w3.org/2001/XMLSchema" xmlns:dms="http://schemas.microsoft.com/office/2006/documentManagement/types" xmlns:pc="http://schemas.microsoft.com/office/infopath/2007/PartnerControls" targetNamespace="07d0ccec-aae8-4814-a6d3-0c68dd73da2d" elementFormDefault="qualified">
    <xsd:import namespace="http://schemas.microsoft.com/office/2006/documentManagement/types"/>
    <xsd:import namespace="http://schemas.microsoft.com/office/infopath/2007/PartnerControls"/>
    <xsd:element name="incoseDistribution" ma:index="9" nillable="true" ma:displayName="Distribution" ma:default="" ma:internalName="incoseDistribution">
      <xsd:simpleType>
        <xsd:restriction base="dms:Choice">
          <xsd:enumeration value="Open For Public Distribution"/>
          <xsd:enumeration value="Internal to INCOSE Members"/>
        </xsd:restriction>
      </xsd:simpleType>
    </xsd:element>
    <xsd:element name="df56f4c5a0be4550856ac6bd150af184" ma:index="10" nillable="true" ma:taxonomy="true" ma:internalName="df56f4c5a0be4550856ac6bd150af184" ma:taxonomyFieldName="incoseChapters" ma:displayName="Chapters" ma:default="" ma:fieldId="{df56f4c5-a0be-4550-856a-c6bd150af184}" ma:sspId="08fe2f84-03a1-48cf-9e03-1bf6c33fafbe" ma:termSetId="cfb95cbd-7a79-444e-88d9-ed9ec2f185f9" ma:anchorId="00000000-0000-0000-0000-000000000000" ma:open="false" ma:isKeyword="false">
      <xsd:complexType>
        <xsd:sequence>
          <xsd:element ref="pc:Terms" minOccurs="0" maxOccurs="1"/>
        </xsd:sequence>
      </xsd:complexType>
    </xsd:element>
    <xsd:element name="TaxCatchAll" ma:index="11" nillable="true" ma:displayName="Taxonomy Catch All Column" ma:hidden="true" ma:list="{62e79503-1a2b-4294-a229-384a0f52ada3}" ma:internalName="TaxCatchAll" ma:showField="CatchAllData" ma:web="07d0ccec-aae8-4814-a6d3-0c68dd73da2d">
      <xsd:complexType>
        <xsd:complexContent>
          <xsd:extension base="dms:MultiChoiceLookup">
            <xsd:sequence>
              <xsd:element name="Value" type="dms:Lookup" maxOccurs="unbounded" minOccurs="0" nillable="true"/>
            </xsd:sequence>
          </xsd:extension>
        </xsd:complexContent>
      </xsd:complexType>
    </xsd:element>
    <xsd:element name="TaxCatchAllLabel" ma:index="12" nillable="true" ma:displayName="Taxonomy Catch All Column1" ma:hidden="true" ma:list="{62e79503-1a2b-4294-a229-384a0f52ada3}" ma:internalName="TaxCatchAllLabel" ma:readOnly="true" ma:showField="CatchAllDataLabel" ma:web="07d0ccec-aae8-4814-a6d3-0c68dd73da2d">
      <xsd:complexType>
        <xsd:complexContent>
          <xsd:extension base="dms:MultiChoiceLookup">
            <xsd:sequence>
              <xsd:element name="Value" type="dms:Lookup" maxOccurs="unbounded" minOccurs="0" nillable="true"/>
            </xsd:sequence>
          </xsd:extension>
        </xsd:complexContent>
      </xsd:complexType>
    </xsd:element>
    <xsd:element name="j6f62fd0e2284e44b1906b33aa785078" ma:index="14" nillable="true" ma:taxonomy="true" ma:internalName="j6f62fd0e2284e44b1906b33aa785078" ma:taxonomyFieldName="incoseWorkingGroup" ma:displayName="Working Groups" ma:default="" ma:fieldId="{36f62fd0-e228-4e44-b190-6b33aa785078}" ma:sspId="08fe2f84-03a1-48cf-9e03-1bf6c33fafbe" ma:termSetId="b4545d9d-43c2-43a5-b101-c26e148252f5" ma:anchorId="00000000-0000-0000-0000-000000000000" ma:open="false" ma:isKeyword="false">
      <xsd:complexType>
        <xsd:sequence>
          <xsd:element ref="pc:Terms" minOccurs="0" maxOccurs="1"/>
        </xsd:sequence>
      </xsd:complexType>
    </xsd:element>
    <xsd:element name="o4d603b143c54403a43a44e339fe5e1a" ma:index="16" nillable="true" ma:taxonomy="true" ma:internalName="o4d603b143c54403a43a44e339fe5e1a" ma:taxonomyFieldName="incoseOrganizations" ma:displayName="Organizations" ma:default="" ma:fieldId="{84d603b1-43c5-4403-a43a-44e339fe5e1a}" ma:sspId="08fe2f84-03a1-48cf-9e03-1bf6c33fafbe" ma:termSetId="48b99640-702e-422f-a11d-aec6d871b7cd" ma:anchorId="00000000-0000-0000-0000-000000000000" ma:open="false" ma:isKeyword="false">
      <xsd:complexType>
        <xsd:sequence>
          <xsd:element ref="pc:Terms" minOccurs="0" maxOccurs="1"/>
        </xsd:sequence>
      </xsd:complexType>
    </xsd:element>
    <xsd:element name="fc73f2c3713f415c9afd0faf07c59adc" ma:index="18" nillable="true" ma:taxonomy="true" ma:internalName="fc73f2c3713f415c9afd0faf07c59adc" ma:taxonomyFieldName="INCOSEProductValue" ma:displayName="Item Value" ma:default="45;#Local|254e409e-99ce-4994-8e1c-1a49057a5299" ma:fieldId="{fc73f2c3-713f-415c-9afd-0faf07c59adc}" ma:taxonomyMulti="true" ma:sspId="08fe2f84-03a1-48cf-9e03-1bf6c33fafbe" ma:termSetId="432b97d5-a841-4537-8786-65acc6747ba1" ma:anchorId="00000000-0000-0000-0000-000000000000" ma:open="fals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4" ma:displayName="Content Type" ma:readOnly="tru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96E3BAE-3A93-44C2-A53B-0C86D8F8FB70}">
  <ds:schemaRefs>
    <ds:schemaRef ds:uri="http://schemas.microsoft.com/office/2006/metadata/longProperties"/>
  </ds:schemaRefs>
</ds:datastoreItem>
</file>

<file path=customXml/itemProps2.xml><?xml version="1.0" encoding="utf-8"?>
<ds:datastoreItem xmlns:ds="http://schemas.openxmlformats.org/officeDocument/2006/customXml" ds:itemID="{35BA88BD-73C1-4960-8D4B-92D3169A5B4D}">
  <ds:schemaRefs>
    <ds:schemaRef ds:uri="http://purl.org/dc/elements/1.1/"/>
    <ds:schemaRef ds:uri="http://schemas.openxmlformats.org/package/2006/metadata/core-properties"/>
    <ds:schemaRef ds:uri="http://schemas.microsoft.com/office/2006/metadata/properties"/>
    <ds:schemaRef ds:uri="c74f48d8-8028-4bfd-9e90-97d78987aabd"/>
    <ds:schemaRef ds:uri="http://purl.org/dc/dcmitype/"/>
    <ds:schemaRef ds:uri="07d0ccec-aae8-4814-a6d3-0c68dd73da2d"/>
    <ds:schemaRef ds:uri="http://purl.org/dc/terms/"/>
    <ds:schemaRef ds:uri="http://schemas.microsoft.com/office/2006/documentManagement/types"/>
    <ds:schemaRef ds:uri="http://schemas.microsoft.com/office/infopath/2007/PartnerControls"/>
    <ds:schemaRef ds:uri="http://www.w3.org/XML/1998/namespace"/>
  </ds:schemaRefs>
</ds:datastoreItem>
</file>

<file path=customXml/itemProps3.xml><?xml version="1.0" encoding="utf-8"?>
<ds:datastoreItem xmlns:ds="http://schemas.openxmlformats.org/officeDocument/2006/customXml" ds:itemID="{4D948394-5AD5-4611-8D7A-93FB454197C4}">
  <ds:schemaRefs>
    <ds:schemaRef ds:uri="http://schemas.microsoft.com/sharepoint/v3/contenttype/forms"/>
  </ds:schemaRefs>
</ds:datastoreItem>
</file>

<file path=customXml/itemProps4.xml><?xml version="1.0" encoding="utf-8"?>
<ds:datastoreItem xmlns:ds="http://schemas.openxmlformats.org/officeDocument/2006/customXml" ds:itemID="{E78AD932-A184-47FA-83CA-0F9FF797E7E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74f48d8-8028-4bfd-9e90-97d78987aabd"/>
    <ds:schemaRef ds:uri="07d0ccec-aae8-4814-a6d3-0c68dd73da2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Chapter Info &amp; Certification</vt:lpstr>
      <vt:lpstr>2016 Chapter Submission</vt:lpstr>
      <vt:lpstr>Chapter Year in Review</vt:lpstr>
    </vt:vector>
  </TitlesOfParts>
  <Company>INCOSE</Company>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2016 Chapter Awards Spreadsheet</dc:title>
  <dc:creator>Tony Gigioli</dc:creator>
  <cp:lastModifiedBy>Ray Madachy</cp:lastModifiedBy>
  <cp:lastPrinted>2010-03-01T02:19:02Z</cp:lastPrinted>
  <dcterms:created xsi:type="dcterms:W3CDTF">2005-01-30T23:27:50Z</dcterms:created>
  <dcterms:modified xsi:type="dcterms:W3CDTF">2017-01-14T00:15:14Z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
    <vt:lpwstr>Document</vt:lpwstr>
  </property>
  <property fmtid="{D5CDD505-2E9C-101B-9397-08002B2CF9AE}" pid="3" name="Author(s)">
    <vt:lpwstr>Bob Levin</vt:lpwstr>
  </property>
  <property fmtid="{D5CDD505-2E9C-101B-9397-08002B2CF9AE}" pid="4" name="Short Description">
    <vt:lpwstr>Spreadsheet with criteria for chapter accomplishments for Bronze, Silver, and Gold Chapter Awards</vt:lpwstr>
  </property>
  <property fmtid="{D5CDD505-2E9C-101B-9397-08002B2CF9AE}" pid="5" name="Keywords0">
    <vt:lpwstr>Chapter Awards</vt:lpwstr>
  </property>
  <property fmtid="{D5CDD505-2E9C-101B-9397-08002B2CF9AE}" pid="6" name="Publication Date">
    <vt:lpwstr>2012-03-21T00:00:00Z</vt:lpwstr>
  </property>
  <property fmtid="{D5CDD505-2E9C-101B-9397-08002B2CF9AE}" pid="7" name="Descriptive Title">
    <vt:lpwstr>2013 Chapter Awards Spreadsheet</vt:lpwstr>
  </property>
  <property fmtid="{D5CDD505-2E9C-101B-9397-08002B2CF9AE}" pid="8" name="ContentTypeId">
    <vt:lpwstr>0x010100837A209028582440A60CEF1B740731EC</vt:lpwstr>
  </property>
  <property fmtid="{D5CDD505-2E9C-101B-9397-08002B2CF9AE}" pid="9" name="incoseWorkingGroup">
    <vt:lpwstr/>
  </property>
  <property fmtid="{D5CDD505-2E9C-101B-9397-08002B2CF9AE}" pid="10" name="incoseOrganizations">
    <vt:lpwstr/>
  </property>
  <property fmtid="{D5CDD505-2E9C-101B-9397-08002B2CF9AE}" pid="11" name="incoseChapters">
    <vt:lpwstr/>
  </property>
  <property fmtid="{D5CDD505-2E9C-101B-9397-08002B2CF9AE}" pid="12" name="INCOSEProductValue">
    <vt:lpwstr>45;#Local|254e409e-99ce-4994-8e1c-1a49057a5299</vt:lpwstr>
  </property>
</Properties>
</file>