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ichelleadamson/coding temple/Excel/"/>
    </mc:Choice>
  </mc:AlternateContent>
  <xr:revisionPtr revIDLastSave="0" documentId="13_ncr:20001_{E5BF1FFF-A4D9-4141-9B93-92CEB76015F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onthly Budget" sheetId="14" r:id="rId1"/>
    <sheet name="Monthly Transactions" sheetId="6" r:id="rId2"/>
  </sheets>
  <externalReferences>
    <externalReference r:id="rId3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E15" i="14"/>
  <c r="D15" i="14"/>
  <c r="H13" i="14"/>
  <c r="I13" i="14" s="1"/>
  <c r="H12" i="14"/>
  <c r="I12" i="14" s="1"/>
  <c r="H11" i="14"/>
  <c r="G11" i="14"/>
  <c r="G8" i="14" s="1"/>
  <c r="C11" i="14"/>
  <c r="H10" i="14"/>
  <c r="C10" i="14"/>
  <c r="I9" i="14"/>
  <c r="H9" i="14"/>
  <c r="D9" i="14"/>
  <c r="C9" i="14"/>
  <c r="C3" i="14"/>
  <c r="C6" i="6"/>
  <c r="C5" i="6"/>
  <c r="C3" i="6"/>
  <c r="I11" i="14" l="1"/>
  <c r="C13" i="14"/>
  <c r="C12" i="14"/>
  <c r="H8" i="14"/>
  <c r="B10" i="14"/>
  <c r="I10" i="14"/>
  <c r="C8" i="14" l="1"/>
  <c r="B4" i="14" s="1"/>
  <c r="C4" i="14" s="1"/>
  <c r="B13" i="14"/>
  <c r="D13" i="14" s="1"/>
  <c r="I8" i="14"/>
  <c r="B12" i="14"/>
  <c r="D12" i="14" s="1"/>
  <c r="B11" i="14"/>
  <c r="D11" i="14" s="1"/>
  <c r="D10" i="14"/>
  <c r="B8" i="14"/>
  <c r="D8" i="14" l="1"/>
</calcChain>
</file>

<file path=xl/sharedStrings.xml><?xml version="1.0" encoding="utf-8"?>
<sst xmlns="http://schemas.openxmlformats.org/spreadsheetml/2006/main" count="62" uniqueCount="33">
  <si>
    <t>Description</t>
  </si>
  <si>
    <t>Groceries</t>
  </si>
  <si>
    <t>Car</t>
  </si>
  <si>
    <t>Wants</t>
  </si>
  <si>
    <t>Savings</t>
  </si>
  <si>
    <t>savings</t>
  </si>
  <si>
    <t>Paycheck</t>
  </si>
  <si>
    <t>Income</t>
  </si>
  <si>
    <t>Monthly Budget</t>
  </si>
  <si>
    <t xml:space="preserve">START BALANCE </t>
  </si>
  <si>
    <t xml:space="preserve"> END BALANCE</t>
  </si>
  <si>
    <t>Expenses</t>
  </si>
  <si>
    <t>Planned</t>
  </si>
  <si>
    <t>Actual</t>
  </si>
  <si>
    <t>Diff.</t>
  </si>
  <si>
    <t>Totals</t>
  </si>
  <si>
    <t>Necessities &amp; Debt</t>
  </si>
  <si>
    <t>Bonus</t>
  </si>
  <si>
    <t>Giving</t>
  </si>
  <si>
    <t>Other</t>
  </si>
  <si>
    <t>Date</t>
  </si>
  <si>
    <t>Amount</t>
  </si>
  <si>
    <t>Category</t>
  </si>
  <si>
    <t>Phone Bill</t>
  </si>
  <si>
    <t>Subscriptions</t>
  </si>
  <si>
    <t>Personal Needs</t>
  </si>
  <si>
    <t>General Savings</t>
  </si>
  <si>
    <t>In Yellow Put costomized info</t>
  </si>
  <si>
    <t>Part-time</t>
  </si>
  <si>
    <t>full-time</t>
  </si>
  <si>
    <t>rent</t>
  </si>
  <si>
    <t>cat</t>
  </si>
  <si>
    <t>Presents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</si>
</sst>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7" formatCode="\+\$#,###;\-\$#,###;\$0"/>
    <numFmt numFmtId="168" formatCode="&quot;$&quot;#,##0.00"/>
    <numFmt numFmtId="169" formatCode="m/d/yyyy"/>
    <numFmt numFmtId="170" formatCode="mm/dd/yy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  <border>
      <left/>
      <right/>
      <top style="thin">
        <color theme="2" tint="-0.14996795556505021"/>
      </top>
      <bottom style="thin">
        <color theme="2" tint="-0.14996795556505021"/>
      </bottom>
      <diagonal/>
    </border>
    <border>
      <left/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1" xfId="0" applyFont="1" applyFill="1" applyBorder="1" applyAlignment="1">
      <alignment vertical="center"/>
    </xf>
    <xf numFmtId="170" fontId="1" fillId="3" borderId="1" xfId="0" applyNumberFormat="1" applyFont="1" applyFill="1" applyBorder="1"/>
    <xf numFmtId="0" fontId="1" fillId="3" borderId="1" xfId="0" applyFont="1" applyFill="1" applyBorder="1"/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/>
    <xf numFmtId="0" fontId="1" fillId="0" borderId="1" xfId="0" applyFont="1" applyFill="1" applyBorder="1" applyAlignment="1"/>
    <xf numFmtId="164" fontId="1" fillId="0" borderId="1" xfId="0" applyNumberFormat="1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horizontal="right" vertical="top"/>
    </xf>
    <xf numFmtId="167" fontId="3" fillId="0" borderId="1" xfId="0" applyNumberFormat="1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vertical="center"/>
    </xf>
    <xf numFmtId="167" fontId="1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9" fontId="3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wrapText="1"/>
    </xf>
    <xf numFmtId="164" fontId="3" fillId="2" borderId="1" xfId="0" applyNumberFormat="1" applyFont="1" applyFill="1" applyBorder="1" applyAlignment="1">
      <alignment vertical="top"/>
    </xf>
    <xf numFmtId="168" fontId="1" fillId="2" borderId="1" xfId="0" applyNumberFormat="1" applyFont="1" applyFill="1" applyBorder="1" applyAlignment="1">
      <alignment horizontal="right" vertical="center"/>
    </xf>
    <xf numFmtId="168" fontId="1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69" fontId="1" fillId="3" borderId="1" xfId="0" applyNumberFormat="1" applyFont="1" applyFill="1" applyBorder="1" applyAlignment="1">
      <alignment horizontal="left" vertical="center"/>
    </xf>
    <xf numFmtId="168" fontId="2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8" fontId="1" fillId="3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ansactio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46F7-9D58-2841-A08C-7FCC38A2E723}">
  <dimension ref="A1:K15"/>
  <sheetViews>
    <sheetView workbookViewId="0">
      <selection activeCell="H22" sqref="H22"/>
    </sheetView>
  </sheetViews>
  <sheetFormatPr baseColWidth="10" defaultRowHeight="13" x14ac:dyDescent="0.15"/>
  <cols>
    <col min="1" max="1" width="11" style="5" customWidth="1"/>
    <col min="2" max="2" width="10.83203125" style="5" customWidth="1"/>
    <col min="3" max="16384" width="10.83203125" style="5"/>
  </cols>
  <sheetData>
    <row r="1" spans="1:11" s="24" customFormat="1" ht="26" customHeight="1" x14ac:dyDescent="0.15">
      <c r="A1" s="33" t="s">
        <v>8</v>
      </c>
      <c r="B1" s="34" t="s">
        <v>27</v>
      </c>
      <c r="C1" s="35"/>
      <c r="D1" s="35"/>
      <c r="E1" s="35"/>
      <c r="F1" s="35"/>
      <c r="G1" s="35"/>
      <c r="H1" s="35"/>
      <c r="I1" s="36"/>
      <c r="K1" s="37"/>
    </row>
    <row r="2" spans="1:11" x14ac:dyDescent="0.15">
      <c r="A2" s="6"/>
      <c r="B2" s="7"/>
      <c r="C2" s="6"/>
      <c r="D2" s="6"/>
      <c r="E2" s="6"/>
      <c r="F2" s="7"/>
      <c r="G2" s="6"/>
      <c r="J2" s="7"/>
      <c r="K2" s="6"/>
    </row>
    <row r="3" spans="1:11" s="24" customFormat="1" ht="28" customHeight="1" x14ac:dyDescent="0.15">
      <c r="A3" s="25" t="s">
        <v>9</v>
      </c>
      <c r="B3" s="25" t="s">
        <v>10</v>
      </c>
      <c r="C3" s="25" t="str">
        <f>IF(D4&lt;0, "Spent this month", "Saved this month")</f>
        <v>Saved this month</v>
      </c>
      <c r="D3" s="26"/>
      <c r="E3" s="25"/>
      <c r="F3" s="27"/>
      <c r="J3" s="26"/>
    </row>
    <row r="4" spans="1:11" x14ac:dyDescent="0.15">
      <c r="A4" s="28">
        <v>10000</v>
      </c>
      <c r="B4" s="11">
        <f>A4+(H8-C8)</f>
        <v>10358.8568</v>
      </c>
      <c r="C4" s="7">
        <f>IFERROR(B4-A4, 0)</f>
        <v>358.85679999999957</v>
      </c>
      <c r="D4" s="7"/>
      <c r="E4" s="6"/>
      <c r="F4" s="7"/>
      <c r="H4" s="6"/>
      <c r="I4" s="6"/>
      <c r="J4" s="6"/>
    </row>
    <row r="5" spans="1:11" ht="14" customHeight="1" x14ac:dyDescent="0.15">
      <c r="A5" s="8"/>
      <c r="B5" s="8"/>
      <c r="C5" s="8"/>
      <c r="D5" s="8"/>
      <c r="E5" s="8"/>
      <c r="I5" s="4"/>
    </row>
    <row r="6" spans="1:11" x14ac:dyDescent="0.15">
      <c r="A6" s="10" t="s">
        <v>11</v>
      </c>
      <c r="B6" s="6"/>
      <c r="C6" s="10"/>
      <c r="D6" s="10"/>
      <c r="E6" s="10"/>
      <c r="F6" s="15" t="s">
        <v>7</v>
      </c>
      <c r="G6" s="15"/>
      <c r="H6" s="10"/>
      <c r="I6" s="10"/>
      <c r="K6" s="10"/>
    </row>
    <row r="7" spans="1:11" x14ac:dyDescent="0.15">
      <c r="A7" s="16"/>
      <c r="B7" s="16" t="s">
        <v>12</v>
      </c>
      <c r="C7" s="16" t="s">
        <v>13</v>
      </c>
      <c r="D7" s="16" t="s">
        <v>14</v>
      </c>
      <c r="F7" s="13"/>
      <c r="G7" s="16" t="s">
        <v>12</v>
      </c>
      <c r="H7" s="16" t="s">
        <v>13</v>
      </c>
      <c r="I7" s="16" t="s">
        <v>14</v>
      </c>
    </row>
    <row r="8" spans="1:11" x14ac:dyDescent="0.15">
      <c r="A8" s="17" t="s">
        <v>15</v>
      </c>
      <c r="B8" s="18">
        <f>SUM(C9:C26)</f>
        <v>1781.6432000000002</v>
      </c>
      <c r="C8" s="18">
        <f>SUM(C10:C13)</f>
        <v>1781.6432000000002</v>
      </c>
      <c r="D8" s="19">
        <f>SUM(D10:D13)</f>
        <v>358.85679999999991</v>
      </c>
      <c r="F8" s="20" t="s">
        <v>15</v>
      </c>
      <c r="G8" s="18">
        <f>SUM(G10:G13)</f>
        <v>2918</v>
      </c>
      <c r="H8" s="18">
        <f>SUM(H10:H13)</f>
        <v>2140.5</v>
      </c>
      <c r="I8" s="19">
        <f>SUM(I10:I13)</f>
        <v>-777.5</v>
      </c>
    </row>
    <row r="9" spans="1:11" x14ac:dyDescent="0.15">
      <c r="A9" s="23"/>
      <c r="B9" s="12"/>
      <c r="C9" s="12" t="str">
        <f>IF(ISBLANK($A9), "", SUMIF([1]Transactions!$E:$E,$A9,[1]Transactions!$C:$C))</f>
        <v/>
      </c>
      <c r="D9" s="22" t="str">
        <f>IF(ISBLANK($A9), "", B9-C9)</f>
        <v/>
      </c>
      <c r="F9" s="23"/>
      <c r="G9" s="12"/>
      <c r="H9" s="12" t="str">
        <f>IF(ISBLANK($F9), "", SUMIF([1]Transactions!$J:$J,$F9,[1]Transactions!$H:$H))</f>
        <v/>
      </c>
      <c r="I9" s="22" t="str">
        <f>IF(ISBLANK($F9), "", H9-G9)</f>
        <v/>
      </c>
    </row>
    <row r="10" spans="1:11" x14ac:dyDescent="0.15">
      <c r="A10" s="31" t="s">
        <v>3</v>
      </c>
      <c r="B10" s="29">
        <f>H11*0.1</f>
        <v>214.05</v>
      </c>
      <c r="C10" s="12">
        <f>IF(ISBLANK($A10), "", SUMIF('Monthly Transactions'!$E:$E,$A10,'Monthly Transactions'!$C:$C))</f>
        <v>35</v>
      </c>
      <c r="D10" s="22">
        <f>IF(ISBLANK($A10), "", B10-C10)</f>
        <v>179.05</v>
      </c>
      <c r="F10" s="31" t="s">
        <v>4</v>
      </c>
      <c r="G10" s="32">
        <v>0</v>
      </c>
      <c r="H10" s="12">
        <f>IF(ISBLANK($F10), "", SUMIF('Monthly Transactions'!SI:SI,F10,'Monthly Transactions'!$H:$H))</f>
        <v>0</v>
      </c>
      <c r="I10" s="22">
        <f>IF(ISBLANK($F10), "", H10-G10)</f>
        <v>0</v>
      </c>
    </row>
    <row r="11" spans="1:11" x14ac:dyDescent="0.15">
      <c r="A11" s="31" t="s">
        <v>4</v>
      </c>
      <c r="B11" s="29">
        <f>H8*0.2</f>
        <v>428.1</v>
      </c>
      <c r="C11" s="12">
        <f>IF(ISBLANK($A11), "", SUMIF('Monthly Transactions'!$E:$E,$A11,'Monthly Transactions'!$C:$C))</f>
        <v>415</v>
      </c>
      <c r="D11" s="22">
        <f>IF(ISBLANK($A11), "", B11-C11)</f>
        <v>13.100000000000023</v>
      </c>
      <c r="F11" s="31" t="s">
        <v>6</v>
      </c>
      <c r="G11" s="32">
        <f>2080+(419*2)</f>
        <v>2918</v>
      </c>
      <c r="H11" s="12">
        <f>IF(ISBLANK($F11), "", SUMIF('Monthly Transactions'!$J:$J,F11,'Monthly Transactions'!$H:$H))</f>
        <v>2140.5</v>
      </c>
      <c r="I11" s="22">
        <f>IF(ISBLANK($F11), "", H11-G11)</f>
        <v>-777.5</v>
      </c>
    </row>
    <row r="12" spans="1:11" x14ac:dyDescent="0.15">
      <c r="A12" s="31" t="s">
        <v>16</v>
      </c>
      <c r="B12" s="30">
        <f>H8*0.6</f>
        <v>1284.3</v>
      </c>
      <c r="C12" s="12">
        <f>IF(ISBLANK($A12), "", SUMIF('Monthly Transactions'!$E:$E,$A12,'Monthly Transactions'!$C:$C))</f>
        <v>1256.0756000000001</v>
      </c>
      <c r="D12" s="22">
        <f>IF(ISBLANK($A12), "", B12-C12)</f>
        <v>28.224399999999832</v>
      </c>
      <c r="F12" s="31" t="s">
        <v>17</v>
      </c>
      <c r="G12" s="32">
        <v>0</v>
      </c>
      <c r="H12" s="12">
        <f>IF(ISBLANK($F12), "", SUMIF('Monthly Transactions'!$J:$J,F12,'Monthly Transactions'!$H:$H))</f>
        <v>0</v>
      </c>
      <c r="I12" s="22">
        <f>IF(ISBLANK($F12), "", H12-G12)</f>
        <v>0</v>
      </c>
    </row>
    <row r="13" spans="1:11" x14ac:dyDescent="0.15">
      <c r="A13" s="31" t="s">
        <v>18</v>
      </c>
      <c r="B13" s="30">
        <f>H8*0.1</f>
        <v>214.05</v>
      </c>
      <c r="C13" s="12">
        <f>IF(ISBLANK($A13), "", SUMIF('Monthly Transactions'!$E:$E,$A13,'Monthly Transactions'!$C:$C))</f>
        <v>75.567599999999985</v>
      </c>
      <c r="D13" s="22">
        <f>IF(ISBLANK($A13), "", B13-C13)</f>
        <v>138.48240000000004</v>
      </c>
      <c r="F13" s="31" t="s">
        <v>19</v>
      </c>
      <c r="G13" s="32">
        <v>0</v>
      </c>
      <c r="H13" s="12">
        <f>IF(ISBLANK($F13), "", SUMIF('Monthly Transactions'!$J:$J,F13,'Monthly Transactions'!$H:$H))</f>
        <v>0</v>
      </c>
      <c r="I13" s="22">
        <f>IF(ISBLANK($F13), "", H13-G13)</f>
        <v>0</v>
      </c>
    </row>
    <row r="14" spans="1:11" x14ac:dyDescent="0.15">
      <c r="A14" s="23"/>
      <c r="B14" s="23"/>
      <c r="C14" s="14"/>
      <c r="D14" s="12"/>
      <c r="E14" s="22"/>
    </row>
    <row r="15" spans="1:11" x14ac:dyDescent="0.15">
      <c r="A15" s="21"/>
      <c r="B15" s="9"/>
      <c r="C15" s="12"/>
      <c r="D15" s="12" t="str">
        <f>IF(ISBLANK($A15), "", SUMIF([1]Transactions!$E:$E,$A15,[1]Transactions!$C:$C))</f>
        <v/>
      </c>
      <c r="E15" s="22" t="str">
        <f>IF(ISBLANK($A15), "", C15-D15)</f>
        <v/>
      </c>
    </row>
  </sheetData>
  <mergeCells count="2">
    <mergeCell ref="B1:I1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36"/>
  <sheetViews>
    <sheetView showGridLines="0" tabSelected="1" workbookViewId="0">
      <selection activeCell="L9" sqref="L9"/>
    </sheetView>
  </sheetViews>
  <sheetFormatPr baseColWidth="10" defaultColWidth="12.6640625" defaultRowHeight="15.75" customHeight="1" x14ac:dyDescent="0.15"/>
  <cols>
    <col min="1" max="1" width="5.1640625" style="3" customWidth="1"/>
    <col min="2" max="2" width="10.5" style="3" customWidth="1"/>
    <col min="3" max="3" width="10" style="3" customWidth="1"/>
    <col min="4" max="4" width="20.83203125" style="3" customWidth="1"/>
    <col min="5" max="5" width="16.83203125" style="3" customWidth="1"/>
    <col min="6" max="6" width="5.1640625" style="3" customWidth="1"/>
    <col min="7" max="8" width="12.6640625" style="3"/>
    <col min="9" max="9" width="13.1640625" style="3" customWidth="1"/>
    <col min="10" max="16384" width="12.6640625" style="3"/>
  </cols>
  <sheetData>
    <row r="1" spans="1:10" ht="48" customHeight="1" x14ac:dyDescent="0.15">
      <c r="B1" s="38" t="s">
        <v>11</v>
      </c>
      <c r="G1" s="38" t="s">
        <v>7</v>
      </c>
    </row>
    <row r="2" spans="1:10" ht="24" customHeight="1" x14ac:dyDescent="0.15">
      <c r="A2" s="1"/>
      <c r="B2" s="39" t="s">
        <v>20</v>
      </c>
      <c r="C2" s="39" t="s">
        <v>21</v>
      </c>
      <c r="D2" s="39" t="s">
        <v>0</v>
      </c>
      <c r="E2" s="39" t="s">
        <v>22</v>
      </c>
      <c r="F2" s="1"/>
      <c r="G2" s="39" t="s">
        <v>20</v>
      </c>
      <c r="H2" s="39" t="s">
        <v>21</v>
      </c>
      <c r="I2" s="39" t="s">
        <v>0</v>
      </c>
      <c r="J2" s="39" t="s">
        <v>22</v>
      </c>
    </row>
    <row r="3" spans="1:10" ht="19.5" customHeight="1" x14ac:dyDescent="0.15">
      <c r="A3" s="1"/>
      <c r="B3" s="40">
        <v>45019</v>
      </c>
      <c r="C3" s="41">
        <f>65</f>
        <v>65</v>
      </c>
      <c r="D3" s="42" t="s">
        <v>2</v>
      </c>
      <c r="E3" s="42" t="s">
        <v>16</v>
      </c>
      <c r="F3" s="1"/>
      <c r="G3" s="40">
        <v>45021</v>
      </c>
      <c r="H3" s="41">
        <v>150</v>
      </c>
      <c r="I3" s="42" t="s">
        <v>28</v>
      </c>
      <c r="J3" s="42" t="s">
        <v>6</v>
      </c>
    </row>
    <row r="4" spans="1:10" ht="19.5" customHeight="1" x14ac:dyDescent="0.15">
      <c r="A4" s="2"/>
      <c r="B4" s="40">
        <v>45028</v>
      </c>
      <c r="C4" s="41">
        <v>60</v>
      </c>
      <c r="D4" s="42" t="s">
        <v>23</v>
      </c>
      <c r="E4" s="42" t="s">
        <v>16</v>
      </c>
      <c r="G4" s="40">
        <v>45028</v>
      </c>
      <c r="H4" s="41">
        <v>864.5</v>
      </c>
      <c r="I4" s="42" t="s">
        <v>29</v>
      </c>
      <c r="J4" s="42" t="s">
        <v>6</v>
      </c>
    </row>
    <row r="5" spans="1:10" ht="19.5" customHeight="1" x14ac:dyDescent="0.15">
      <c r="A5" s="1"/>
      <c r="B5" s="40">
        <v>45030</v>
      </c>
      <c r="C5" s="41">
        <f>1.08*(15.5+16.99+19.49+17.99)</f>
        <v>75.567599999999985</v>
      </c>
      <c r="D5" s="42" t="s">
        <v>32</v>
      </c>
      <c r="E5" s="42" t="s">
        <v>18</v>
      </c>
      <c r="F5" s="1"/>
      <c r="G5" s="40">
        <v>45036</v>
      </c>
      <c r="H5" s="41">
        <v>86</v>
      </c>
      <c r="I5" s="42" t="s">
        <v>28</v>
      </c>
      <c r="J5" s="42" t="s">
        <v>6</v>
      </c>
    </row>
    <row r="6" spans="1:10" ht="19.5" customHeight="1" x14ac:dyDescent="0.15">
      <c r="A6" s="1"/>
      <c r="B6" s="40">
        <v>45030</v>
      </c>
      <c r="C6" s="41">
        <f>1.08*(35.99+21.59)</f>
        <v>62.186399999999999</v>
      </c>
      <c r="D6" s="42" t="s">
        <v>31</v>
      </c>
      <c r="E6" s="42" t="s">
        <v>16</v>
      </c>
      <c r="F6" s="1"/>
      <c r="G6" s="40">
        <v>45042</v>
      </c>
      <c r="H6" s="41">
        <v>1040</v>
      </c>
      <c r="I6" s="42" t="s">
        <v>29</v>
      </c>
      <c r="J6" s="42" t="s">
        <v>6</v>
      </c>
    </row>
    <row r="7" spans="1:10" ht="19.5" customHeight="1" x14ac:dyDescent="0.15">
      <c r="A7" s="1"/>
      <c r="B7" s="40">
        <v>45030</v>
      </c>
      <c r="C7" s="41">
        <f>1.08*(9.5+7.99)+150</f>
        <v>168.88920000000002</v>
      </c>
      <c r="D7" s="42" t="s">
        <v>25</v>
      </c>
      <c r="E7" s="42" t="s">
        <v>16</v>
      </c>
      <c r="F7" s="1"/>
      <c r="G7" s="40"/>
      <c r="H7" s="41"/>
      <c r="I7" s="42"/>
      <c r="J7" s="42"/>
    </row>
    <row r="8" spans="1:10" ht="19.5" customHeight="1" x14ac:dyDescent="0.15">
      <c r="A8" s="1"/>
      <c r="B8" s="40">
        <v>45030</v>
      </c>
      <c r="C8" s="41">
        <v>50</v>
      </c>
      <c r="D8" s="42" t="s">
        <v>5</v>
      </c>
      <c r="E8" s="42" t="s">
        <v>4</v>
      </c>
      <c r="F8" s="1"/>
      <c r="G8" s="40"/>
      <c r="H8" s="41"/>
      <c r="I8" s="42"/>
      <c r="J8" s="42"/>
    </row>
    <row r="9" spans="1:10" ht="19.5" customHeight="1" x14ac:dyDescent="0.15">
      <c r="A9" s="1"/>
      <c r="B9" s="40">
        <v>45028</v>
      </c>
      <c r="C9" s="41">
        <v>100</v>
      </c>
      <c r="D9" s="42" t="s">
        <v>1</v>
      </c>
      <c r="E9" s="42" t="s">
        <v>16</v>
      </c>
      <c r="F9" s="1"/>
      <c r="G9" s="40"/>
      <c r="H9" s="41"/>
      <c r="I9" s="42"/>
      <c r="J9" s="42"/>
    </row>
    <row r="10" spans="1:10" ht="19.5" customHeight="1" x14ac:dyDescent="0.15">
      <c r="A10" s="1"/>
      <c r="B10" s="40">
        <v>45028</v>
      </c>
      <c r="C10" s="41">
        <v>35</v>
      </c>
      <c r="D10" s="42" t="s">
        <v>24</v>
      </c>
      <c r="E10" s="42" t="s">
        <v>3</v>
      </c>
      <c r="F10" s="1"/>
      <c r="G10" s="40"/>
      <c r="H10" s="41"/>
      <c r="I10" s="42"/>
      <c r="J10" s="42"/>
    </row>
    <row r="11" spans="1:10" ht="19.5" customHeight="1" x14ac:dyDescent="0.15">
      <c r="A11" s="1"/>
      <c r="B11" s="40">
        <v>45042</v>
      </c>
      <c r="C11" s="41">
        <v>750</v>
      </c>
      <c r="D11" s="42" t="s">
        <v>30</v>
      </c>
      <c r="E11" s="42" t="s">
        <v>16</v>
      </c>
      <c r="F11" s="1"/>
      <c r="G11" s="40"/>
      <c r="H11" s="41"/>
      <c r="I11" s="42"/>
      <c r="J11" s="42"/>
    </row>
    <row r="12" spans="1:10" ht="19.5" customHeight="1" x14ac:dyDescent="0.15">
      <c r="A12" s="1"/>
      <c r="B12" s="40">
        <v>45043</v>
      </c>
      <c r="C12" s="41">
        <v>50</v>
      </c>
      <c r="D12" s="42" t="s">
        <v>1</v>
      </c>
      <c r="E12" s="42" t="s">
        <v>16</v>
      </c>
      <c r="F12" s="1"/>
      <c r="G12" s="40"/>
      <c r="H12" s="41"/>
      <c r="I12" s="42"/>
      <c r="J12" s="42"/>
    </row>
    <row r="13" spans="1:10" ht="19.5" customHeight="1" x14ac:dyDescent="0.15">
      <c r="A13" s="1"/>
      <c r="B13" s="40">
        <v>45044</v>
      </c>
      <c r="C13" s="41">
        <v>365</v>
      </c>
      <c r="D13" s="42" t="s">
        <v>26</v>
      </c>
      <c r="E13" s="42" t="s">
        <v>4</v>
      </c>
      <c r="F13" s="1"/>
      <c r="G13" s="40"/>
      <c r="H13" s="41"/>
      <c r="I13" s="42"/>
      <c r="J13" s="42"/>
    </row>
    <row r="14" spans="1:10" ht="19.5" customHeight="1" x14ac:dyDescent="0.15">
      <c r="A14" s="1"/>
      <c r="B14" s="40"/>
      <c r="C14" s="41"/>
      <c r="D14" s="42"/>
      <c r="E14" s="42"/>
      <c r="F14" s="1"/>
      <c r="G14" s="40"/>
      <c r="H14" s="41"/>
      <c r="I14" s="42"/>
      <c r="J14" s="42"/>
    </row>
    <row r="15" spans="1:10" ht="19.5" customHeight="1" x14ac:dyDescent="0.15">
      <c r="A15" s="1"/>
      <c r="B15" s="40"/>
      <c r="C15" s="41"/>
      <c r="D15" s="42"/>
      <c r="E15" s="42"/>
      <c r="F15" s="1"/>
      <c r="G15" s="40"/>
      <c r="H15" s="41"/>
      <c r="I15" s="42"/>
      <c r="J15" s="42"/>
    </row>
    <row r="16" spans="1:10" ht="19.5" customHeight="1" x14ac:dyDescent="0.15">
      <c r="A16" s="1"/>
      <c r="B16" s="40"/>
      <c r="C16" s="41"/>
      <c r="D16" s="42"/>
      <c r="E16" s="42"/>
      <c r="F16" s="1"/>
      <c r="G16" s="40"/>
      <c r="H16" s="41"/>
      <c r="I16" s="42"/>
      <c r="J16" s="42"/>
    </row>
    <row r="17" spans="1:10" ht="19.5" customHeight="1" x14ac:dyDescent="0.15">
      <c r="A17" s="1"/>
      <c r="B17" s="40"/>
      <c r="C17" s="41"/>
      <c r="D17" s="42"/>
      <c r="E17" s="42"/>
      <c r="F17" s="1"/>
      <c r="G17" s="40"/>
      <c r="H17" s="41"/>
      <c r="I17" s="42"/>
      <c r="J17" s="42"/>
    </row>
    <row r="18" spans="1:10" ht="19.5" customHeight="1" x14ac:dyDescent="0.15">
      <c r="A18" s="1"/>
      <c r="B18" s="40"/>
      <c r="C18" s="41"/>
      <c r="D18" s="42"/>
      <c r="E18" s="42"/>
      <c r="F18" s="1"/>
      <c r="G18" s="40"/>
      <c r="H18" s="41"/>
      <c r="I18" s="42"/>
      <c r="J18" s="42"/>
    </row>
    <row r="19" spans="1:10" ht="19.5" customHeight="1" x14ac:dyDescent="0.15">
      <c r="A19" s="1"/>
      <c r="B19" s="40"/>
      <c r="C19" s="41"/>
      <c r="D19" s="42"/>
      <c r="E19" s="42"/>
      <c r="F19" s="1"/>
      <c r="G19" s="40"/>
      <c r="H19" s="41"/>
      <c r="I19" s="42"/>
      <c r="J19" s="42"/>
    </row>
    <row r="20" spans="1:10" ht="19.5" customHeight="1" x14ac:dyDescent="0.15">
      <c r="A20" s="1"/>
      <c r="B20" s="40"/>
      <c r="C20" s="41"/>
      <c r="D20" s="42"/>
      <c r="E20" s="42"/>
      <c r="F20" s="1"/>
      <c r="G20" s="40"/>
      <c r="H20" s="41"/>
      <c r="I20" s="42"/>
      <c r="J20" s="42"/>
    </row>
    <row r="21" spans="1:10" ht="19.5" customHeight="1" x14ac:dyDescent="0.15">
      <c r="A21" s="1"/>
      <c r="B21" s="40"/>
      <c r="C21" s="41"/>
      <c r="D21" s="42"/>
      <c r="E21" s="42"/>
      <c r="F21" s="1"/>
      <c r="G21" s="40"/>
      <c r="H21" s="41"/>
      <c r="I21" s="42"/>
      <c r="J21" s="42"/>
    </row>
    <row r="22" spans="1:10" ht="19.5" customHeight="1" x14ac:dyDescent="0.15">
      <c r="A22" s="1"/>
      <c r="B22" s="40"/>
      <c r="C22" s="41"/>
      <c r="D22" s="42"/>
      <c r="E22" s="42"/>
      <c r="F22" s="1"/>
      <c r="G22" s="40"/>
      <c r="H22" s="41"/>
      <c r="I22" s="42"/>
      <c r="J22" s="42"/>
    </row>
    <row r="23" spans="1:10" ht="19.5" customHeight="1" x14ac:dyDescent="0.15">
      <c r="A23" s="1"/>
      <c r="B23" s="40"/>
      <c r="C23" s="41"/>
      <c r="D23" s="42"/>
      <c r="E23" s="42"/>
      <c r="F23" s="1"/>
      <c r="G23" s="40"/>
      <c r="H23" s="41"/>
      <c r="I23" s="42"/>
      <c r="J23" s="42"/>
    </row>
    <row r="24" spans="1:10" ht="19.5" customHeight="1" x14ac:dyDescent="0.15">
      <c r="A24" s="1"/>
      <c r="B24" s="40"/>
      <c r="C24" s="41"/>
      <c r="D24" s="42"/>
      <c r="E24" s="42"/>
      <c r="F24" s="1"/>
      <c r="G24" s="40"/>
      <c r="H24" s="41"/>
      <c r="I24" s="42"/>
      <c r="J24" s="42"/>
    </row>
    <row r="25" spans="1:10" ht="19.5" customHeight="1" x14ac:dyDescent="0.15">
      <c r="A25" s="1"/>
      <c r="B25" s="40"/>
      <c r="C25" s="41"/>
      <c r="D25" s="42"/>
      <c r="E25" s="42"/>
      <c r="F25" s="1"/>
      <c r="G25" s="40"/>
      <c r="H25" s="41"/>
      <c r="I25" s="42"/>
      <c r="J25" s="42"/>
    </row>
    <row r="26" spans="1:10" ht="19.5" customHeight="1" x14ac:dyDescent="0.15">
      <c r="A26" s="1"/>
      <c r="B26" s="42"/>
      <c r="C26" s="41"/>
      <c r="D26" s="43"/>
      <c r="E26" s="42"/>
      <c r="F26" s="1"/>
      <c r="G26" s="40"/>
      <c r="H26" s="41"/>
      <c r="I26" s="42"/>
      <c r="J26" s="42"/>
    </row>
    <row r="27" spans="1:10" ht="19.5" customHeight="1" x14ac:dyDescent="0.15">
      <c r="A27" s="1"/>
      <c r="B27" s="42"/>
      <c r="C27" s="41"/>
      <c r="D27" s="42"/>
      <c r="E27" s="42"/>
      <c r="F27" s="1"/>
      <c r="G27" s="40"/>
      <c r="H27" s="41"/>
      <c r="I27" s="42"/>
      <c r="J27" s="42"/>
    </row>
    <row r="28" spans="1:10" ht="19.5" customHeight="1" x14ac:dyDescent="0.15">
      <c r="A28" s="1"/>
      <c r="B28" s="40"/>
      <c r="C28" s="41"/>
      <c r="D28" s="42"/>
      <c r="E28" s="42"/>
      <c r="F28" s="1"/>
      <c r="G28" s="44"/>
      <c r="H28" s="41"/>
      <c r="I28" s="42"/>
      <c r="J28" s="42"/>
    </row>
    <row r="29" spans="1:10" ht="19.5" customHeight="1" x14ac:dyDescent="0.15">
      <c r="A29" s="1"/>
      <c r="B29" s="40"/>
      <c r="C29" s="41"/>
      <c r="D29" s="42"/>
      <c r="E29" s="42"/>
      <c r="F29" s="1"/>
    </row>
    <row r="30" spans="1:10" ht="19.5" customHeight="1" x14ac:dyDescent="0.15">
      <c r="A30" s="1"/>
      <c r="B30" s="44"/>
      <c r="C30" s="41"/>
      <c r="D30" s="42"/>
      <c r="E30" s="42"/>
      <c r="F30" s="1"/>
    </row>
    <row r="31" spans="1:10" ht="19.5" customHeight="1" x14ac:dyDescent="0.15">
      <c r="A31" s="1"/>
      <c r="F31" s="1"/>
    </row>
    <row r="32" spans="1:10" ht="19.5" customHeight="1" x14ac:dyDescent="0.15">
      <c r="A32" s="1"/>
      <c r="F32" s="1"/>
    </row>
    <row r="33" spans="1:6" ht="19.5" customHeight="1" x14ac:dyDescent="0.15">
      <c r="A33" s="1"/>
      <c r="F33" s="1"/>
    </row>
    <row r="34" spans="1:6" ht="19.5" customHeight="1" x14ac:dyDescent="0.15">
      <c r="A34" s="1"/>
      <c r="F34" s="1"/>
    </row>
    <row r="35" spans="1:6" ht="19.5" customHeight="1" x14ac:dyDescent="0.15">
      <c r="A35" s="1"/>
      <c r="F35" s="1"/>
    </row>
    <row r="36" spans="1:6" ht="19.5" customHeight="1" x14ac:dyDescent="0.1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500-000000000000}">
          <x14:formula1>
            <xm:f>#REF!</xm:f>
          </x14:formula1>
          <xm:sqref>J28</xm:sqref>
        </x14:dataValidation>
        <x14:dataValidation type="list" allowBlank="1" xr:uid="{00000000-0002-0000-0500-000001000000}">
          <x14:formula1>
            <xm:f>#REF!</xm:f>
          </x14:formula1>
          <xm:sqref>E30</xm:sqref>
        </x14:dataValidation>
        <x14:dataValidation type="list" allowBlank="1" xr:uid="{C5B62C16-1430-A648-8142-2E10D8F7FB42}">
          <x14:formula1>
            <xm:f>'Monthly Budget'!$F$10:$F$13</xm:f>
          </x14:formula1>
          <xm:sqref>J3:J27</xm:sqref>
        </x14:dataValidation>
        <x14:dataValidation type="list" allowBlank="1" xr:uid="{CA2A5F89-ED60-9747-BC4E-CB2A09D9A9A3}">
          <x14:formula1>
            <xm:f>'Monthly Budget'!$A$10:$A$13</xm:f>
          </x14:formula1>
          <xm:sqref>E3:E29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Monthly 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Adamson, Michelle</cp:lastModifiedBy>
  <dcterms:created xsi:type="dcterms:W3CDTF">2023-10-15T04:55:01Z</dcterms:created>
  <dcterms:modified xsi:type="dcterms:W3CDTF">2023-10-15T05:34:31Z</dcterms:modified>
</cp:coreProperties>
</file>