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essingha\Desktop\Sashi_Excelr\Project\"/>
    </mc:Choice>
  </mc:AlternateContent>
  <xr:revisionPtr revIDLastSave="0" documentId="13_ncr:1_{02F59631-6481-40C8-A9E8-8ED6A089D6FC}" xr6:coauthVersionLast="36" xr6:coauthVersionMax="36" xr10:uidLastSave="{00000000-0000-0000-0000-000000000000}"/>
  <bookViews>
    <workbookView xWindow="0" yWindow="0" windowWidth="23040" windowHeight="9060" xr2:uid="{F1F5F124-54D9-459A-9E72-8A8BF5DEE0EB}"/>
  </bookViews>
  <sheets>
    <sheet name="Dashboard" sheetId="15" r:id="rId1"/>
    <sheet name="Credit by Income" sheetId="14" r:id="rId2"/>
    <sheet name="Gen by Loan" sheetId="13" r:id="rId3"/>
    <sheet name="Pre by Mat" sheetId="11" r:id="rId4"/>
    <sheet name="Inc&amp;Pre by Dep" sheetId="7" r:id="rId5"/>
    <sheet name="Pre&amp;Cus by Inc Range" sheetId="10" r:id="rId6"/>
    <sheet name="Branch &amp; Job" sheetId="9" r:id="rId7"/>
    <sheet name="Correlation" sheetId="16" r:id="rId8"/>
    <sheet name="Insurance" sheetId="2" r:id="rId9"/>
    <sheet name="Data Imputation" sheetId="3" r:id="rId10"/>
  </sheets>
  <definedNames>
    <definedName name="_xlcn.WorksheetConnection_Insurance_working1.xlsxinsurance1" hidden="1">insurance[]</definedName>
    <definedName name="ExternalData_1" localSheetId="9" hidden="1">'Data Imputation'!$C$6:$O$620</definedName>
    <definedName name="ExternalData_1" localSheetId="8" hidden="1">Insurance!$A$1:$M$615</definedName>
    <definedName name="Slicer_Branch">#N/A</definedName>
    <definedName name="Slicer_Education">#N/A</definedName>
    <definedName name="Slicer_Employment">#N/A</definedName>
    <definedName name="Slicer_Gender">#N/A</definedName>
    <definedName name="Slicer_Marrital_Status">#N/A</definedName>
    <definedName name="Slicer_Marrital_Status1">#N/A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876F7934-8845-4945-9796-88D515C7AA90}">
      <x14:pivotCaches>
        <pivotCache cacheId="6" r:id="rId17"/>
        <pivotCache cacheId="7"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urance" name="insurance" connection="WorksheetConnection_Insurance_working1.xlsx!insurance"/>
        </x15:modelTables>
      </x15:dataModel>
    </ext>
  </extLst>
</workbook>
</file>

<file path=xl/calcChain.xml><?xml version="1.0" encoding="utf-8"?>
<calcChain xmlns="http://schemas.openxmlformats.org/spreadsheetml/2006/main">
  <c r="T38" i="3" l="1"/>
  <c r="T37" i="3"/>
  <c r="T36" i="3"/>
  <c r="T32" i="3" l="1"/>
  <c r="T29" i="3"/>
  <c r="T26" i="3"/>
  <c r="T23" i="3"/>
  <c r="T20" i="3"/>
  <c r="T19" i="3"/>
  <c r="T16" i="3"/>
  <c r="T13" i="3"/>
  <c r="T12" i="3"/>
  <c r="T9" i="3"/>
  <c r="T8" i="3"/>
  <c r="P8" i="3"/>
  <c r="P9" i="3"/>
  <c r="P10" i="3"/>
  <c r="Q10" i="3" s="1"/>
  <c r="P11" i="3"/>
  <c r="P12" i="3"/>
  <c r="P13" i="3"/>
  <c r="P14" i="3"/>
  <c r="P15" i="3"/>
  <c r="P16" i="3"/>
  <c r="P17" i="3"/>
  <c r="P18" i="3"/>
  <c r="P19" i="3"/>
  <c r="P20" i="3"/>
  <c r="P21" i="3"/>
  <c r="P22" i="3"/>
  <c r="Q22" i="3" s="1"/>
  <c r="P23" i="3"/>
  <c r="P24" i="3"/>
  <c r="P25" i="3"/>
  <c r="P26" i="3"/>
  <c r="P27" i="3"/>
  <c r="P28" i="3"/>
  <c r="P29" i="3"/>
  <c r="P30" i="3"/>
  <c r="P31" i="3"/>
  <c r="P32" i="3"/>
  <c r="P33" i="3"/>
  <c r="P34" i="3"/>
  <c r="Q34" i="3" s="1"/>
  <c r="P35" i="3"/>
  <c r="Q35" i="3" s="1"/>
  <c r="P36" i="3"/>
  <c r="P37" i="3"/>
  <c r="P38" i="3"/>
  <c r="P39" i="3"/>
  <c r="P40" i="3"/>
  <c r="P41" i="3"/>
  <c r="P42" i="3"/>
  <c r="P43" i="3"/>
  <c r="P44" i="3"/>
  <c r="P45" i="3"/>
  <c r="P46" i="3"/>
  <c r="Q46" i="3" s="1"/>
  <c r="P47" i="3"/>
  <c r="Q47" i="3" s="1"/>
  <c r="P48" i="3"/>
  <c r="P49" i="3"/>
  <c r="P50" i="3"/>
  <c r="P51" i="3"/>
  <c r="P52" i="3"/>
  <c r="P53" i="3"/>
  <c r="P54" i="3"/>
  <c r="P55" i="3"/>
  <c r="P56" i="3"/>
  <c r="P57" i="3"/>
  <c r="P58" i="3"/>
  <c r="Q58" i="3" s="1"/>
  <c r="P59" i="3"/>
  <c r="Q59" i="3" s="1"/>
  <c r="P60" i="3"/>
  <c r="P61" i="3"/>
  <c r="P62" i="3"/>
  <c r="P63" i="3"/>
  <c r="P64" i="3"/>
  <c r="P65" i="3"/>
  <c r="P66" i="3"/>
  <c r="P67" i="3"/>
  <c r="P68" i="3"/>
  <c r="P69" i="3"/>
  <c r="P70" i="3"/>
  <c r="Q70" i="3" s="1"/>
  <c r="P71" i="3"/>
  <c r="Q71" i="3" s="1"/>
  <c r="P72" i="3"/>
  <c r="P73" i="3"/>
  <c r="P74" i="3"/>
  <c r="P75" i="3"/>
  <c r="P76" i="3"/>
  <c r="P77" i="3"/>
  <c r="P78" i="3"/>
  <c r="P79" i="3"/>
  <c r="P80" i="3"/>
  <c r="P81" i="3"/>
  <c r="P82" i="3"/>
  <c r="Q82" i="3" s="1"/>
  <c r="P83" i="3"/>
  <c r="Q83" i="3" s="1"/>
  <c r="P84" i="3"/>
  <c r="P85" i="3"/>
  <c r="P86" i="3"/>
  <c r="P87" i="3"/>
  <c r="P88" i="3"/>
  <c r="P89" i="3"/>
  <c r="P90" i="3"/>
  <c r="P91" i="3"/>
  <c r="P92" i="3"/>
  <c r="P93" i="3"/>
  <c r="P94" i="3"/>
  <c r="Q94" i="3" s="1"/>
  <c r="P95" i="3"/>
  <c r="Q95" i="3" s="1"/>
  <c r="P96" i="3"/>
  <c r="P97" i="3"/>
  <c r="P98" i="3"/>
  <c r="P99" i="3"/>
  <c r="Q99" i="3" s="1"/>
  <c r="P100" i="3"/>
  <c r="P101" i="3"/>
  <c r="P102" i="3"/>
  <c r="P103" i="3"/>
  <c r="P104" i="3"/>
  <c r="P105" i="3"/>
  <c r="P106" i="3"/>
  <c r="Q106" i="3" s="1"/>
  <c r="P107" i="3"/>
  <c r="Q107" i="3" s="1"/>
  <c r="P108" i="3"/>
  <c r="P109" i="3"/>
  <c r="P110" i="3"/>
  <c r="P111" i="3"/>
  <c r="Q111" i="3" s="1"/>
  <c r="P112" i="3"/>
  <c r="P113" i="3"/>
  <c r="P114" i="3"/>
  <c r="P115" i="3"/>
  <c r="P116" i="3"/>
  <c r="P117" i="3"/>
  <c r="P118" i="3"/>
  <c r="Q118" i="3" s="1"/>
  <c r="P119" i="3"/>
  <c r="Q119" i="3" s="1"/>
  <c r="P120" i="3"/>
  <c r="P121" i="3"/>
  <c r="P122" i="3"/>
  <c r="P123" i="3"/>
  <c r="Q123" i="3" s="1"/>
  <c r="P124" i="3"/>
  <c r="P125" i="3"/>
  <c r="P126" i="3"/>
  <c r="P127" i="3"/>
  <c r="P128" i="3"/>
  <c r="P129" i="3"/>
  <c r="P130" i="3"/>
  <c r="Q130" i="3" s="1"/>
  <c r="P131" i="3"/>
  <c r="Q131" i="3" s="1"/>
  <c r="P132" i="3"/>
  <c r="P133" i="3"/>
  <c r="P134" i="3"/>
  <c r="P135" i="3"/>
  <c r="Q135" i="3" s="1"/>
  <c r="P136" i="3"/>
  <c r="P137" i="3"/>
  <c r="P138" i="3"/>
  <c r="P139" i="3"/>
  <c r="P140" i="3"/>
  <c r="P141" i="3"/>
  <c r="P142" i="3"/>
  <c r="Q142" i="3" s="1"/>
  <c r="P143" i="3"/>
  <c r="Q143" i="3" s="1"/>
  <c r="P144" i="3"/>
  <c r="P145" i="3"/>
  <c r="P146" i="3"/>
  <c r="P147" i="3"/>
  <c r="Q147" i="3" s="1"/>
  <c r="P148" i="3"/>
  <c r="P149" i="3"/>
  <c r="P150" i="3"/>
  <c r="P151" i="3"/>
  <c r="P152" i="3"/>
  <c r="P153" i="3"/>
  <c r="P154" i="3"/>
  <c r="Q154" i="3" s="1"/>
  <c r="P155" i="3"/>
  <c r="Q155" i="3" s="1"/>
  <c r="P156" i="3"/>
  <c r="P157" i="3"/>
  <c r="P158" i="3"/>
  <c r="Q158" i="3" s="1"/>
  <c r="P159" i="3"/>
  <c r="Q159" i="3" s="1"/>
  <c r="P160" i="3"/>
  <c r="P161" i="3"/>
  <c r="P162" i="3"/>
  <c r="P163" i="3"/>
  <c r="P164" i="3"/>
  <c r="P165" i="3"/>
  <c r="P166" i="3"/>
  <c r="Q166" i="3" s="1"/>
  <c r="P167" i="3"/>
  <c r="Q167" i="3" s="1"/>
  <c r="P168" i="3"/>
  <c r="P169" i="3"/>
  <c r="P170" i="3"/>
  <c r="Q170" i="3" s="1"/>
  <c r="P171" i="3"/>
  <c r="Q171" i="3" s="1"/>
  <c r="P172" i="3"/>
  <c r="P173" i="3"/>
  <c r="P174" i="3"/>
  <c r="P175" i="3"/>
  <c r="P176" i="3"/>
  <c r="P177" i="3"/>
  <c r="P178" i="3"/>
  <c r="Q178" i="3" s="1"/>
  <c r="P179" i="3"/>
  <c r="Q179" i="3" s="1"/>
  <c r="P180" i="3"/>
  <c r="Q180" i="3" s="1"/>
  <c r="P181" i="3"/>
  <c r="P182" i="3"/>
  <c r="Q182" i="3" s="1"/>
  <c r="P183" i="3"/>
  <c r="Q183" i="3" s="1"/>
  <c r="P184" i="3"/>
  <c r="P185" i="3"/>
  <c r="P186" i="3"/>
  <c r="P187" i="3"/>
  <c r="P188" i="3"/>
  <c r="P189" i="3"/>
  <c r="P190" i="3"/>
  <c r="Q190" i="3" s="1"/>
  <c r="P191" i="3"/>
  <c r="Q191" i="3" s="1"/>
  <c r="P192" i="3"/>
  <c r="P193" i="3"/>
  <c r="P194" i="3"/>
  <c r="Q194" i="3" s="1"/>
  <c r="P195" i="3"/>
  <c r="Q195" i="3" s="1"/>
  <c r="P196" i="3"/>
  <c r="P197" i="3"/>
  <c r="P198" i="3"/>
  <c r="P199" i="3"/>
  <c r="P200" i="3"/>
  <c r="P201" i="3"/>
  <c r="P202" i="3"/>
  <c r="Q202" i="3" s="1"/>
  <c r="P203" i="3"/>
  <c r="Q203" i="3" s="1"/>
  <c r="P204" i="3"/>
  <c r="P205" i="3"/>
  <c r="P206" i="3"/>
  <c r="Q206" i="3" s="1"/>
  <c r="P207" i="3"/>
  <c r="Q207" i="3" s="1"/>
  <c r="P208" i="3"/>
  <c r="P209" i="3"/>
  <c r="P210" i="3"/>
  <c r="P211" i="3"/>
  <c r="P212" i="3"/>
  <c r="P213" i="3"/>
  <c r="P214" i="3"/>
  <c r="Q214" i="3" s="1"/>
  <c r="P215" i="3"/>
  <c r="Q215" i="3" s="1"/>
  <c r="P216" i="3"/>
  <c r="P217" i="3"/>
  <c r="P218" i="3"/>
  <c r="Q218" i="3" s="1"/>
  <c r="P219" i="3"/>
  <c r="Q219" i="3" s="1"/>
  <c r="P220" i="3"/>
  <c r="P221" i="3"/>
  <c r="P222" i="3"/>
  <c r="P223" i="3"/>
  <c r="Q223" i="3" s="1"/>
  <c r="P224" i="3"/>
  <c r="P225" i="3"/>
  <c r="P226" i="3"/>
  <c r="Q226" i="3" s="1"/>
  <c r="P227" i="3"/>
  <c r="Q227" i="3" s="1"/>
  <c r="P228" i="3"/>
  <c r="P229" i="3"/>
  <c r="P230" i="3"/>
  <c r="Q230" i="3" s="1"/>
  <c r="P231" i="3"/>
  <c r="Q231" i="3" s="1"/>
  <c r="P232" i="3"/>
  <c r="P233" i="3"/>
  <c r="P234" i="3"/>
  <c r="P235" i="3"/>
  <c r="Q235" i="3" s="1"/>
  <c r="P236" i="3"/>
  <c r="P237" i="3"/>
  <c r="P238" i="3"/>
  <c r="Q238" i="3" s="1"/>
  <c r="P239" i="3"/>
  <c r="Q239" i="3" s="1"/>
  <c r="P240" i="3"/>
  <c r="P241" i="3"/>
  <c r="P242" i="3"/>
  <c r="Q242" i="3" s="1"/>
  <c r="P243" i="3"/>
  <c r="Q243" i="3" s="1"/>
  <c r="P244" i="3"/>
  <c r="P245" i="3"/>
  <c r="P246" i="3"/>
  <c r="P247" i="3"/>
  <c r="Q247" i="3" s="1"/>
  <c r="P248" i="3"/>
  <c r="P249" i="3"/>
  <c r="P250" i="3"/>
  <c r="Q250" i="3" s="1"/>
  <c r="P251" i="3"/>
  <c r="Q251" i="3" s="1"/>
  <c r="P252" i="3"/>
  <c r="P253" i="3"/>
  <c r="P254" i="3"/>
  <c r="Q254" i="3" s="1"/>
  <c r="P255" i="3"/>
  <c r="Q255" i="3" s="1"/>
  <c r="P256" i="3"/>
  <c r="P257" i="3"/>
  <c r="P258" i="3"/>
  <c r="P259" i="3"/>
  <c r="Q259" i="3" s="1"/>
  <c r="P260" i="3"/>
  <c r="P261" i="3"/>
  <c r="P262" i="3"/>
  <c r="Q262" i="3" s="1"/>
  <c r="P263" i="3"/>
  <c r="Q263" i="3" s="1"/>
  <c r="P264" i="3"/>
  <c r="P265" i="3"/>
  <c r="P266" i="3"/>
  <c r="Q266" i="3" s="1"/>
  <c r="P267" i="3"/>
  <c r="Q267" i="3" s="1"/>
  <c r="P268" i="3"/>
  <c r="P269" i="3"/>
  <c r="P270" i="3"/>
  <c r="P271" i="3"/>
  <c r="Q271" i="3" s="1"/>
  <c r="P272" i="3"/>
  <c r="P273" i="3"/>
  <c r="P274" i="3"/>
  <c r="Q274" i="3" s="1"/>
  <c r="P275" i="3"/>
  <c r="Q275" i="3" s="1"/>
  <c r="P276" i="3"/>
  <c r="P277" i="3"/>
  <c r="P278" i="3"/>
  <c r="Q278" i="3" s="1"/>
  <c r="P279" i="3"/>
  <c r="Q279" i="3" s="1"/>
  <c r="P280" i="3"/>
  <c r="P281" i="3"/>
  <c r="P282" i="3"/>
  <c r="P283" i="3"/>
  <c r="Q283" i="3" s="1"/>
  <c r="P284" i="3"/>
  <c r="P285" i="3"/>
  <c r="P286" i="3"/>
  <c r="Q286" i="3" s="1"/>
  <c r="P287" i="3"/>
  <c r="Q287" i="3" s="1"/>
  <c r="P288" i="3"/>
  <c r="P289" i="3"/>
  <c r="P290" i="3"/>
  <c r="Q290" i="3" s="1"/>
  <c r="P291" i="3"/>
  <c r="Q291" i="3" s="1"/>
  <c r="P292" i="3"/>
  <c r="P293" i="3"/>
  <c r="P294" i="3"/>
  <c r="P295" i="3"/>
  <c r="Q295" i="3" s="1"/>
  <c r="P296" i="3"/>
  <c r="P297" i="3"/>
  <c r="P298" i="3"/>
  <c r="Q298" i="3" s="1"/>
  <c r="P299" i="3"/>
  <c r="Q299" i="3" s="1"/>
  <c r="P300" i="3"/>
  <c r="P301" i="3"/>
  <c r="P302" i="3"/>
  <c r="Q302" i="3" s="1"/>
  <c r="P303" i="3"/>
  <c r="Q303" i="3" s="1"/>
  <c r="P304" i="3"/>
  <c r="P305" i="3"/>
  <c r="P306" i="3"/>
  <c r="P307" i="3"/>
  <c r="Q307" i="3" s="1"/>
  <c r="P308" i="3"/>
  <c r="P309" i="3"/>
  <c r="P310" i="3"/>
  <c r="Q310" i="3" s="1"/>
  <c r="P311" i="3"/>
  <c r="Q311" i="3" s="1"/>
  <c r="P312" i="3"/>
  <c r="P313" i="3"/>
  <c r="P314" i="3"/>
  <c r="Q314" i="3" s="1"/>
  <c r="P315" i="3"/>
  <c r="Q315" i="3" s="1"/>
  <c r="P316" i="3"/>
  <c r="P317" i="3"/>
  <c r="P318" i="3"/>
  <c r="P319" i="3"/>
  <c r="Q319" i="3" s="1"/>
  <c r="P320" i="3"/>
  <c r="P321" i="3"/>
  <c r="P322" i="3"/>
  <c r="Q322" i="3" s="1"/>
  <c r="P323" i="3"/>
  <c r="Q323" i="3" s="1"/>
  <c r="P324" i="3"/>
  <c r="P325" i="3"/>
  <c r="P326" i="3"/>
  <c r="Q326" i="3" s="1"/>
  <c r="P327" i="3"/>
  <c r="Q327" i="3" s="1"/>
  <c r="P328" i="3"/>
  <c r="P329" i="3"/>
  <c r="P330" i="3"/>
  <c r="P331" i="3"/>
  <c r="Q331" i="3" s="1"/>
  <c r="P332" i="3"/>
  <c r="P333" i="3"/>
  <c r="P334" i="3"/>
  <c r="Q334" i="3" s="1"/>
  <c r="P335" i="3"/>
  <c r="Q335" i="3" s="1"/>
  <c r="P336" i="3"/>
  <c r="P337" i="3"/>
  <c r="P338" i="3"/>
  <c r="Q338" i="3" s="1"/>
  <c r="P339" i="3"/>
  <c r="Q339" i="3" s="1"/>
  <c r="P340" i="3"/>
  <c r="P341" i="3"/>
  <c r="P342" i="3"/>
  <c r="P343" i="3"/>
  <c r="Q343" i="3" s="1"/>
  <c r="P344" i="3"/>
  <c r="P345" i="3"/>
  <c r="P346" i="3"/>
  <c r="Q346" i="3" s="1"/>
  <c r="P347" i="3"/>
  <c r="Q347" i="3" s="1"/>
  <c r="P348" i="3"/>
  <c r="P349" i="3"/>
  <c r="P350" i="3"/>
  <c r="Q350" i="3" s="1"/>
  <c r="P351" i="3"/>
  <c r="Q351" i="3" s="1"/>
  <c r="P352" i="3"/>
  <c r="P353" i="3"/>
  <c r="P354" i="3"/>
  <c r="P355" i="3"/>
  <c r="Q355" i="3" s="1"/>
  <c r="P356" i="3"/>
  <c r="P357" i="3"/>
  <c r="P358" i="3"/>
  <c r="Q358" i="3" s="1"/>
  <c r="P359" i="3"/>
  <c r="Q359" i="3" s="1"/>
  <c r="P360" i="3"/>
  <c r="P361" i="3"/>
  <c r="P362" i="3"/>
  <c r="Q362" i="3" s="1"/>
  <c r="P363" i="3"/>
  <c r="Q363" i="3" s="1"/>
  <c r="P364" i="3"/>
  <c r="P365" i="3"/>
  <c r="P366" i="3"/>
  <c r="P367" i="3"/>
  <c r="Q367" i="3" s="1"/>
  <c r="P368" i="3"/>
  <c r="P369" i="3"/>
  <c r="P370" i="3"/>
  <c r="Q370" i="3" s="1"/>
  <c r="P371" i="3"/>
  <c r="Q371" i="3" s="1"/>
  <c r="P372" i="3"/>
  <c r="P373" i="3"/>
  <c r="P374" i="3"/>
  <c r="Q374" i="3" s="1"/>
  <c r="P375" i="3"/>
  <c r="Q375" i="3" s="1"/>
  <c r="P376" i="3"/>
  <c r="P377" i="3"/>
  <c r="P378" i="3"/>
  <c r="P379" i="3"/>
  <c r="Q379" i="3" s="1"/>
  <c r="P380" i="3"/>
  <c r="P381" i="3"/>
  <c r="P382" i="3"/>
  <c r="Q382" i="3" s="1"/>
  <c r="P383" i="3"/>
  <c r="Q383" i="3" s="1"/>
  <c r="P384" i="3"/>
  <c r="P385" i="3"/>
  <c r="P386" i="3"/>
  <c r="Q386" i="3" s="1"/>
  <c r="P387" i="3"/>
  <c r="Q387" i="3" s="1"/>
  <c r="P388" i="3"/>
  <c r="P389" i="3"/>
  <c r="P390" i="3"/>
  <c r="P391" i="3"/>
  <c r="Q391" i="3" s="1"/>
  <c r="P392" i="3"/>
  <c r="P393" i="3"/>
  <c r="P394" i="3"/>
  <c r="Q394" i="3" s="1"/>
  <c r="P395" i="3"/>
  <c r="Q395" i="3" s="1"/>
  <c r="P396" i="3"/>
  <c r="P397" i="3"/>
  <c r="P398" i="3"/>
  <c r="Q398" i="3" s="1"/>
  <c r="P399" i="3"/>
  <c r="Q399" i="3" s="1"/>
  <c r="P400" i="3"/>
  <c r="P401" i="3"/>
  <c r="P402" i="3"/>
  <c r="P403" i="3"/>
  <c r="Q403" i="3" s="1"/>
  <c r="P404" i="3"/>
  <c r="P405" i="3"/>
  <c r="Q405" i="3" s="1"/>
  <c r="P406" i="3"/>
  <c r="Q406" i="3" s="1"/>
  <c r="P407" i="3"/>
  <c r="Q407" i="3" s="1"/>
  <c r="P408" i="3"/>
  <c r="P409" i="3"/>
  <c r="P410" i="3"/>
  <c r="Q410" i="3" s="1"/>
  <c r="P411" i="3"/>
  <c r="Q411" i="3" s="1"/>
  <c r="P412" i="3"/>
  <c r="P413" i="3"/>
  <c r="P414" i="3"/>
  <c r="P415" i="3"/>
  <c r="Q415" i="3" s="1"/>
  <c r="P416" i="3"/>
  <c r="P417" i="3"/>
  <c r="Q417" i="3" s="1"/>
  <c r="P418" i="3"/>
  <c r="Q418" i="3" s="1"/>
  <c r="P419" i="3"/>
  <c r="Q419" i="3" s="1"/>
  <c r="P420" i="3"/>
  <c r="P421" i="3"/>
  <c r="P422" i="3"/>
  <c r="Q422" i="3" s="1"/>
  <c r="P423" i="3"/>
  <c r="Q423" i="3" s="1"/>
  <c r="P424" i="3"/>
  <c r="P425" i="3"/>
  <c r="P426" i="3"/>
  <c r="P427" i="3"/>
  <c r="Q427" i="3" s="1"/>
  <c r="P428" i="3"/>
  <c r="P429" i="3"/>
  <c r="Q429" i="3" s="1"/>
  <c r="P430" i="3"/>
  <c r="Q430" i="3" s="1"/>
  <c r="P431" i="3"/>
  <c r="Q431" i="3" s="1"/>
  <c r="P432" i="3"/>
  <c r="P433" i="3"/>
  <c r="P434" i="3"/>
  <c r="Q434" i="3" s="1"/>
  <c r="P435" i="3"/>
  <c r="Q435" i="3" s="1"/>
  <c r="P436" i="3"/>
  <c r="P437" i="3"/>
  <c r="P438" i="3"/>
  <c r="P439" i="3"/>
  <c r="Q439" i="3" s="1"/>
  <c r="P440" i="3"/>
  <c r="P441" i="3"/>
  <c r="Q441" i="3" s="1"/>
  <c r="P442" i="3"/>
  <c r="Q442" i="3" s="1"/>
  <c r="P443" i="3"/>
  <c r="Q443" i="3" s="1"/>
  <c r="P444" i="3"/>
  <c r="Q444" i="3" s="1"/>
  <c r="P445" i="3"/>
  <c r="P446" i="3"/>
  <c r="Q446" i="3" s="1"/>
  <c r="P447" i="3"/>
  <c r="Q447" i="3" s="1"/>
  <c r="P448" i="3"/>
  <c r="P449" i="3"/>
  <c r="P450" i="3"/>
  <c r="P451" i="3"/>
  <c r="Q451" i="3" s="1"/>
  <c r="P452" i="3"/>
  <c r="P453" i="3"/>
  <c r="Q453" i="3" s="1"/>
  <c r="P454" i="3"/>
  <c r="Q454" i="3" s="1"/>
  <c r="P455" i="3"/>
  <c r="Q455" i="3" s="1"/>
  <c r="P456" i="3"/>
  <c r="Q456" i="3" s="1"/>
  <c r="P457" i="3"/>
  <c r="P458" i="3"/>
  <c r="Q458" i="3" s="1"/>
  <c r="P459" i="3"/>
  <c r="Q459" i="3" s="1"/>
  <c r="P460" i="3"/>
  <c r="P461" i="3"/>
  <c r="P462" i="3"/>
  <c r="P463" i="3"/>
  <c r="Q463" i="3" s="1"/>
  <c r="P464" i="3"/>
  <c r="P465" i="3"/>
  <c r="Q465" i="3" s="1"/>
  <c r="P466" i="3"/>
  <c r="Q466" i="3" s="1"/>
  <c r="P467" i="3"/>
  <c r="Q467" i="3" s="1"/>
  <c r="P468" i="3"/>
  <c r="P469" i="3"/>
  <c r="P470" i="3"/>
  <c r="Q470" i="3" s="1"/>
  <c r="P471" i="3"/>
  <c r="Q471" i="3" s="1"/>
  <c r="P472" i="3"/>
  <c r="P473" i="3"/>
  <c r="P474" i="3"/>
  <c r="P475" i="3"/>
  <c r="Q475" i="3" s="1"/>
  <c r="P476" i="3"/>
  <c r="P477" i="3"/>
  <c r="Q477" i="3" s="1"/>
  <c r="P478" i="3"/>
  <c r="Q478" i="3" s="1"/>
  <c r="P479" i="3"/>
  <c r="Q479" i="3" s="1"/>
  <c r="P480" i="3"/>
  <c r="P481" i="3"/>
  <c r="P482" i="3"/>
  <c r="Q482" i="3" s="1"/>
  <c r="P483" i="3"/>
  <c r="Q483" i="3" s="1"/>
  <c r="P484" i="3"/>
  <c r="P485" i="3"/>
  <c r="P486" i="3"/>
  <c r="P487" i="3"/>
  <c r="Q487" i="3" s="1"/>
  <c r="P488" i="3"/>
  <c r="P489" i="3"/>
  <c r="Q489" i="3" s="1"/>
  <c r="P490" i="3"/>
  <c r="Q490" i="3" s="1"/>
  <c r="P491" i="3"/>
  <c r="Q491" i="3" s="1"/>
  <c r="P492" i="3"/>
  <c r="P493" i="3"/>
  <c r="P494" i="3"/>
  <c r="Q494" i="3" s="1"/>
  <c r="P495" i="3"/>
  <c r="Q495" i="3" s="1"/>
  <c r="P496" i="3"/>
  <c r="P497" i="3"/>
  <c r="P498" i="3"/>
  <c r="P499" i="3"/>
  <c r="Q499" i="3" s="1"/>
  <c r="P500" i="3"/>
  <c r="P501" i="3"/>
  <c r="Q501" i="3" s="1"/>
  <c r="P502" i="3"/>
  <c r="Q502" i="3" s="1"/>
  <c r="P503" i="3"/>
  <c r="Q503" i="3" s="1"/>
  <c r="P504" i="3"/>
  <c r="Q504" i="3" s="1"/>
  <c r="P505" i="3"/>
  <c r="P506" i="3"/>
  <c r="Q506" i="3" s="1"/>
  <c r="P507" i="3"/>
  <c r="Q507" i="3" s="1"/>
  <c r="P508" i="3"/>
  <c r="P509" i="3"/>
  <c r="P510" i="3"/>
  <c r="P511" i="3"/>
  <c r="Q511" i="3" s="1"/>
  <c r="P512" i="3"/>
  <c r="P513" i="3"/>
  <c r="Q513" i="3" s="1"/>
  <c r="P514" i="3"/>
  <c r="Q514" i="3" s="1"/>
  <c r="P515" i="3"/>
  <c r="Q515" i="3" s="1"/>
  <c r="P516" i="3"/>
  <c r="Q516" i="3" s="1"/>
  <c r="P517" i="3"/>
  <c r="P518" i="3"/>
  <c r="Q518" i="3" s="1"/>
  <c r="P519" i="3"/>
  <c r="Q519" i="3" s="1"/>
  <c r="P520" i="3"/>
  <c r="P521" i="3"/>
  <c r="P522" i="3"/>
  <c r="P523" i="3"/>
  <c r="Q523" i="3" s="1"/>
  <c r="P524" i="3"/>
  <c r="P525" i="3"/>
  <c r="Q525" i="3" s="1"/>
  <c r="P526" i="3"/>
  <c r="Q526" i="3" s="1"/>
  <c r="P527" i="3"/>
  <c r="Q527" i="3" s="1"/>
  <c r="P528" i="3"/>
  <c r="Q528" i="3" s="1"/>
  <c r="P529" i="3"/>
  <c r="P530" i="3"/>
  <c r="Q530" i="3" s="1"/>
  <c r="P531" i="3"/>
  <c r="Q531" i="3" s="1"/>
  <c r="P532" i="3"/>
  <c r="Q532" i="3" s="1"/>
  <c r="P533" i="3"/>
  <c r="P534" i="3"/>
  <c r="P535" i="3"/>
  <c r="Q535" i="3" s="1"/>
  <c r="P536" i="3"/>
  <c r="P537" i="3"/>
  <c r="Q537" i="3" s="1"/>
  <c r="P538" i="3"/>
  <c r="Q538" i="3" s="1"/>
  <c r="P539" i="3"/>
  <c r="Q539" i="3" s="1"/>
  <c r="P540" i="3"/>
  <c r="Q540" i="3" s="1"/>
  <c r="P541" i="3"/>
  <c r="P542" i="3"/>
  <c r="Q542" i="3" s="1"/>
  <c r="P543" i="3"/>
  <c r="Q543" i="3" s="1"/>
  <c r="P544" i="3"/>
  <c r="Q544" i="3" s="1"/>
  <c r="P545" i="3"/>
  <c r="P546" i="3"/>
  <c r="P547" i="3"/>
  <c r="Q547" i="3" s="1"/>
  <c r="P548" i="3"/>
  <c r="P549" i="3"/>
  <c r="Q549" i="3" s="1"/>
  <c r="P550" i="3"/>
  <c r="Q550" i="3" s="1"/>
  <c r="P551" i="3"/>
  <c r="Q551" i="3" s="1"/>
  <c r="P552" i="3"/>
  <c r="Q552" i="3" s="1"/>
  <c r="P553" i="3"/>
  <c r="P554" i="3"/>
  <c r="Q554" i="3" s="1"/>
  <c r="P555" i="3"/>
  <c r="Q555" i="3" s="1"/>
  <c r="P556" i="3"/>
  <c r="Q556" i="3" s="1"/>
  <c r="P557" i="3"/>
  <c r="P558" i="3"/>
  <c r="P559" i="3"/>
  <c r="Q559" i="3" s="1"/>
  <c r="P560" i="3"/>
  <c r="P561" i="3"/>
  <c r="Q561" i="3" s="1"/>
  <c r="P562" i="3"/>
  <c r="Q562" i="3" s="1"/>
  <c r="P563" i="3"/>
  <c r="Q563" i="3" s="1"/>
  <c r="P564" i="3"/>
  <c r="Q564" i="3" s="1"/>
  <c r="P565" i="3"/>
  <c r="P566" i="3"/>
  <c r="Q566" i="3" s="1"/>
  <c r="P567" i="3"/>
  <c r="Q567" i="3" s="1"/>
  <c r="P568" i="3"/>
  <c r="Q568" i="3" s="1"/>
  <c r="P569" i="3"/>
  <c r="P570" i="3"/>
  <c r="P571" i="3"/>
  <c r="Q571" i="3" s="1"/>
  <c r="P572" i="3"/>
  <c r="P573" i="3"/>
  <c r="Q573" i="3" s="1"/>
  <c r="P574" i="3"/>
  <c r="Q574" i="3" s="1"/>
  <c r="P575" i="3"/>
  <c r="Q575" i="3" s="1"/>
  <c r="P576" i="3"/>
  <c r="Q576" i="3" s="1"/>
  <c r="P577" i="3"/>
  <c r="P578" i="3"/>
  <c r="Q578" i="3" s="1"/>
  <c r="P579" i="3"/>
  <c r="Q579" i="3" s="1"/>
  <c r="P580" i="3"/>
  <c r="Q580" i="3" s="1"/>
  <c r="P581" i="3"/>
  <c r="P582" i="3"/>
  <c r="P583" i="3"/>
  <c r="Q583" i="3" s="1"/>
  <c r="P584" i="3"/>
  <c r="P585" i="3"/>
  <c r="Q585" i="3" s="1"/>
  <c r="P586" i="3"/>
  <c r="Q586" i="3" s="1"/>
  <c r="P587" i="3"/>
  <c r="Q587" i="3" s="1"/>
  <c r="P588" i="3"/>
  <c r="Q588" i="3" s="1"/>
  <c r="P589" i="3"/>
  <c r="P590" i="3"/>
  <c r="Q590" i="3" s="1"/>
  <c r="P591" i="3"/>
  <c r="Q591" i="3" s="1"/>
  <c r="P592" i="3"/>
  <c r="Q592" i="3" s="1"/>
  <c r="P593" i="3"/>
  <c r="P594" i="3"/>
  <c r="P595" i="3"/>
  <c r="Q595" i="3" s="1"/>
  <c r="P596" i="3"/>
  <c r="P597" i="3"/>
  <c r="Q597" i="3" s="1"/>
  <c r="P598" i="3"/>
  <c r="Q598" i="3" s="1"/>
  <c r="P599" i="3"/>
  <c r="Q599" i="3" s="1"/>
  <c r="P600" i="3"/>
  <c r="Q600" i="3" s="1"/>
  <c r="P601" i="3"/>
  <c r="P602" i="3"/>
  <c r="Q602" i="3" s="1"/>
  <c r="P603" i="3"/>
  <c r="Q603" i="3" s="1"/>
  <c r="P604" i="3"/>
  <c r="Q604" i="3" s="1"/>
  <c r="P605" i="3"/>
  <c r="P606" i="3"/>
  <c r="P607" i="3"/>
  <c r="Q607" i="3" s="1"/>
  <c r="P608" i="3"/>
  <c r="P609" i="3"/>
  <c r="Q609" i="3" s="1"/>
  <c r="P610" i="3"/>
  <c r="Q610" i="3" s="1"/>
  <c r="P611" i="3"/>
  <c r="Q611" i="3" s="1"/>
  <c r="P612" i="3"/>
  <c r="Q612" i="3" s="1"/>
  <c r="P613" i="3"/>
  <c r="P614" i="3"/>
  <c r="Q614" i="3" s="1"/>
  <c r="P615" i="3"/>
  <c r="Q615" i="3" s="1"/>
  <c r="P616" i="3"/>
  <c r="Q616" i="3" s="1"/>
  <c r="P617" i="3"/>
  <c r="P618" i="3"/>
  <c r="P619" i="3"/>
  <c r="Q619" i="3" s="1"/>
  <c r="P620" i="3"/>
  <c r="P7" i="3"/>
  <c r="Q7" i="3" s="1"/>
  <c r="P6" i="3"/>
  <c r="Q27" i="3" s="1"/>
  <c r="D2" i="3"/>
  <c r="E2" i="3"/>
  <c r="F2" i="3"/>
  <c r="G2" i="3"/>
  <c r="H2" i="3"/>
  <c r="I2" i="3"/>
  <c r="J2" i="3"/>
  <c r="K2" i="3"/>
  <c r="L2" i="3"/>
  <c r="M2" i="3"/>
  <c r="N2" i="3"/>
  <c r="O2" i="3"/>
  <c r="C2" i="3"/>
  <c r="G3" i="3" l="1"/>
  <c r="Q560" i="3"/>
  <c r="Q500" i="3"/>
  <c r="Q404" i="3"/>
  <c r="Q605" i="3"/>
  <c r="Q581" i="3"/>
  <c r="Q557" i="3"/>
  <c r="Q545" i="3"/>
  <c r="Q521" i="3"/>
  <c r="Q497" i="3"/>
  <c r="Q473" i="3"/>
  <c r="Q449" i="3"/>
  <c r="Q425" i="3"/>
  <c r="Q401" i="3"/>
  <c r="Q377" i="3"/>
  <c r="Q353" i="3"/>
  <c r="Q329" i="3"/>
  <c r="Q281" i="3"/>
  <c r="Q520" i="3"/>
  <c r="Q508" i="3"/>
  <c r="Q496" i="3"/>
  <c r="Q484" i="3"/>
  <c r="Q472" i="3"/>
  <c r="Q460" i="3"/>
  <c r="Q448" i="3"/>
  <c r="Q436" i="3"/>
  <c r="Q424" i="3"/>
  <c r="Q412" i="3"/>
  <c r="Q400" i="3"/>
  <c r="Q388" i="3"/>
  <c r="Q376" i="3"/>
  <c r="Q364" i="3"/>
  <c r="Q352" i="3"/>
  <c r="Q340" i="3"/>
  <c r="Q328" i="3"/>
  <c r="Q316" i="3"/>
  <c r="Q304" i="3"/>
  <c r="Q292" i="3"/>
  <c r="Q280" i="3"/>
  <c r="Q268" i="3"/>
  <c r="Q256" i="3"/>
  <c r="Q244" i="3"/>
  <c r="Q232" i="3"/>
  <c r="Q220" i="3"/>
  <c r="Q208" i="3"/>
  <c r="Q196" i="3"/>
  <c r="Q184" i="3"/>
  <c r="Q172" i="3"/>
  <c r="Q160" i="3"/>
  <c r="Q148" i="3"/>
  <c r="Q136" i="3"/>
  <c r="Q124" i="3"/>
  <c r="Q112" i="3"/>
  <c r="Q100" i="3"/>
  <c r="Q88" i="3"/>
  <c r="Q76" i="3"/>
  <c r="Q64" i="3"/>
  <c r="Q52" i="3"/>
  <c r="Q40" i="3"/>
  <c r="Q28" i="3"/>
  <c r="Q16" i="3"/>
  <c r="Q420" i="3"/>
  <c r="Q75" i="3"/>
  <c r="Q39" i="3"/>
  <c r="Q146" i="3"/>
  <c r="Q134" i="3"/>
  <c r="Q122" i="3"/>
  <c r="Q110" i="3"/>
  <c r="Q98" i="3"/>
  <c r="Q86" i="3"/>
  <c r="Q74" i="3"/>
  <c r="Q62" i="3"/>
  <c r="Q50" i="3"/>
  <c r="Q38" i="3"/>
  <c r="Q26" i="3"/>
  <c r="Q14" i="3"/>
  <c r="Q480" i="3"/>
  <c r="Q204" i="3"/>
  <c r="Q144" i="3"/>
  <c r="Q108" i="3"/>
  <c r="Q72" i="3"/>
  <c r="Q36" i="3"/>
  <c r="Q613" i="3"/>
  <c r="Q589" i="3"/>
  <c r="Q565" i="3"/>
  <c r="Q541" i="3"/>
  <c r="Q517" i="3"/>
  <c r="Q493" i="3"/>
  <c r="Q469" i="3"/>
  <c r="Q445" i="3"/>
  <c r="Q421" i="3"/>
  <c r="Q397" i="3"/>
  <c r="Q373" i="3"/>
  <c r="Q349" i="3"/>
  <c r="Q325" i="3"/>
  <c r="Q301" i="3"/>
  <c r="Q277" i="3"/>
  <c r="Q253" i="3"/>
  <c r="Q241" i="3"/>
  <c r="Q217" i="3"/>
  <c r="Q205" i="3"/>
  <c r="Q193" i="3"/>
  <c r="Q181" i="3"/>
  <c r="Q157" i="3"/>
  <c r="Q145" i="3"/>
  <c r="Q133" i="3"/>
  <c r="Q121" i="3"/>
  <c r="Q109" i="3"/>
  <c r="Q97" i="3"/>
  <c r="Q85" i="3"/>
  <c r="Q73" i="3"/>
  <c r="Q61" i="3"/>
  <c r="Q49" i="3"/>
  <c r="Q37" i="3"/>
  <c r="Q25" i="3"/>
  <c r="Q13" i="3"/>
  <c r="Q396" i="3"/>
  <c r="Q372" i="3"/>
  <c r="Q348" i="3"/>
  <c r="Q324" i="3"/>
  <c r="Q300" i="3"/>
  <c r="Q276" i="3"/>
  <c r="Q252" i="3"/>
  <c r="Q228" i="3"/>
  <c r="Q601" i="3"/>
  <c r="Q577" i="3"/>
  <c r="Q553" i="3"/>
  <c r="Q529" i="3"/>
  <c r="Q505" i="3"/>
  <c r="Q481" i="3"/>
  <c r="Q457" i="3"/>
  <c r="Q433" i="3"/>
  <c r="Q409" i="3"/>
  <c r="Q385" i="3"/>
  <c r="Q361" i="3"/>
  <c r="Q337" i="3"/>
  <c r="Q313" i="3"/>
  <c r="Q289" i="3"/>
  <c r="Q265" i="3"/>
  <c r="Q229" i="3"/>
  <c r="Q169" i="3"/>
  <c r="Q168" i="3"/>
  <c r="Q63" i="3"/>
  <c r="Q18" i="3"/>
  <c r="Q30" i="3"/>
  <c r="Q42" i="3"/>
  <c r="Q54" i="3"/>
  <c r="Q66" i="3"/>
  <c r="Q78" i="3"/>
  <c r="Q90" i="3"/>
  <c r="Q102" i="3"/>
  <c r="Q114" i="3"/>
  <c r="Q126" i="3"/>
  <c r="Q138" i="3"/>
  <c r="Q150" i="3"/>
  <c r="Q162" i="3"/>
  <c r="Q174" i="3"/>
  <c r="Q186" i="3"/>
  <c r="Q198" i="3"/>
  <c r="Q210" i="3"/>
  <c r="Q222" i="3"/>
  <c r="Q234" i="3"/>
  <c r="Q246" i="3"/>
  <c r="Q258" i="3"/>
  <c r="Q270" i="3"/>
  <c r="Q282" i="3"/>
  <c r="Q294" i="3"/>
  <c r="Q306" i="3"/>
  <c r="Q318" i="3"/>
  <c r="Q330" i="3"/>
  <c r="Q342" i="3"/>
  <c r="Q354" i="3"/>
  <c r="Q366" i="3"/>
  <c r="Q378" i="3"/>
  <c r="Q390" i="3"/>
  <c r="Q402" i="3"/>
  <c r="Q414" i="3"/>
  <c r="Q426" i="3"/>
  <c r="Q438" i="3"/>
  <c r="Q450" i="3"/>
  <c r="Q462" i="3"/>
  <c r="Q474" i="3"/>
  <c r="Q486" i="3"/>
  <c r="Q498" i="3"/>
  <c r="Q510" i="3"/>
  <c r="Q522" i="3"/>
  <c r="Q534" i="3"/>
  <c r="Q546" i="3"/>
  <c r="Q558" i="3"/>
  <c r="Q570" i="3"/>
  <c r="Q582" i="3"/>
  <c r="Q594" i="3"/>
  <c r="Q606" i="3"/>
  <c r="Q618" i="3"/>
  <c r="Q432" i="3"/>
  <c r="Q132" i="3"/>
  <c r="Q96" i="3"/>
  <c r="Q60" i="3"/>
  <c r="Q24" i="3"/>
  <c r="Q393" i="3"/>
  <c r="Q381" i="3"/>
  <c r="Q369" i="3"/>
  <c r="Q357" i="3"/>
  <c r="Q345" i="3"/>
  <c r="Q333" i="3"/>
  <c r="Q321" i="3"/>
  <c r="Q309" i="3"/>
  <c r="Q297" i="3"/>
  <c r="Q285" i="3"/>
  <c r="Q273" i="3"/>
  <c r="Q261" i="3"/>
  <c r="Q249" i="3"/>
  <c r="Q237" i="3"/>
  <c r="Q225" i="3"/>
  <c r="Q213" i="3"/>
  <c r="Q201" i="3"/>
  <c r="Q189" i="3"/>
  <c r="Q177" i="3"/>
  <c r="Q165" i="3"/>
  <c r="Q153" i="3"/>
  <c r="Q141" i="3"/>
  <c r="Q129" i="3"/>
  <c r="Q117" i="3"/>
  <c r="Q105" i="3"/>
  <c r="Q93" i="3"/>
  <c r="Q81" i="3"/>
  <c r="Q69" i="3"/>
  <c r="Q57" i="3"/>
  <c r="Q45" i="3"/>
  <c r="Q33" i="3"/>
  <c r="Q21" i="3"/>
  <c r="Q9" i="3"/>
  <c r="Q492" i="3"/>
  <c r="Q192" i="3"/>
  <c r="Q23" i="3"/>
  <c r="Q596" i="3"/>
  <c r="Q548" i="3"/>
  <c r="Q488" i="3"/>
  <c r="Q452" i="3"/>
  <c r="Q416" i="3"/>
  <c r="Q392" i="3"/>
  <c r="Q380" i="3"/>
  <c r="Q344" i="3"/>
  <c r="Q332" i="3"/>
  <c r="Q320" i="3"/>
  <c r="Q308" i="3"/>
  <c r="Q296" i="3"/>
  <c r="Q284" i="3"/>
  <c r="Q272" i="3"/>
  <c r="Q260" i="3"/>
  <c r="Q248" i="3"/>
  <c r="Q236" i="3"/>
  <c r="Q224" i="3"/>
  <c r="Q212" i="3"/>
  <c r="Q200" i="3"/>
  <c r="Q188" i="3"/>
  <c r="Q176" i="3"/>
  <c r="Q164" i="3"/>
  <c r="Q152" i="3"/>
  <c r="Q140" i="3"/>
  <c r="Q128" i="3"/>
  <c r="Q116" i="3"/>
  <c r="Q104" i="3"/>
  <c r="Q92" i="3"/>
  <c r="Q80" i="3"/>
  <c r="Q68" i="3"/>
  <c r="Q56" i="3"/>
  <c r="Q44" i="3"/>
  <c r="Q32" i="3"/>
  <c r="Q20" i="3"/>
  <c r="Q8" i="3"/>
  <c r="Q408" i="3"/>
  <c r="Q584" i="3"/>
  <c r="Q536" i="3"/>
  <c r="Q476" i="3"/>
  <c r="Q440" i="3"/>
  <c r="Q356" i="3"/>
  <c r="Q211" i="3"/>
  <c r="Q187" i="3"/>
  <c r="Q163" i="3"/>
  <c r="Q139" i="3"/>
  <c r="Q115" i="3"/>
  <c r="Q91" i="3"/>
  <c r="Q79" i="3"/>
  <c r="Q67" i="3"/>
  <c r="Q55" i="3"/>
  <c r="Q43" i="3"/>
  <c r="Q19" i="3"/>
  <c r="Q468" i="3"/>
  <c r="Q384" i="3"/>
  <c r="Q360" i="3"/>
  <c r="Q336" i="3"/>
  <c r="Q312" i="3"/>
  <c r="Q288" i="3"/>
  <c r="Q264" i="3"/>
  <c r="Q240" i="3"/>
  <c r="Q216" i="3"/>
  <c r="Q87" i="3"/>
  <c r="Q51" i="3"/>
  <c r="Q15" i="3"/>
  <c r="Q620" i="3"/>
  <c r="Q572" i="3"/>
  <c r="Q524" i="3"/>
  <c r="Q464" i="3"/>
  <c r="Q428" i="3"/>
  <c r="Q368" i="3"/>
  <c r="Q199" i="3"/>
  <c r="Q175" i="3"/>
  <c r="Q151" i="3"/>
  <c r="Q127" i="3"/>
  <c r="Q103" i="3"/>
  <c r="Q31" i="3"/>
  <c r="Q156" i="3"/>
  <c r="Q120" i="3"/>
  <c r="Q84" i="3"/>
  <c r="Q48" i="3"/>
  <c r="Q12" i="3"/>
  <c r="Q608" i="3"/>
  <c r="Q512" i="3"/>
  <c r="Q617" i="3"/>
  <c r="Q593" i="3"/>
  <c r="Q569" i="3"/>
  <c r="Q533" i="3"/>
  <c r="Q509" i="3"/>
  <c r="Q485" i="3"/>
  <c r="Q461" i="3"/>
  <c r="Q437" i="3"/>
  <c r="Q413" i="3"/>
  <c r="Q389" i="3"/>
  <c r="Q365" i="3"/>
  <c r="Q341" i="3"/>
  <c r="Q317" i="3"/>
  <c r="Q305" i="3"/>
  <c r="Q293" i="3"/>
  <c r="Q269" i="3"/>
  <c r="Q257" i="3"/>
  <c r="Q245" i="3"/>
  <c r="Q233" i="3"/>
  <c r="Q221" i="3"/>
  <c r="Q209" i="3"/>
  <c r="Q197" i="3"/>
  <c r="Q185" i="3"/>
  <c r="Q173" i="3"/>
  <c r="Q161" i="3"/>
  <c r="Q149" i="3"/>
  <c r="Q137" i="3"/>
  <c r="Q125" i="3"/>
  <c r="Q113" i="3"/>
  <c r="Q101" i="3"/>
  <c r="Q89" i="3"/>
  <c r="Q77" i="3"/>
  <c r="Q65" i="3"/>
  <c r="Q53" i="3"/>
  <c r="Q41" i="3"/>
  <c r="Q29" i="3"/>
  <c r="Q17" i="3"/>
  <c r="Q11" i="3"/>
  <c r="E3" i="3"/>
  <c r="O3" i="3"/>
  <c r="M3" i="3"/>
  <c r="L3" i="3"/>
  <c r="J3" i="3"/>
  <c r="F3" i="3"/>
  <c r="D3" i="3"/>
  <c r="N3" i="3"/>
  <c r="K3" i="3"/>
  <c r="I3" i="3"/>
  <c r="H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163E70-8F41-4079-9549-7E0B1C89FC50}" keepAlive="1" name="Query - insurance" description="Connection to the 'insurance' query in the workbook." type="5" refreshedVersion="6" background="1" saveData="1">
    <dbPr connection="Provider=Microsoft.Mashup.OleDb.1;Data Source=$Workbook$;Location=insurance;Extended Properties=&quot;&quot;" command="SELECT * FROM [insurance]"/>
  </connection>
  <connection id="2" xr16:uid="{8BAF05CC-4CDE-469B-824C-58EF14E30654}" keepAlive="1" name="Query - insurance (2)" description="Connection to the 'insurance (2)' query in the workbook." type="5" refreshedVersion="6" background="1" saveData="1">
    <dbPr connection="Provider=Microsoft.Mashup.OleDb.1;Data Source=$Workbook$;Location=insurance (2);Extended Properties=&quot;&quot;" command="SELECT * FROM [insurance (2)]"/>
  </connection>
  <connection id="3" xr16:uid="{7BF4099A-0627-41DF-8741-F8C379E6FEE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28C5C1D-7DF9-4B2F-BE1A-578A697E7749}" name="WorksheetConnection_Insurance_working1.xlsx!insurance" type="102" refreshedVersion="6" minRefreshableVersion="5">
    <extLst>
      <ext xmlns:x15="http://schemas.microsoft.com/office/spreadsheetml/2010/11/main" uri="{DE250136-89BD-433C-8126-D09CA5730AF9}">
        <x15:connection id="insurance" autoDelete="1">
          <x15:rangePr sourceName="_xlcn.WorksheetConnection_Insurance_working1.xlsxinsurance1"/>
        </x15:connection>
      </ext>
    </extLst>
  </connection>
</connections>
</file>

<file path=xl/sharedStrings.xml><?xml version="1.0" encoding="utf-8"?>
<sst xmlns="http://schemas.openxmlformats.org/spreadsheetml/2006/main" count="8707" uniqueCount="692">
  <si>
    <t>ID</t>
  </si>
  <si>
    <t>Gender</t>
  </si>
  <si>
    <t>Marrital_status</t>
  </si>
  <si>
    <t>Dependents</t>
  </si>
  <si>
    <t>Education</t>
  </si>
  <si>
    <t>Self_Employed</t>
  </si>
  <si>
    <t>ApplicantIncome</t>
  </si>
  <si>
    <t>PremiumAmount</t>
  </si>
  <si>
    <t>Maturity_Term</t>
  </si>
  <si>
    <t>Credit_History</t>
  </si>
  <si>
    <t>Branch</t>
  </si>
  <si>
    <t>Loan_Status</t>
  </si>
  <si>
    <t>Benefits</t>
  </si>
  <si>
    <t>IP001002</t>
  </si>
  <si>
    <t>Male</t>
  </si>
  <si>
    <t>No</t>
  </si>
  <si>
    <t>Graduate</t>
  </si>
  <si>
    <t>Urban</t>
  </si>
  <si>
    <t>Y</t>
  </si>
  <si>
    <t>IP001003</t>
  </si>
  <si>
    <t>Yes</t>
  </si>
  <si>
    <t>Rural</t>
  </si>
  <si>
    <t>N</t>
  </si>
  <si>
    <t>IP001005</t>
  </si>
  <si>
    <t>IP001006</t>
  </si>
  <si>
    <t>Not Graduate</t>
  </si>
  <si>
    <t>IP001008</t>
  </si>
  <si>
    <t>IP001011</t>
  </si>
  <si>
    <t>IP001013</t>
  </si>
  <si>
    <t>IP001014</t>
  </si>
  <si>
    <t>Semiurban</t>
  </si>
  <si>
    <t>IP001018</t>
  </si>
  <si>
    <t>IP001020</t>
  </si>
  <si>
    <t>IP001024</t>
  </si>
  <si>
    <t>IP001027</t>
  </si>
  <si>
    <t/>
  </si>
  <si>
    <t>IP001028</t>
  </si>
  <si>
    <t>IP001029</t>
  </si>
  <si>
    <t>IP001030</t>
  </si>
  <si>
    <t>IP001032</t>
  </si>
  <si>
    <t>IP001034</t>
  </si>
  <si>
    <t>IP001036</t>
  </si>
  <si>
    <t>Female</t>
  </si>
  <si>
    <t>IP001038</t>
  </si>
  <si>
    <t>IP001041</t>
  </si>
  <si>
    <t>IP001043</t>
  </si>
  <si>
    <t>IP001046</t>
  </si>
  <si>
    <t>IP001047</t>
  </si>
  <si>
    <t>IP001050</t>
  </si>
  <si>
    <t>IP001052</t>
  </si>
  <si>
    <t>IP001066</t>
  </si>
  <si>
    <t>IP001068</t>
  </si>
  <si>
    <t>IP001073</t>
  </si>
  <si>
    <t>IP001086</t>
  </si>
  <si>
    <t>IP001087</t>
  </si>
  <si>
    <t>IP001091</t>
  </si>
  <si>
    <t>IP001095</t>
  </si>
  <si>
    <t>IP001097</t>
  </si>
  <si>
    <t>IP001098</t>
  </si>
  <si>
    <t>IP001100</t>
  </si>
  <si>
    <t>IP001106</t>
  </si>
  <si>
    <t>IP001109</t>
  </si>
  <si>
    <t>IP001112</t>
  </si>
  <si>
    <t>IP001114</t>
  </si>
  <si>
    <t>IP001116</t>
  </si>
  <si>
    <t>IP001119</t>
  </si>
  <si>
    <t>IP001120</t>
  </si>
  <si>
    <t>IP001123</t>
  </si>
  <si>
    <t>IP001131</t>
  </si>
  <si>
    <t>IP001136</t>
  </si>
  <si>
    <t>IP001137</t>
  </si>
  <si>
    <t>IP001138</t>
  </si>
  <si>
    <t>IP001144</t>
  </si>
  <si>
    <t>IP001146</t>
  </si>
  <si>
    <t>IP001151</t>
  </si>
  <si>
    <t>IP001155</t>
  </si>
  <si>
    <t>IP001157</t>
  </si>
  <si>
    <t>IP001164</t>
  </si>
  <si>
    <t>IP001179</t>
  </si>
  <si>
    <t>IP001186</t>
  </si>
  <si>
    <t>IP001194</t>
  </si>
  <si>
    <t>IP001195</t>
  </si>
  <si>
    <t>IP001197</t>
  </si>
  <si>
    <t>IP001198</t>
  </si>
  <si>
    <t>IP001199</t>
  </si>
  <si>
    <t>IP001205</t>
  </si>
  <si>
    <t>IP001206</t>
  </si>
  <si>
    <t>IP001207</t>
  </si>
  <si>
    <t>IP001213</t>
  </si>
  <si>
    <t>IP001222</t>
  </si>
  <si>
    <t>IP001225</t>
  </si>
  <si>
    <t>IP001228</t>
  </si>
  <si>
    <t>IP001233</t>
  </si>
  <si>
    <t>IP001238</t>
  </si>
  <si>
    <t>IP001241</t>
  </si>
  <si>
    <t>IP001243</t>
  </si>
  <si>
    <t>IP001245</t>
  </si>
  <si>
    <t>IP001248</t>
  </si>
  <si>
    <t>IP001250</t>
  </si>
  <si>
    <t>IP001253</t>
  </si>
  <si>
    <t>IP001255</t>
  </si>
  <si>
    <t>IP001256</t>
  </si>
  <si>
    <t>IP001259</t>
  </si>
  <si>
    <t>IP001263</t>
  </si>
  <si>
    <t>IP001264</t>
  </si>
  <si>
    <t>IP001265</t>
  </si>
  <si>
    <t>IP001266</t>
  </si>
  <si>
    <t>IP001267</t>
  </si>
  <si>
    <t>IP001273</t>
  </si>
  <si>
    <t>IP001275</t>
  </si>
  <si>
    <t>IP001279</t>
  </si>
  <si>
    <t>IP001280</t>
  </si>
  <si>
    <t>IP001282</t>
  </si>
  <si>
    <t>IP001289</t>
  </si>
  <si>
    <t>IP001310</t>
  </si>
  <si>
    <t>IP001316</t>
  </si>
  <si>
    <t>IP001318</t>
  </si>
  <si>
    <t>IP001319</t>
  </si>
  <si>
    <t>IP001322</t>
  </si>
  <si>
    <t>IP001325</t>
  </si>
  <si>
    <t>IP001326</t>
  </si>
  <si>
    <t>IP001327</t>
  </si>
  <si>
    <t>IP001333</t>
  </si>
  <si>
    <t>IP001334</t>
  </si>
  <si>
    <t>IP001343</t>
  </si>
  <si>
    <t>IP001345</t>
  </si>
  <si>
    <t>IP001349</t>
  </si>
  <si>
    <t>IP001350</t>
  </si>
  <si>
    <t>IP001356</t>
  </si>
  <si>
    <t>IP001357</t>
  </si>
  <si>
    <t>IP001367</t>
  </si>
  <si>
    <t>IP001369</t>
  </si>
  <si>
    <t>IP001370</t>
  </si>
  <si>
    <t>IP001379</t>
  </si>
  <si>
    <t>IP001384</t>
  </si>
  <si>
    <t>IP001385</t>
  </si>
  <si>
    <t>IP001387</t>
  </si>
  <si>
    <t>IP001391</t>
  </si>
  <si>
    <t>IP001392</t>
  </si>
  <si>
    <t>IP001398</t>
  </si>
  <si>
    <t>IP001401</t>
  </si>
  <si>
    <t>IP001404</t>
  </si>
  <si>
    <t>IP001405</t>
  </si>
  <si>
    <t>IP001421</t>
  </si>
  <si>
    <t>IP001422</t>
  </si>
  <si>
    <t>IP001426</t>
  </si>
  <si>
    <t>IP001430</t>
  </si>
  <si>
    <t>IP001431</t>
  </si>
  <si>
    <t>IP001432</t>
  </si>
  <si>
    <t>IP001439</t>
  </si>
  <si>
    <t>IP001443</t>
  </si>
  <si>
    <t>IP001448</t>
  </si>
  <si>
    <t>IP001449</t>
  </si>
  <si>
    <t>IP001451</t>
  </si>
  <si>
    <t>IP001465</t>
  </si>
  <si>
    <t>IP001469</t>
  </si>
  <si>
    <t>IP001473</t>
  </si>
  <si>
    <t>IP001478</t>
  </si>
  <si>
    <t>IP001482</t>
  </si>
  <si>
    <t>IP001487</t>
  </si>
  <si>
    <t>IP001488</t>
  </si>
  <si>
    <t>IP001489</t>
  </si>
  <si>
    <t>IP001491</t>
  </si>
  <si>
    <t>IP001492</t>
  </si>
  <si>
    <t>IP001493</t>
  </si>
  <si>
    <t>IP001497</t>
  </si>
  <si>
    <t>IP001498</t>
  </si>
  <si>
    <t>IP001504</t>
  </si>
  <si>
    <t>IP001507</t>
  </si>
  <si>
    <t>IP001508</t>
  </si>
  <si>
    <t>IP001514</t>
  </si>
  <si>
    <t>IP001516</t>
  </si>
  <si>
    <t>IP001518</t>
  </si>
  <si>
    <t>IP001519</t>
  </si>
  <si>
    <t>IP001520</t>
  </si>
  <si>
    <t>IP001528</t>
  </si>
  <si>
    <t>IP001529</t>
  </si>
  <si>
    <t>IP001531</t>
  </si>
  <si>
    <t>IP001532</t>
  </si>
  <si>
    <t>IP001535</t>
  </si>
  <si>
    <t>IP001536</t>
  </si>
  <si>
    <t>IP001541</t>
  </si>
  <si>
    <t>IP001543</t>
  </si>
  <si>
    <t>IP001546</t>
  </si>
  <si>
    <t>IP001552</t>
  </si>
  <si>
    <t>IP001560</t>
  </si>
  <si>
    <t>IP001562</t>
  </si>
  <si>
    <t>IP001565</t>
  </si>
  <si>
    <t>IP001570</t>
  </si>
  <si>
    <t>IP001572</t>
  </si>
  <si>
    <t>IP001574</t>
  </si>
  <si>
    <t>IP001577</t>
  </si>
  <si>
    <t>IP001578</t>
  </si>
  <si>
    <t>IP001579</t>
  </si>
  <si>
    <t>IP001580</t>
  </si>
  <si>
    <t>IP001581</t>
  </si>
  <si>
    <t>IP001585</t>
  </si>
  <si>
    <t>IP001586</t>
  </si>
  <si>
    <t>IP001594</t>
  </si>
  <si>
    <t>IP001603</t>
  </si>
  <si>
    <t>IP001606</t>
  </si>
  <si>
    <t>IP001608</t>
  </si>
  <si>
    <t>IP001610</t>
  </si>
  <si>
    <t>IP001616</t>
  </si>
  <si>
    <t>IP001630</t>
  </si>
  <si>
    <t>IP001633</t>
  </si>
  <si>
    <t>IP001634</t>
  </si>
  <si>
    <t>IP001636</t>
  </si>
  <si>
    <t>IP001637</t>
  </si>
  <si>
    <t>IP001639</t>
  </si>
  <si>
    <t>IP001640</t>
  </si>
  <si>
    <t>IP001641</t>
  </si>
  <si>
    <t>IP001643</t>
  </si>
  <si>
    <t>IP001644</t>
  </si>
  <si>
    <t>IP001647</t>
  </si>
  <si>
    <t>IP001653</t>
  </si>
  <si>
    <t>IP001656</t>
  </si>
  <si>
    <t>IP001657</t>
  </si>
  <si>
    <t>IP001658</t>
  </si>
  <si>
    <t>IP001664</t>
  </si>
  <si>
    <t>IP001665</t>
  </si>
  <si>
    <t>IP001666</t>
  </si>
  <si>
    <t>IP001669</t>
  </si>
  <si>
    <t>IP001671</t>
  </si>
  <si>
    <t>IP001673</t>
  </si>
  <si>
    <t>IP001674</t>
  </si>
  <si>
    <t>IP001677</t>
  </si>
  <si>
    <t>IP001682</t>
  </si>
  <si>
    <t>IP001688</t>
  </si>
  <si>
    <t>IP001691</t>
  </si>
  <si>
    <t>IP001692</t>
  </si>
  <si>
    <t>IP001693</t>
  </si>
  <si>
    <t>IP001698</t>
  </si>
  <si>
    <t>IP001699</t>
  </si>
  <si>
    <t>IP001702</t>
  </si>
  <si>
    <t>IP001708</t>
  </si>
  <si>
    <t>IP001711</t>
  </si>
  <si>
    <t>IP001713</t>
  </si>
  <si>
    <t>IP001715</t>
  </si>
  <si>
    <t>IP001716</t>
  </si>
  <si>
    <t>IP001720</t>
  </si>
  <si>
    <t>IP001722</t>
  </si>
  <si>
    <t>IP001726</t>
  </si>
  <si>
    <t>IP001732</t>
  </si>
  <si>
    <t>IP001734</t>
  </si>
  <si>
    <t>IP001736</t>
  </si>
  <si>
    <t>IP001743</t>
  </si>
  <si>
    <t>IP001744</t>
  </si>
  <si>
    <t>IP001749</t>
  </si>
  <si>
    <t>IP001750</t>
  </si>
  <si>
    <t>IP001751</t>
  </si>
  <si>
    <t>IP001754</t>
  </si>
  <si>
    <t>IP001758</t>
  </si>
  <si>
    <t>IP001760</t>
  </si>
  <si>
    <t>IP001761</t>
  </si>
  <si>
    <t>IP001765</t>
  </si>
  <si>
    <t>IP001768</t>
  </si>
  <si>
    <t>IP001770</t>
  </si>
  <si>
    <t>IP001776</t>
  </si>
  <si>
    <t>IP001778</t>
  </si>
  <si>
    <t>IP001784</t>
  </si>
  <si>
    <t>IP001786</t>
  </si>
  <si>
    <t>IP001788</t>
  </si>
  <si>
    <t>IP001790</t>
  </si>
  <si>
    <t>IP001792</t>
  </si>
  <si>
    <t>IP001798</t>
  </si>
  <si>
    <t>IP001800</t>
  </si>
  <si>
    <t>IP001806</t>
  </si>
  <si>
    <t>IP001807</t>
  </si>
  <si>
    <t>IP001811</t>
  </si>
  <si>
    <t>IP001813</t>
  </si>
  <si>
    <t>IP001814</t>
  </si>
  <si>
    <t>IP001819</t>
  </si>
  <si>
    <t>IP001824</t>
  </si>
  <si>
    <t>IP001825</t>
  </si>
  <si>
    <t>IP001835</t>
  </si>
  <si>
    <t>IP001836</t>
  </si>
  <si>
    <t>IP001841</t>
  </si>
  <si>
    <t>IP001843</t>
  </si>
  <si>
    <t>IP001844</t>
  </si>
  <si>
    <t>IP001846</t>
  </si>
  <si>
    <t>IP001849</t>
  </si>
  <si>
    <t>IP001854</t>
  </si>
  <si>
    <t>IP001859</t>
  </si>
  <si>
    <t>IP001864</t>
  </si>
  <si>
    <t>IP001865</t>
  </si>
  <si>
    <t>IP001868</t>
  </si>
  <si>
    <t>IP001870</t>
  </si>
  <si>
    <t>IP001871</t>
  </si>
  <si>
    <t>IP001872</t>
  </si>
  <si>
    <t>IP001875</t>
  </si>
  <si>
    <t>IP001877</t>
  </si>
  <si>
    <t>IP001882</t>
  </si>
  <si>
    <t>IP001883</t>
  </si>
  <si>
    <t>IP001884</t>
  </si>
  <si>
    <t>IP001888</t>
  </si>
  <si>
    <t>IP001891</t>
  </si>
  <si>
    <t>IP001892</t>
  </si>
  <si>
    <t>IP001894</t>
  </si>
  <si>
    <t>IP001896</t>
  </si>
  <si>
    <t>IP001900</t>
  </si>
  <si>
    <t>IP001903</t>
  </si>
  <si>
    <t>IP001904</t>
  </si>
  <si>
    <t>IP001907</t>
  </si>
  <si>
    <t>IP001908</t>
  </si>
  <si>
    <t>IP001910</t>
  </si>
  <si>
    <t>IP001914</t>
  </si>
  <si>
    <t>IP001915</t>
  </si>
  <si>
    <t>IP001917</t>
  </si>
  <si>
    <t>IP001922</t>
  </si>
  <si>
    <t>IP001924</t>
  </si>
  <si>
    <t>IP001925</t>
  </si>
  <si>
    <t>IP001926</t>
  </si>
  <si>
    <t>IP001931</t>
  </si>
  <si>
    <t>IP001935</t>
  </si>
  <si>
    <t>IP001936</t>
  </si>
  <si>
    <t>IP001938</t>
  </si>
  <si>
    <t>IP001940</t>
  </si>
  <si>
    <t>IP001945</t>
  </si>
  <si>
    <t>IP001947</t>
  </si>
  <si>
    <t>IP001949</t>
  </si>
  <si>
    <t>IP001953</t>
  </si>
  <si>
    <t>IP001954</t>
  </si>
  <si>
    <t>IP001955</t>
  </si>
  <si>
    <t>IP001963</t>
  </si>
  <si>
    <t>IP001964</t>
  </si>
  <si>
    <t>IP001972</t>
  </si>
  <si>
    <t>IP001974</t>
  </si>
  <si>
    <t>IP001977</t>
  </si>
  <si>
    <t>IP001978</t>
  </si>
  <si>
    <t>IP001990</t>
  </si>
  <si>
    <t>IP001993</t>
  </si>
  <si>
    <t>IP001994</t>
  </si>
  <si>
    <t>IP001996</t>
  </si>
  <si>
    <t>IP001998</t>
  </si>
  <si>
    <t>IP002002</t>
  </si>
  <si>
    <t>IP002004</t>
  </si>
  <si>
    <t>IP002006</t>
  </si>
  <si>
    <t>IP002008</t>
  </si>
  <si>
    <t>IP002024</t>
  </si>
  <si>
    <t>IP002031</t>
  </si>
  <si>
    <t>IP002035</t>
  </si>
  <si>
    <t>IP002036</t>
  </si>
  <si>
    <t>IP002043</t>
  </si>
  <si>
    <t>IP002050</t>
  </si>
  <si>
    <t>IP002051</t>
  </si>
  <si>
    <t>IP002053</t>
  </si>
  <si>
    <t>IP002054</t>
  </si>
  <si>
    <t>IP002055</t>
  </si>
  <si>
    <t>IP002065</t>
  </si>
  <si>
    <t>IP002067</t>
  </si>
  <si>
    <t>IP002068</t>
  </si>
  <si>
    <t>IP002082</t>
  </si>
  <si>
    <t>IP002086</t>
  </si>
  <si>
    <t>IP002087</t>
  </si>
  <si>
    <t>IP002097</t>
  </si>
  <si>
    <t>IP002098</t>
  </si>
  <si>
    <t>IP002100</t>
  </si>
  <si>
    <t>IP002101</t>
  </si>
  <si>
    <t>IP002103</t>
  </si>
  <si>
    <t>IP002106</t>
  </si>
  <si>
    <t>IP002110</t>
  </si>
  <si>
    <t>IP002112</t>
  </si>
  <si>
    <t>IP002113</t>
  </si>
  <si>
    <t>IP002114</t>
  </si>
  <si>
    <t>IP002115</t>
  </si>
  <si>
    <t>IP002116</t>
  </si>
  <si>
    <t>IP002119</t>
  </si>
  <si>
    <t>IP002126</t>
  </si>
  <si>
    <t>IP002128</t>
  </si>
  <si>
    <t>IP002129</t>
  </si>
  <si>
    <t>IP002130</t>
  </si>
  <si>
    <t>IP002131</t>
  </si>
  <si>
    <t>IP002137</t>
  </si>
  <si>
    <t>IP002138</t>
  </si>
  <si>
    <t>IP002139</t>
  </si>
  <si>
    <t>IP002140</t>
  </si>
  <si>
    <t>IP002141</t>
  </si>
  <si>
    <t>IP002142</t>
  </si>
  <si>
    <t>IP002143</t>
  </si>
  <si>
    <t>IP002144</t>
  </si>
  <si>
    <t>IP002149</t>
  </si>
  <si>
    <t>IP002151</t>
  </si>
  <si>
    <t>IP002158</t>
  </si>
  <si>
    <t>IP002160</t>
  </si>
  <si>
    <t>IP002161</t>
  </si>
  <si>
    <t>IP002170</t>
  </si>
  <si>
    <t>IP002175</t>
  </si>
  <si>
    <t>IP002178</t>
  </si>
  <si>
    <t>IP002180</t>
  </si>
  <si>
    <t>IP002181</t>
  </si>
  <si>
    <t>IP002187</t>
  </si>
  <si>
    <t>IP002188</t>
  </si>
  <si>
    <t>IP002190</t>
  </si>
  <si>
    <t>IP002191</t>
  </si>
  <si>
    <t>IP002194</t>
  </si>
  <si>
    <t>IP002197</t>
  </si>
  <si>
    <t>IP002201</t>
  </si>
  <si>
    <t>IP002205</t>
  </si>
  <si>
    <t>IP002209</t>
  </si>
  <si>
    <t>IP002211</t>
  </si>
  <si>
    <t>IP002219</t>
  </si>
  <si>
    <t>IP002223</t>
  </si>
  <si>
    <t>IP002224</t>
  </si>
  <si>
    <t>IP002225</t>
  </si>
  <si>
    <t>IP002226</t>
  </si>
  <si>
    <t>IP002229</t>
  </si>
  <si>
    <t>IP002231</t>
  </si>
  <si>
    <t>IP002234</t>
  </si>
  <si>
    <t>IP002236</t>
  </si>
  <si>
    <t>IP002237</t>
  </si>
  <si>
    <t>IP002239</t>
  </si>
  <si>
    <t>IP002243</t>
  </si>
  <si>
    <t>IP002244</t>
  </si>
  <si>
    <t>IP002250</t>
  </si>
  <si>
    <t>IP002255</t>
  </si>
  <si>
    <t>IP002262</t>
  </si>
  <si>
    <t>IP002263</t>
  </si>
  <si>
    <t>IP002265</t>
  </si>
  <si>
    <t>IP002266</t>
  </si>
  <si>
    <t>IP002272</t>
  </si>
  <si>
    <t>IP002277</t>
  </si>
  <si>
    <t>IP002281</t>
  </si>
  <si>
    <t>IP002284</t>
  </si>
  <si>
    <t>IP002287</t>
  </si>
  <si>
    <t>IP002288</t>
  </si>
  <si>
    <t>IP002296</t>
  </si>
  <si>
    <t>IP002297</t>
  </si>
  <si>
    <t>IP002300</t>
  </si>
  <si>
    <t>IP002301</t>
  </si>
  <si>
    <t>IP002305</t>
  </si>
  <si>
    <t>IP002308</t>
  </si>
  <si>
    <t>IP002314</t>
  </si>
  <si>
    <t>IP002315</t>
  </si>
  <si>
    <t>IP002317</t>
  </si>
  <si>
    <t>IP002318</t>
  </si>
  <si>
    <t>IP002319</t>
  </si>
  <si>
    <t>IP002328</t>
  </si>
  <si>
    <t>IP002332</t>
  </si>
  <si>
    <t>IP002335</t>
  </si>
  <si>
    <t>IP002337</t>
  </si>
  <si>
    <t>IP002341</t>
  </si>
  <si>
    <t>IP002342</t>
  </si>
  <si>
    <t>IP002345</t>
  </si>
  <si>
    <t>IP002347</t>
  </si>
  <si>
    <t>IP002348</t>
  </si>
  <si>
    <t>IP002357</t>
  </si>
  <si>
    <t>IP002361</t>
  </si>
  <si>
    <t>IP002362</t>
  </si>
  <si>
    <t>IP002364</t>
  </si>
  <si>
    <t>IP002366</t>
  </si>
  <si>
    <t>IP002367</t>
  </si>
  <si>
    <t>IP002368</t>
  </si>
  <si>
    <t>IP002369</t>
  </si>
  <si>
    <t>IP002370</t>
  </si>
  <si>
    <t>IP002377</t>
  </si>
  <si>
    <t>IP002379</t>
  </si>
  <si>
    <t>IP002386</t>
  </si>
  <si>
    <t>IP002387</t>
  </si>
  <si>
    <t>IP002390</t>
  </si>
  <si>
    <t>IP002393</t>
  </si>
  <si>
    <t>IP002398</t>
  </si>
  <si>
    <t>IP002401</t>
  </si>
  <si>
    <t>IP002403</t>
  </si>
  <si>
    <t>IP002407</t>
  </si>
  <si>
    <t>IP002408</t>
  </si>
  <si>
    <t>IP002409</t>
  </si>
  <si>
    <t>IP002418</t>
  </si>
  <si>
    <t>IP002422</t>
  </si>
  <si>
    <t>IP002424</t>
  </si>
  <si>
    <t>IP002429</t>
  </si>
  <si>
    <t>IP002434</t>
  </si>
  <si>
    <t>IP002435</t>
  </si>
  <si>
    <t>IP002443</t>
  </si>
  <si>
    <t>IP002444</t>
  </si>
  <si>
    <t>IP002446</t>
  </si>
  <si>
    <t>IP002447</t>
  </si>
  <si>
    <t>IP002448</t>
  </si>
  <si>
    <t>IP002449</t>
  </si>
  <si>
    <t>IP002453</t>
  </si>
  <si>
    <t>IP002455</t>
  </si>
  <si>
    <t>IP002459</t>
  </si>
  <si>
    <t>IP002467</t>
  </si>
  <si>
    <t>IP002472</t>
  </si>
  <si>
    <t>IP002473</t>
  </si>
  <si>
    <t>IP002478</t>
  </si>
  <si>
    <t>IP002484</t>
  </si>
  <si>
    <t>IP002487</t>
  </si>
  <si>
    <t>IP002489</t>
  </si>
  <si>
    <t>IP002493</t>
  </si>
  <si>
    <t>IP002494</t>
  </si>
  <si>
    <t>IP002500</t>
  </si>
  <si>
    <t>IP002501</t>
  </si>
  <si>
    <t>IP002502</t>
  </si>
  <si>
    <t>IP002505</t>
  </si>
  <si>
    <t>IP002515</t>
  </si>
  <si>
    <t>IP002517</t>
  </si>
  <si>
    <t>IP002519</t>
  </si>
  <si>
    <t>IP002522</t>
  </si>
  <si>
    <t>IP002524</t>
  </si>
  <si>
    <t>IP002527</t>
  </si>
  <si>
    <t>IP002529</t>
  </si>
  <si>
    <t>IP002530</t>
  </si>
  <si>
    <t>IP002531</t>
  </si>
  <si>
    <t>IP002533</t>
  </si>
  <si>
    <t>IP002534</t>
  </si>
  <si>
    <t>IP002536</t>
  </si>
  <si>
    <t>IP002537</t>
  </si>
  <si>
    <t>IP002541</t>
  </si>
  <si>
    <t>IP002543</t>
  </si>
  <si>
    <t>IP002544</t>
  </si>
  <si>
    <t>IP002545</t>
  </si>
  <si>
    <t>IP002547</t>
  </si>
  <si>
    <t>IP002555</t>
  </si>
  <si>
    <t>IP002556</t>
  </si>
  <si>
    <t>IP002560</t>
  </si>
  <si>
    <t>IP002562</t>
  </si>
  <si>
    <t>IP002571</t>
  </si>
  <si>
    <t>IP002582</t>
  </si>
  <si>
    <t>IP002585</t>
  </si>
  <si>
    <t>IP002586</t>
  </si>
  <si>
    <t>IP002587</t>
  </si>
  <si>
    <t>IP002588</t>
  </si>
  <si>
    <t>IP002600</t>
  </si>
  <si>
    <t>IP002602</t>
  </si>
  <si>
    <t>IP002603</t>
  </si>
  <si>
    <t>IP002606</t>
  </si>
  <si>
    <t>IP002615</t>
  </si>
  <si>
    <t>IP002618</t>
  </si>
  <si>
    <t>IP002619</t>
  </si>
  <si>
    <t>IP002622</t>
  </si>
  <si>
    <t>IP002624</t>
  </si>
  <si>
    <t>IP002625</t>
  </si>
  <si>
    <t>IP002626</t>
  </si>
  <si>
    <t>IP002634</t>
  </si>
  <si>
    <t>IP002637</t>
  </si>
  <si>
    <t>IP002640</t>
  </si>
  <si>
    <t>IP002643</t>
  </si>
  <si>
    <t>IP002648</t>
  </si>
  <si>
    <t>IP002652</t>
  </si>
  <si>
    <t>IP002659</t>
  </si>
  <si>
    <t>IP002670</t>
  </si>
  <si>
    <t>IP002682</t>
  </si>
  <si>
    <t>IP002683</t>
  </si>
  <si>
    <t>IP002684</t>
  </si>
  <si>
    <t>IP002689</t>
  </si>
  <si>
    <t>IP002690</t>
  </si>
  <si>
    <t>IP002692</t>
  </si>
  <si>
    <t>IP002693</t>
  </si>
  <si>
    <t>IP002697</t>
  </si>
  <si>
    <t>IP002699</t>
  </si>
  <si>
    <t>IP002705</t>
  </si>
  <si>
    <t>IP002706</t>
  </si>
  <si>
    <t>IP002714</t>
  </si>
  <si>
    <t>IP002716</t>
  </si>
  <si>
    <t>IP002717</t>
  </si>
  <si>
    <t>IP002720</t>
  </si>
  <si>
    <t>IP002723</t>
  </si>
  <si>
    <t>IP002729</t>
  </si>
  <si>
    <t>IP002731</t>
  </si>
  <si>
    <t>IP002732</t>
  </si>
  <si>
    <t>IP002734</t>
  </si>
  <si>
    <t>IP002738</t>
  </si>
  <si>
    <t>IP002739</t>
  </si>
  <si>
    <t>IP002740</t>
  </si>
  <si>
    <t>IP002741</t>
  </si>
  <si>
    <t>IP002743</t>
  </si>
  <si>
    <t>IP002753</t>
  </si>
  <si>
    <t>IP002755</t>
  </si>
  <si>
    <t>IP002757</t>
  </si>
  <si>
    <t>IP002767</t>
  </si>
  <si>
    <t>IP002768</t>
  </si>
  <si>
    <t>IP002772</t>
  </si>
  <si>
    <t>IP002776</t>
  </si>
  <si>
    <t>IP002777</t>
  </si>
  <si>
    <t>IP002778</t>
  </si>
  <si>
    <t>IP002784</t>
  </si>
  <si>
    <t>IP002785</t>
  </si>
  <si>
    <t>IP002788</t>
  </si>
  <si>
    <t>IP002789</t>
  </si>
  <si>
    <t>IP002792</t>
  </si>
  <si>
    <t>IP002794</t>
  </si>
  <si>
    <t>IP002795</t>
  </si>
  <si>
    <t>IP002798</t>
  </si>
  <si>
    <t>IP002804</t>
  </si>
  <si>
    <t>IP002807</t>
  </si>
  <si>
    <t>IP002813</t>
  </si>
  <si>
    <t>IP002820</t>
  </si>
  <si>
    <t>IP002821</t>
  </si>
  <si>
    <t>IP002832</t>
  </si>
  <si>
    <t>IP002833</t>
  </si>
  <si>
    <t>IP002836</t>
  </si>
  <si>
    <t>IP002837</t>
  </si>
  <si>
    <t>IP002840</t>
  </si>
  <si>
    <t>IP002841</t>
  </si>
  <si>
    <t>IP002842</t>
  </si>
  <si>
    <t>IP002847</t>
  </si>
  <si>
    <t>IP002855</t>
  </si>
  <si>
    <t>IP002862</t>
  </si>
  <si>
    <t>IP002863</t>
  </si>
  <si>
    <t>IP002868</t>
  </si>
  <si>
    <t>IP002872</t>
  </si>
  <si>
    <t>IP002874</t>
  </si>
  <si>
    <t>IP002877</t>
  </si>
  <si>
    <t>IP002888</t>
  </si>
  <si>
    <t>IP002892</t>
  </si>
  <si>
    <t>IP002893</t>
  </si>
  <si>
    <t>IP002894</t>
  </si>
  <si>
    <t>IP002898</t>
  </si>
  <si>
    <t>IP002911</t>
  </si>
  <si>
    <t>IP002912</t>
  </si>
  <si>
    <t>IP002916</t>
  </si>
  <si>
    <t>IP002917</t>
  </si>
  <si>
    <t>IP002925</t>
  </si>
  <si>
    <t>IP002926</t>
  </si>
  <si>
    <t>IP002928</t>
  </si>
  <si>
    <t>IP002931</t>
  </si>
  <si>
    <t>IP002933</t>
  </si>
  <si>
    <t>IP002936</t>
  </si>
  <si>
    <t>IP002938</t>
  </si>
  <si>
    <t>IP002940</t>
  </si>
  <si>
    <t>IP002941</t>
  </si>
  <si>
    <t>IP002943</t>
  </si>
  <si>
    <t>IP002945</t>
  </si>
  <si>
    <t>IP002948</t>
  </si>
  <si>
    <t>IP002949</t>
  </si>
  <si>
    <t>IP002950</t>
  </si>
  <si>
    <t>IP002953</t>
  </si>
  <si>
    <t>IP002958</t>
  </si>
  <si>
    <t>IP002959</t>
  </si>
  <si>
    <t>IP002960</t>
  </si>
  <si>
    <t>IP002961</t>
  </si>
  <si>
    <t>IP002964</t>
  </si>
  <si>
    <t>IP002974</t>
  </si>
  <si>
    <t>IP002978</t>
  </si>
  <si>
    <t>IP002979</t>
  </si>
  <si>
    <t>IP002983</t>
  </si>
  <si>
    <t>IP002984</t>
  </si>
  <si>
    <t>IP002990</t>
  </si>
  <si>
    <t>As maximum missing value percentage in row is 8% and in column is 23 %. We can't discard these values. We will impute these values using median and mode.</t>
  </si>
  <si>
    <t>Count</t>
  </si>
  <si>
    <t>Marrital</t>
  </si>
  <si>
    <t>Mode</t>
  </si>
  <si>
    <t>Self Emp</t>
  </si>
  <si>
    <t>Credit History</t>
  </si>
  <si>
    <t>Premium</t>
  </si>
  <si>
    <t>Median</t>
  </si>
  <si>
    <t>Maturity</t>
  </si>
  <si>
    <t>Not Married</t>
  </si>
  <si>
    <t>Job</t>
  </si>
  <si>
    <t>Married</t>
  </si>
  <si>
    <t>Business</t>
  </si>
  <si>
    <t>Row Labels</t>
  </si>
  <si>
    <t>Marrital Status</t>
  </si>
  <si>
    <t>Employment</t>
  </si>
  <si>
    <t>Applicant Income</t>
  </si>
  <si>
    <t>Premium Amount</t>
  </si>
  <si>
    <t>Maturity Term</t>
  </si>
  <si>
    <t>Loan Status</t>
  </si>
  <si>
    <t>Sum of Premium Amount</t>
  </si>
  <si>
    <t>Sum of Applicant Income</t>
  </si>
  <si>
    <t>Approved</t>
  </si>
  <si>
    <t>Not Approved</t>
  </si>
  <si>
    <t>Column Labels</t>
  </si>
  <si>
    <t>Count of ID</t>
  </si>
  <si>
    <t>0-5000</t>
  </si>
  <si>
    <t>5001-10001</t>
  </si>
  <si>
    <t>10002-15002</t>
  </si>
  <si>
    <t>15003-20003</t>
  </si>
  <si>
    <t>20004-25004</t>
  </si>
  <si>
    <t>&gt;25005</t>
  </si>
  <si>
    <t>0-5K</t>
  </si>
  <si>
    <t>5K-10K</t>
  </si>
  <si>
    <t>10K-15K</t>
  </si>
  <si>
    <t>15K-20K</t>
  </si>
  <si>
    <t>20K-25K</t>
  </si>
  <si>
    <t>Above 25K</t>
  </si>
  <si>
    <t>Income Range</t>
  </si>
  <si>
    <r>
      <t xml:space="preserve">The no. of </t>
    </r>
    <r>
      <rPr>
        <b/>
        <sz val="11"/>
        <color theme="1"/>
        <rFont val="Calibri"/>
        <family val="2"/>
        <scheme val="minor"/>
      </rPr>
      <t>loan status approved</t>
    </r>
    <r>
      <rPr>
        <sz val="11"/>
        <color theme="1"/>
        <rFont val="Calibri"/>
        <family val="2"/>
        <scheme val="minor"/>
      </rPr>
      <t xml:space="preserve"> is high for those applicants who all are earning more and have </t>
    </r>
    <r>
      <rPr>
        <b/>
        <sz val="11"/>
        <color theme="1"/>
        <rFont val="Calibri"/>
        <family val="2"/>
        <scheme val="minor"/>
      </rPr>
      <t>credit history 1</t>
    </r>
    <r>
      <rPr>
        <sz val="11"/>
        <color theme="1"/>
        <rFont val="Calibri"/>
        <family val="2"/>
        <scheme val="minor"/>
      </rPr>
      <t xml:space="preserve"> </t>
    </r>
  </si>
  <si>
    <r>
      <t xml:space="preserve">Highest no. of Loan status approved applicants are </t>
    </r>
    <r>
      <rPr>
        <b/>
        <sz val="11"/>
        <color theme="1"/>
        <rFont val="Calibri"/>
        <family val="2"/>
        <scheme val="minor"/>
      </rPr>
      <t xml:space="preserve">mail </t>
    </r>
    <r>
      <rPr>
        <sz val="11"/>
        <color theme="1"/>
        <rFont val="Calibri"/>
        <family val="2"/>
        <scheme val="minor"/>
      </rPr>
      <t xml:space="preserve">and they are also </t>
    </r>
    <r>
      <rPr>
        <b/>
        <sz val="11"/>
        <color theme="1"/>
        <rFont val="Calibri"/>
        <family val="2"/>
        <scheme val="minor"/>
      </rPr>
      <t>married</t>
    </r>
  </si>
  <si>
    <r>
      <rPr>
        <b/>
        <sz val="11"/>
        <color theme="1"/>
        <rFont val="Calibri"/>
        <family val="2"/>
        <scheme val="minor"/>
      </rPr>
      <t>Married and male</t>
    </r>
    <r>
      <rPr>
        <sz val="11"/>
        <color theme="1"/>
        <rFont val="Calibri"/>
        <family val="2"/>
        <scheme val="minor"/>
      </rPr>
      <t xml:space="preserve"> applicants falling under </t>
    </r>
    <r>
      <rPr>
        <b/>
        <sz val="11"/>
        <color theme="1"/>
        <rFont val="Calibri"/>
        <family val="2"/>
        <scheme val="minor"/>
      </rPr>
      <t>maturity term 36</t>
    </r>
    <r>
      <rPr>
        <sz val="11"/>
        <color theme="1"/>
        <rFont val="Calibri"/>
        <family val="2"/>
        <scheme val="minor"/>
      </rPr>
      <t xml:space="preserve"> are the highest contributors of Premium</t>
    </r>
  </si>
  <si>
    <r>
      <t xml:space="preserve">Applicants with </t>
    </r>
    <r>
      <rPr>
        <b/>
        <sz val="11"/>
        <color theme="1"/>
        <rFont val="Calibri"/>
        <family val="2"/>
        <scheme val="minor"/>
      </rPr>
      <t>0 dependents</t>
    </r>
    <r>
      <rPr>
        <sz val="11"/>
        <color theme="1"/>
        <rFont val="Calibri"/>
        <family val="2"/>
        <scheme val="minor"/>
      </rPr>
      <t xml:space="preserve"> have more income, also they are paying high premium cost.</t>
    </r>
  </si>
  <si>
    <t>No. of Applicants</t>
  </si>
  <si>
    <r>
      <t xml:space="preserve">The No. of applicants in </t>
    </r>
    <r>
      <rPr>
        <b/>
        <sz val="11"/>
        <color theme="1"/>
        <rFont val="Calibri"/>
        <family val="2"/>
        <scheme val="minor"/>
      </rPr>
      <t>0-5K range of income</t>
    </r>
    <r>
      <rPr>
        <sz val="11"/>
        <color theme="1"/>
        <rFont val="Calibri"/>
        <family val="2"/>
        <scheme val="minor"/>
      </rPr>
      <t xml:space="preserve"> is highest and they are contributing more in premium</t>
    </r>
  </si>
  <si>
    <r>
      <t xml:space="preserve">Applicants doing </t>
    </r>
    <r>
      <rPr>
        <b/>
        <sz val="11"/>
        <color theme="1"/>
        <rFont val="Calibri"/>
        <family val="2"/>
        <scheme val="minor"/>
      </rPr>
      <t>Job</t>
    </r>
    <r>
      <rPr>
        <sz val="11"/>
        <color theme="1"/>
        <rFont val="Calibri"/>
        <family val="2"/>
        <scheme val="minor"/>
      </rPr>
      <t xml:space="preserve"> and from </t>
    </r>
    <r>
      <rPr>
        <b/>
        <sz val="11"/>
        <color theme="1"/>
        <rFont val="Calibri"/>
        <family val="2"/>
        <scheme val="minor"/>
      </rPr>
      <t>Semiurban branch</t>
    </r>
    <r>
      <rPr>
        <sz val="11"/>
        <color theme="1"/>
        <rFont val="Calibri"/>
        <family val="2"/>
        <scheme val="minor"/>
      </rPr>
      <t xml:space="preserve"> are the highest contributors of Premium</t>
    </r>
  </si>
  <si>
    <r>
      <rPr>
        <b/>
        <sz val="11"/>
        <color theme="1"/>
        <rFont val="Calibri"/>
        <family val="2"/>
        <scheme val="minor"/>
      </rPr>
      <t>Conclusion :</t>
    </r>
    <r>
      <rPr>
        <sz val="11"/>
        <color theme="1"/>
        <rFont val="Calibri"/>
        <family val="2"/>
        <scheme val="minor"/>
      </rPr>
      <t xml:space="preserve"> Potential custmers are those who are male and married with 0-5K income range doing Job belong to semiurban branch. Other fields to be focus are approved loan status, credit history 1, 0 dependents and maturity term 36.</t>
    </r>
  </si>
  <si>
    <t>Avg Premium</t>
  </si>
  <si>
    <t>Avg Income</t>
  </si>
  <si>
    <t>Total Benefits</t>
  </si>
  <si>
    <t>Income</t>
  </si>
  <si>
    <t>Correlation</t>
  </si>
  <si>
    <t>Correlation measures the degree of the linear relationship between two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</si>
</sst>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808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9" fontId="0" fillId="0" borderId="0" xfId="1" applyFont="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2" fontId="0" fillId="0" borderId="0" xfId="0" applyNumberFormat="1"/>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2" borderId="1" xfId="0" applyFill="1" applyBorder="1" applyAlignment="1">
      <alignment horizontal="center" vertical="center" wrapText="1"/>
    </xf>
    <xf numFmtId="0" fontId="2" fillId="0" borderId="1" xfId="0" applyFont="1" applyFill="1" applyBorder="1" applyAlignment="1">
      <alignment horizontal="center"/>
    </xf>
    <xf numFmtId="0" fontId="2" fillId="0" borderId="1" xfId="0" applyFont="1" applyFill="1" applyBorder="1" applyAlignment="1"/>
    <xf numFmtId="0" fontId="0" fillId="0" borderId="1" xfId="0" applyFill="1" applyBorder="1" applyAlignment="1"/>
    <xf numFmtId="0" fontId="3" fillId="0" borderId="1" xfId="0" applyFont="1" applyFill="1" applyBorder="1" applyAlignment="1">
      <alignment horizontal="center"/>
    </xf>
  </cellXfs>
  <cellStyles count="2">
    <cellStyle name="Normal" xfId="0" builtinId="0"/>
    <cellStyle name="Percent" xfId="1" builtinId="5"/>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font>
        <color theme="2" tint="-0.24994659260841701"/>
      </font>
      <fill>
        <patternFill>
          <bgColor theme="3"/>
        </patternFill>
      </fill>
    </dxf>
    <dxf>
      <font>
        <color theme="2" tint="-0.749961851863155"/>
      </font>
      <fill>
        <patternFill>
          <bgColor theme="2" tint="-0.24994659260841701"/>
        </patternFill>
      </fill>
      <border>
        <left style="mediumDashed">
          <color auto="1"/>
        </left>
        <right style="mediumDashed">
          <color auto="1"/>
        </right>
        <top style="mediumDashed">
          <color auto="1"/>
        </top>
        <bottom style="mediumDashed">
          <color auto="1"/>
        </bottom>
      </border>
    </dxf>
  </dxfs>
  <tableStyles count="1" defaultTableStyle="TableStyleMedium2" defaultPivotStyle="PivotStyleLight16">
    <tableStyle name="Slicer Style 1" pivot="0" table="0" count="4" xr9:uid="{55C1F4FF-E494-4AE1-878C-C2B6586C8E6B}">
      <tableStyleElement type="wholeTable" dxfId="18"/>
      <tableStyleElement type="headerRow" dxfId="17"/>
    </tableStyle>
  </tableStyles>
  <colors>
    <mruColors>
      <color rgb="FF808000"/>
    </mruColors>
  </colors>
  <extLst>
    <ext xmlns:x14="http://schemas.microsoft.com/office/spreadsheetml/2009/9/main" uri="{46F421CA-312F-682f-3DD2-61675219B42D}">
      <x14:dxfs count="2">
        <dxf>
          <fill>
            <patternFill patternType="none">
              <bgColor auto="1"/>
            </patternFill>
          </fill>
        </dxf>
        <dxf>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[Insurance_working1.xlsx]Credit by Income!PivotTable9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Credit History by Income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
        <c:idx val="9"/>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'Credit by Income'!$B$3:$B$4</c:f>
              <c:strCache>
                <c:ptCount val="1"/>
                <c:pt idx="0">
                  <c:v>Approved</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2-64AB-4CF8-8447-603D41B8B4FC}"/>
              </c:ext>
            </c:extLst>
          </c:dPt>
          <c:dLbls>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AB-4CF8-8447-603D41B8B4F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'Credit by Income'!$A$5:$A$6</c:f>
              <c:strCache>
                <c:ptCount val="2"/>
                <c:pt idx="0">
                  <c:v>0</c:v>
                </c:pt>
                <c:pt idx="1">
                  <c:v>1</c:v>
                </c:pt>
              </c:strCache>
            </c:strRef>
          </c:cat>
          <c:val>
            <c:numRef>
              <c:f>'Credit by Income'!$B$5:$B$6</c:f>
              <c:numCache>
                <c:formatCode>General</c:formatCode>
                <c:ptCount val="2"/>
                <c:pt idx="0">
                  <c:v>64077</c:v>
                </c:pt>
                <c:pt idx="1">
                  <c:v>2208000</c:v>
                </c:pt>
              </c:numCache>
            </c:numRef>
          </c:val>
          <c:extLst>
            <c:ext xmlns:c16="http://schemas.microsoft.com/office/drawing/2014/chart" uri="{C3380CC4-5D6E-409C-BE32-E72D297353CC}">
              <c16:uniqueId val="{00000000-64AB-4CF8-8447-603D41B8B4FC}"/>
            </c:ext>
          </c:extLst>
        </c:ser>
        <c:ser>
          <c:idx val="1"/>
          <c:order val="1"/>
          <c:tx>
            <c:strRef>
              <c:f>'Credit by Income'!$C$3:$C$4</c:f>
              <c:strCache>
                <c:ptCount val="1"/>
                <c:pt idx="0">
                  <c:v>Not Approved</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cat>
            <c:strRef>
              <c:f>'Credit by Income'!$A$5:$A$6</c:f>
              <c:strCache>
                <c:ptCount val="2"/>
                <c:pt idx="0">
                  <c:v>0</c:v>
                </c:pt>
                <c:pt idx="1">
                  <c:v>1</c:v>
                </c:pt>
              </c:strCache>
            </c:strRef>
          </c:cat>
          <c:val>
            <c:numRef>
              <c:f>'Credit by Income'!$C$5:$C$6</c:f>
              <c:numCache>
                <c:formatCode>General</c:formatCode>
                <c:ptCount val="2"/>
                <c:pt idx="0">
                  <c:v>441393</c:v>
                </c:pt>
                <c:pt idx="1">
                  <c:v>604254</c:v>
                </c:pt>
              </c:numCache>
            </c:numRef>
          </c:val>
          <c:extLst>
            <c:ext xmlns:c16="http://schemas.microsoft.com/office/drawing/2014/chart" uri="{C3380CC4-5D6E-409C-BE32-E72D297353CC}">
              <c16:uniqueId val="{00000001-64AB-4CF8-8447-603D41B8B4FC}"/>
            </c:ext>
          </c:extLst>
        </c:ser>
        <c:dLbls>
          <c:showLegendKey val="0"/>
          <c:showVal val="0"/>
          <c:showCatName val="0"/>
          <c:showSerName val="0"/>
          <c:showPercent val="0"/>
          <c:showBubbleSize val="0"/>
        </c:dLbls>
        <c:gapWidth val="150"/>
        <c:axId val="602523359"/>
        <c:axId val="958663807"/>
      </c:barChart>
      <c:catAx>
        <c:axId val="602523359"/>
        <c:scaling>
          <c:orientation val="minMax"/>
        </c:scaling>
        <c:delete val="0"/>
        <c:axPos val="l"/>
        <c:numFmt formatCode="General" sourceLinked="1"/>
        <c:majorTickMark val="none"/>
        <c:minorTickMark val="none"/>
        <c:tickLblPos val="nextTo"/>
        <c:spPr>
          <a:noFill/>
          <a:ln w="19050"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8663807"/>
        <c:crosses val="autoZero"/>
        <c:auto val="1"/>
        <c:lblAlgn val="ctr"/>
        <c:lblOffset val="100"/>
        <c:noMultiLvlLbl val="0"/>
      </c:catAx>
      <c:valAx>
        <c:axId val="958663807"/>
        <c:scaling>
          <c:orientation val="minMax"/>
        </c:scaling>
        <c:delete val="1"/>
        <c:axPos val="b"/>
        <c:numFmt formatCode="General" sourceLinked="1"/>
        <c:majorTickMark val="none"/>
        <c:minorTickMark val="none"/>
        <c:tickLblPos val="nextTo"/>
        <c:crossAx val="60252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[Insurance_working1.xlsx]Inc&amp;Pre by Dep!PivotTable13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Income &amp; Premium by Dependents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'Inc&amp;Pre by Dep'!$B$3</c:f>
              <c:strCache>
                <c:ptCount val="1"/>
                <c:pt idx="0">
                  <c:v>Premium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'Inc&amp;Pre by Dep'!$A$4:$A$7</c:f>
              <c:strCache>
                <c:ptCount val="4"/>
                <c:pt idx="0">
                  <c:v>0</c:v>
                </c:pt>
                <c:pt idx="1">
                  <c:v>1</c:v>
                </c:pt>
                <c:pt idx="2">
                  <c:v>2</c:v>
                </c:pt>
                <c:pt idx="3">
                  <c:v>3</c:v>
                </c:pt>
              </c:strCache>
            </c:strRef>
          </c:cat>
          <c:val>
            <c:numRef>
              <c:f>'Inc&amp;Pre by Dep'!$B$4:$B$7</c:f>
              <c:numCache>
                <c:formatCode>General</c:formatCode>
                <c:ptCount val="4"/>
                <c:pt idx="0">
                  <c:v>48719</c:v>
                </c:pt>
                <c:pt idx="1">
                  <c:v>16057</c:v>
                </c:pt>
                <c:pt idx="2">
                  <c:v>15106</c:v>
                </c:pt>
                <c:pt idx="3">
                  <c:v>9610</c:v>
                </c:pt>
              </c:numCache>
            </c:numRef>
          </c:val>
          <c:extLst>
            <c:ext xmlns:c16="http://schemas.microsoft.com/office/drawing/2014/chart" uri="{C3380CC4-5D6E-409C-BE32-E72D297353CC}">
              <c16:uniqueId val="{00000000-C347-47D9-B955-0E776EEFACD0}"/>
            </c:ext>
          </c:extLst>
        </c:ser>
        <c:dLbls>
          <c:showLegendKey val="0"/>
          <c:showVal val="0"/>
          <c:showCatName val="0"/>
          <c:showSerName val="0"/>
          <c:showPercent val="0"/>
          <c:showBubbleSize val="0"/>
        </c:dLbls>
        <c:gapWidth val="219"/>
        <c:overlap val="-27"/>
        <c:axId val="1876906512"/>
        <c:axId val="498474448"/>
      </c:barChart>
      <c:lineChart>
        <c:grouping val="standard"/>
        <c:varyColors val="0"/>
        <c:ser>
          <c:idx val="1"/>
          <c:order val="1"/>
          <c:tx>
            <c:strRef>
              <c:f>'Inc&amp;Pre by Dep'!$C$3</c:f>
              <c:strCache>
                <c:ptCount val="1"/>
                <c:pt idx="0">
                  <c:v>Applicant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'Inc&amp;Pre by Dep'!$A$4:$A$7</c:f>
              <c:strCache>
                <c:ptCount val="4"/>
                <c:pt idx="0">
                  <c:v>0</c:v>
                </c:pt>
                <c:pt idx="1">
                  <c:v>1</c:v>
                </c:pt>
                <c:pt idx="2">
                  <c:v>2</c:v>
                </c:pt>
                <c:pt idx="3">
                  <c:v>3</c:v>
                </c:pt>
              </c:strCache>
            </c:strRef>
          </c:cat>
          <c:val>
            <c:numRef>
              <c:f>'Inc&amp;Pre by Dep'!$C$4:$C$7</c:f>
              <c:numCache>
                <c:formatCode>General</c:formatCode>
                <c:ptCount val="4"/>
                <c:pt idx="0">
                  <c:v>1774325</c:v>
                </c:pt>
                <c:pt idx="1">
                  <c:v>608152</c:v>
                </c:pt>
                <c:pt idx="2">
                  <c:v>497605</c:v>
                </c:pt>
                <c:pt idx="3">
                  <c:v>437642</c:v>
                </c:pt>
              </c:numCache>
            </c:numRef>
          </c:val>
          <c:smooth val="0"/>
          <c:extLst>
            <c:ext xmlns:c16="http://schemas.microsoft.com/office/drawing/2014/chart" uri="{C3380CC4-5D6E-409C-BE32-E72D297353CC}">
              <c16:uniqueId val="{00000001-C347-47D9-B955-0E776EEFACD0}"/>
            </c:ext>
          </c:extLst>
        </c:ser>
        <c:dLbls>
          <c:showLegendKey val="0"/>
          <c:showVal val="0"/>
          <c:showCatName val="0"/>
          <c:showSerName val="0"/>
          <c:showPercent val="0"/>
          <c:showBubbleSize val="0"/>
        </c:dLbls>
        <c:marker val="1"/>
        <c:smooth val="0"/>
        <c:axId val="882718256"/>
        <c:axId val="498471120"/>
      </c:lineChart>
      <c:catAx>
        <c:axId val="1876906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Dependents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74448"/>
        <c:crosses val="autoZero"/>
        <c:auto val="1"/>
        <c:lblAlgn val="ctr"/>
        <c:lblOffset val="100"/>
        <c:noMultiLvlLbl val="0"/>
      </c:catAx>
      <c:valAx>
        <c:axId val="49847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06512"/>
        <c:crosses val="autoZero"/>
        <c:crossBetween val="between"/>
      </c:valAx>
      <c:valAx>
        <c:axId val="4984711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18256"/>
        <c:crosses val="max"/>
        <c:crossBetween val="between"/>
      </c:valAx>
      <c:catAx>
        <c:axId val="882718256"/>
        <c:scaling>
          <c:orientation val="minMax"/>
        </c:scaling>
        <c:delete val="1"/>
        <c:axPos val="b"/>
        <c:numFmt formatCode="General" sourceLinked="1"/>
        <c:majorTickMark val="none"/>
        <c:minorTickMark val="none"/>
        <c:tickLblPos val="nextTo"/>
        <c:crossAx val="498471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Premium &amp; Applicants by Salary Range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'Pre&amp;Cus by Inc Range'!$B$14</c:f>
              <c:strCache>
                <c:ptCount val="1"/>
                <c:pt idx="0">
                  <c:v>Premium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'Pre&amp;Cus by Inc Range'!$A$15:$A$20</c:f>
              <c:strCache>
                <c:ptCount val="6"/>
                <c:pt idx="0">
                  <c:v>0-5K</c:v>
                </c:pt>
                <c:pt idx="1">
                  <c:v>5K-10K</c:v>
                </c:pt>
                <c:pt idx="2">
                  <c:v>10K-15K</c:v>
                </c:pt>
                <c:pt idx="3">
                  <c:v>15K-20K</c:v>
                </c:pt>
                <c:pt idx="4">
                  <c:v>20K-25K</c:v>
                </c:pt>
                <c:pt idx="5">
                  <c:v>Above 25K</c:v>
                </c:pt>
              </c:strCache>
            </c:strRef>
          </c:cat>
          <c:val>
            <c:numRef>
              <c:f>'Pre&amp;Cus by Inc Range'!$B$15:$B$20</c:f>
              <c:numCache>
                <c:formatCode>General</c:formatCode>
                <c:ptCount val="6"/>
                <c:pt idx="0">
                  <c:v>49769</c:v>
                </c:pt>
                <c:pt idx="1">
                  <c:v>25197</c:v>
                </c:pt>
                <c:pt idx="2">
                  <c:v>6188</c:v>
                </c:pt>
                <c:pt idx="3">
                  <c:v>3548</c:v>
                </c:pt>
                <c:pt idx="4">
                  <c:v>2108</c:v>
                </c:pt>
                <c:pt idx="5">
                  <c:v>2682</c:v>
                </c:pt>
              </c:numCache>
            </c:numRef>
          </c:val>
          <c:extLst>
            <c:ext xmlns:c16="http://schemas.microsoft.com/office/drawing/2014/chart" uri="{C3380CC4-5D6E-409C-BE32-E72D297353CC}">
              <c16:uniqueId val="{00000000-F424-4DBD-8BB6-880E6EE42047}"/>
            </c:ext>
          </c:extLst>
        </c:ser>
        <c:dLbls>
          <c:showLegendKey val="0"/>
          <c:showVal val="0"/>
          <c:showCatName val="0"/>
          <c:showSerName val="0"/>
          <c:showPercent val="0"/>
          <c:showBubbleSize val="0"/>
        </c:dLbls>
        <c:gapWidth val="219"/>
        <c:overlap val="-27"/>
        <c:axId val="600199007"/>
        <c:axId val="607701279"/>
      </c:barChart>
      <c:lineChart>
        <c:grouping val="standard"/>
        <c:varyColors val="0"/>
        <c:ser>
          <c:idx val="1"/>
          <c:order val="1"/>
          <c:tx>
            <c:strRef>
              <c:f>'Pre&amp;Cus by Inc Range'!$C$14</c:f>
              <c:strCache>
                <c:ptCount val="1"/>
                <c:pt idx="0">
                  <c:v>No. of Applicants</c:v>
                </c:pt>
              </c:strCache>
            </c:strRef>
          </c:tx>
          <c:spPr>
            <a:ln w="31750" cap="rnd">
              <a:solidFill>
                <a:schemeClr val="accent2"/>
              </a:solidFill>
              <a:round/>
            </a:ln>
            <a:effectLst/>
          </c:spPr>
          <c:marker>
            <c:symbol val="none"/>
          </c:marker>
          <c:cat>
            <c:strRef>
              <c:f>'Pre&amp;Cus by Inc Range'!$A$15:$A$20</c:f>
              <c:strCache>
                <c:ptCount val="6"/>
                <c:pt idx="0">
                  <c:v>0-5K</c:v>
                </c:pt>
                <c:pt idx="1">
                  <c:v>5K-10K</c:v>
                </c:pt>
                <c:pt idx="2">
                  <c:v>10K-15K</c:v>
                </c:pt>
                <c:pt idx="3">
                  <c:v>15K-20K</c:v>
                </c:pt>
                <c:pt idx="4">
                  <c:v>20K-25K</c:v>
                </c:pt>
                <c:pt idx="5">
                  <c:v>Above 25K</c:v>
                </c:pt>
              </c:strCache>
            </c:strRef>
          </c:cat>
          <c:val>
            <c:numRef>
              <c:f>'Pre&amp;Cus by Inc Range'!$C$15:$C$20</c:f>
              <c:numCache>
                <c:formatCode>General</c:formatCode>
                <c:ptCount val="6"/>
                <c:pt idx="0">
                  <c:v>423</c:v>
                </c:pt>
                <c:pt idx="1">
                  <c:v>139</c:v>
                </c:pt>
                <c:pt idx="2">
                  <c:v>27</c:v>
                </c:pt>
                <c:pt idx="3">
                  <c:v>13</c:v>
                </c:pt>
                <c:pt idx="4">
                  <c:v>5</c:v>
                </c:pt>
                <c:pt idx="5">
                  <c:v>7</c:v>
                </c:pt>
              </c:numCache>
            </c:numRef>
          </c:val>
          <c:smooth val="0"/>
          <c:extLst>
            <c:ext xmlns:c16="http://schemas.microsoft.com/office/drawing/2014/chart" uri="{C3380CC4-5D6E-409C-BE32-E72D297353CC}">
              <c16:uniqueId val="{00000001-F424-4DBD-8BB6-880E6EE42047}"/>
            </c:ext>
          </c:extLst>
        </c:ser>
        <c:dLbls>
          <c:showLegendKey val="0"/>
          <c:showVal val="0"/>
          <c:showCatName val="0"/>
          <c:showSerName val="0"/>
          <c:showPercent val="0"/>
          <c:showBubbleSize val="0"/>
        </c:dLbls>
        <c:marker val="1"/>
        <c:smooth val="0"/>
        <c:axId val="603247327"/>
        <c:axId val="607694623"/>
      </c:lineChart>
      <c:catAx>
        <c:axId val="600199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aseline="0"/>
                  <a:t>Income Range</a:t>
                </a:r>
                <a:endParaRPr lang="en-US" sz="1200"/>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701279"/>
        <c:crosses val="autoZero"/>
        <c:auto val="1"/>
        <c:lblAlgn val="ctr"/>
        <c:lblOffset val="100"/>
        <c:noMultiLvlLbl val="0"/>
      </c:catAx>
      <c:valAx>
        <c:axId val="60770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199007"/>
        <c:crosses val="autoZero"/>
        <c:crossBetween val="between"/>
      </c:valAx>
      <c:valAx>
        <c:axId val="607694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247327"/>
        <c:crosses val="max"/>
        <c:crossBetween val="between"/>
      </c:valAx>
      <c:catAx>
        <c:axId val="603247327"/>
        <c:scaling>
          <c:orientation val="minMax"/>
        </c:scaling>
        <c:delete val="1"/>
        <c:axPos val="b"/>
        <c:numFmt formatCode="General" sourceLinked="1"/>
        <c:majorTickMark val="none"/>
        <c:minorTickMark val="none"/>
        <c:tickLblPos val="nextTo"/>
        <c:crossAx val="6076946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[Insurance_working1.xlsx]Branch &amp; Job!PivotTable15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Premium by Branch &amp; JOb</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'Branch &amp; Job'!$B$3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CC7-4BE7-B6E9-BBFEBA4A90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CC7-4BE7-B6E9-BBFEBA4A90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CC7-4BE7-B6E9-BBFEBA4A904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DC2-402A-A805-972049ED7C5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DC2-402A-A805-972049ED7C5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2DC2-402A-A805-972049ED7C5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'Branch &amp; Job'!$A$4:$A$12</c:f>
              <c:multiLvlStrCache>
                <c:ptCount val="6"/>
                <c:lvl>
                  <c:pt idx="0">
                    <c:v>Business</c:v>
                  </c:pt>
                  <c:pt idx="1">
                    <c:v>Job</c:v>
                  </c:pt>
                  <c:pt idx="2">
                    <c:v>Business</c:v>
                  </c:pt>
                  <c:pt idx="3">
                    <c:v>Job</c:v>
                  </c:pt>
                  <c:pt idx="4">
                    <c:v>Business</c:v>
                  </c:pt>
                  <c:pt idx="5">
                    <c:v>Job</c:v>
                  </c:pt>
                </c:lvl>
                <c:lvl>
                  <c:pt idx="0">
                    <c:v>Rural</c:v>
                  </c:pt>
                  <c:pt idx="2">
                    <c:v>Semiurban</c:v>
                  </c:pt>
                  <c:pt idx="4">
                    <c:v>Urban</c:v>
                  </c:pt>
                </c:lvl>
              </c:multiLvlStrCache>
            </c:multiLvlStrRef>
          </c:cat>
          <c:val>
            <c:numRef>
              <c:f>'Branch &amp; Job'!$B$4:$B$12</c:f>
              <c:numCache>
                <c:formatCode>General</c:formatCode>
                <c:ptCount val="6"/>
                <c:pt idx="0">
                  <c:v>5896</c:v>
                </c:pt>
                <c:pt idx="1">
                  <c:v>21213</c:v>
                </c:pt>
                <c:pt idx="2">
                  <c:v>6364</c:v>
                </c:pt>
                <c:pt idx="3">
                  <c:v>27451</c:v>
                </c:pt>
                <c:pt idx="4">
                  <c:v>6605</c:v>
                </c:pt>
                <c:pt idx="5">
                  <c:v>21963</c:v>
                </c:pt>
              </c:numCache>
            </c:numRef>
          </c:val>
          <c:extLst>
            <c:ext xmlns:c16="http://schemas.microsoft.com/office/drawing/2014/chart" uri="{C3380CC4-5D6E-409C-BE32-E72D297353CC}">
              <c16:uniqueId val="{00000000-468F-4879-B61B-4A1CB406F630}"/>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linear"/>
            <c:dispRSqr val="1"/>
            <c:dispEq val="1"/>
            <c:trendlineLbl>
              <c:layout>
                <c:manualLayout>
                  <c:x val="9.5559930008748906E-2"/>
                  <c:y val="-0.15782407407407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Insurance!$G$2:$G$615</c:f>
              <c:numCache>
                <c:formatCode>General</c:formatCode>
                <c:ptCount val="614"/>
                <c:pt idx="0">
                  <c:v>5849</c:v>
                </c:pt>
                <c:pt idx="1">
                  <c:v>4583</c:v>
                </c:pt>
                <c:pt idx="2">
                  <c:v>3000</c:v>
                </c:pt>
                <c:pt idx="3">
                  <c:v>2583</c:v>
                </c:pt>
                <c:pt idx="4">
                  <c:v>6000</c:v>
                </c:pt>
                <c:pt idx="5">
                  <c:v>5417</c:v>
                </c:pt>
                <c:pt idx="6">
                  <c:v>2333</c:v>
                </c:pt>
                <c:pt idx="7">
                  <c:v>3036</c:v>
                </c:pt>
                <c:pt idx="8">
                  <c:v>4006</c:v>
                </c:pt>
                <c:pt idx="9">
                  <c:v>12841</c:v>
                </c:pt>
                <c:pt idx="10">
                  <c:v>3200</c:v>
                </c:pt>
                <c:pt idx="11">
                  <c:v>2500</c:v>
                </c:pt>
                <c:pt idx="12">
                  <c:v>3073</c:v>
                </c:pt>
                <c:pt idx="13">
                  <c:v>1853</c:v>
                </c:pt>
                <c:pt idx="14">
                  <c:v>1299</c:v>
                </c:pt>
                <c:pt idx="15">
                  <c:v>4950</c:v>
                </c:pt>
                <c:pt idx="16">
                  <c:v>3596</c:v>
                </c:pt>
                <c:pt idx="17">
                  <c:v>3510</c:v>
                </c:pt>
                <c:pt idx="18">
                  <c:v>4887</c:v>
                </c:pt>
                <c:pt idx="19">
                  <c:v>2600</c:v>
                </c:pt>
                <c:pt idx="20">
                  <c:v>7660</c:v>
                </c:pt>
                <c:pt idx="21">
                  <c:v>5955</c:v>
                </c:pt>
                <c:pt idx="22">
                  <c:v>2600</c:v>
                </c:pt>
                <c:pt idx="23">
                  <c:v>3365</c:v>
                </c:pt>
                <c:pt idx="24">
                  <c:v>3717</c:v>
                </c:pt>
                <c:pt idx="25">
                  <c:v>9560</c:v>
                </c:pt>
                <c:pt idx="26">
                  <c:v>2799</c:v>
                </c:pt>
                <c:pt idx="27">
                  <c:v>4226</c:v>
                </c:pt>
                <c:pt idx="28">
                  <c:v>1442</c:v>
                </c:pt>
                <c:pt idx="29">
                  <c:v>3750</c:v>
                </c:pt>
                <c:pt idx="30">
                  <c:v>4166</c:v>
                </c:pt>
                <c:pt idx="31">
                  <c:v>3167</c:v>
                </c:pt>
                <c:pt idx="32">
                  <c:v>4692</c:v>
                </c:pt>
                <c:pt idx="33">
                  <c:v>3500</c:v>
                </c:pt>
                <c:pt idx="34">
                  <c:v>12500</c:v>
                </c:pt>
                <c:pt idx="35">
                  <c:v>2275</c:v>
                </c:pt>
                <c:pt idx="36">
                  <c:v>1828</c:v>
                </c:pt>
                <c:pt idx="37">
                  <c:v>3667</c:v>
                </c:pt>
                <c:pt idx="38">
                  <c:v>4166</c:v>
                </c:pt>
                <c:pt idx="39">
                  <c:v>3748</c:v>
                </c:pt>
                <c:pt idx="40">
                  <c:v>3600</c:v>
                </c:pt>
                <c:pt idx="41">
                  <c:v>1800</c:v>
                </c:pt>
                <c:pt idx="42">
                  <c:v>2400</c:v>
                </c:pt>
                <c:pt idx="43">
                  <c:v>3941</c:v>
                </c:pt>
                <c:pt idx="44">
                  <c:v>4695</c:v>
                </c:pt>
                <c:pt idx="45">
                  <c:v>3410</c:v>
                </c:pt>
                <c:pt idx="46">
                  <c:v>5649</c:v>
                </c:pt>
                <c:pt idx="47">
                  <c:v>5821</c:v>
                </c:pt>
                <c:pt idx="48">
                  <c:v>2645</c:v>
                </c:pt>
                <c:pt idx="49">
                  <c:v>4000</c:v>
                </c:pt>
                <c:pt idx="50">
                  <c:v>1928</c:v>
                </c:pt>
                <c:pt idx="51">
                  <c:v>3086</c:v>
                </c:pt>
                <c:pt idx="52">
                  <c:v>4230</c:v>
                </c:pt>
                <c:pt idx="53">
                  <c:v>4616</c:v>
                </c:pt>
                <c:pt idx="54">
                  <c:v>11500</c:v>
                </c:pt>
                <c:pt idx="55">
                  <c:v>2708</c:v>
                </c:pt>
                <c:pt idx="56">
                  <c:v>2132</c:v>
                </c:pt>
                <c:pt idx="57">
                  <c:v>3366</c:v>
                </c:pt>
                <c:pt idx="58">
                  <c:v>8080</c:v>
                </c:pt>
                <c:pt idx="59">
                  <c:v>3357</c:v>
                </c:pt>
                <c:pt idx="60">
                  <c:v>2500</c:v>
                </c:pt>
                <c:pt idx="61">
                  <c:v>3029</c:v>
                </c:pt>
                <c:pt idx="62">
                  <c:v>2609</c:v>
                </c:pt>
                <c:pt idx="63">
                  <c:v>4945</c:v>
                </c:pt>
                <c:pt idx="64">
                  <c:v>4166</c:v>
                </c:pt>
                <c:pt idx="65">
                  <c:v>5726</c:v>
                </c:pt>
                <c:pt idx="66">
                  <c:v>3200</c:v>
                </c:pt>
                <c:pt idx="67">
                  <c:v>10750</c:v>
                </c:pt>
                <c:pt idx="68">
                  <c:v>7100</c:v>
                </c:pt>
                <c:pt idx="69">
                  <c:v>4300</c:v>
                </c:pt>
                <c:pt idx="70">
                  <c:v>3208</c:v>
                </c:pt>
                <c:pt idx="71">
                  <c:v>1875</c:v>
                </c:pt>
                <c:pt idx="72">
                  <c:v>3500</c:v>
                </c:pt>
                <c:pt idx="73">
                  <c:v>4755</c:v>
                </c:pt>
                <c:pt idx="74">
                  <c:v>5266</c:v>
                </c:pt>
                <c:pt idx="75">
                  <c:v>3750</c:v>
                </c:pt>
                <c:pt idx="76">
                  <c:v>3750</c:v>
                </c:pt>
                <c:pt idx="77">
                  <c:v>1000</c:v>
                </c:pt>
                <c:pt idx="78">
                  <c:v>3167</c:v>
                </c:pt>
                <c:pt idx="79">
                  <c:v>3333</c:v>
                </c:pt>
                <c:pt idx="80">
                  <c:v>3846</c:v>
                </c:pt>
                <c:pt idx="81">
                  <c:v>2395</c:v>
                </c:pt>
                <c:pt idx="82">
                  <c:v>1378</c:v>
                </c:pt>
                <c:pt idx="83">
                  <c:v>6000</c:v>
                </c:pt>
                <c:pt idx="84">
                  <c:v>3988</c:v>
                </c:pt>
                <c:pt idx="85">
                  <c:v>2366</c:v>
                </c:pt>
                <c:pt idx="86">
                  <c:v>3333</c:v>
                </c:pt>
                <c:pt idx="87">
                  <c:v>2500</c:v>
                </c:pt>
                <c:pt idx="88">
                  <c:v>8566</c:v>
                </c:pt>
                <c:pt idx="89">
                  <c:v>5695</c:v>
                </c:pt>
                <c:pt idx="90">
                  <c:v>2958</c:v>
                </c:pt>
                <c:pt idx="91">
                  <c:v>6250</c:v>
                </c:pt>
                <c:pt idx="92">
                  <c:v>3273</c:v>
                </c:pt>
                <c:pt idx="93">
                  <c:v>4133</c:v>
                </c:pt>
                <c:pt idx="94">
                  <c:v>3620</c:v>
                </c:pt>
                <c:pt idx="95">
                  <c:v>6782</c:v>
                </c:pt>
                <c:pt idx="96">
                  <c:v>2484</c:v>
                </c:pt>
                <c:pt idx="97">
                  <c:v>1977</c:v>
                </c:pt>
                <c:pt idx="98">
                  <c:v>4188</c:v>
                </c:pt>
                <c:pt idx="99">
                  <c:v>1759</c:v>
                </c:pt>
                <c:pt idx="100">
                  <c:v>4288</c:v>
                </c:pt>
                <c:pt idx="101">
                  <c:v>4843</c:v>
                </c:pt>
                <c:pt idx="102">
                  <c:v>13650</c:v>
                </c:pt>
                <c:pt idx="103">
                  <c:v>4652</c:v>
                </c:pt>
                <c:pt idx="104">
                  <c:v>3816</c:v>
                </c:pt>
                <c:pt idx="105">
                  <c:v>3052</c:v>
                </c:pt>
                <c:pt idx="106">
                  <c:v>11417</c:v>
                </c:pt>
                <c:pt idx="107">
                  <c:v>7333</c:v>
                </c:pt>
                <c:pt idx="108">
                  <c:v>3800</c:v>
                </c:pt>
                <c:pt idx="109">
                  <c:v>2071</c:v>
                </c:pt>
                <c:pt idx="110">
                  <c:v>5316</c:v>
                </c:pt>
                <c:pt idx="111">
                  <c:v>2929</c:v>
                </c:pt>
                <c:pt idx="112">
                  <c:v>3572</c:v>
                </c:pt>
                <c:pt idx="113">
                  <c:v>7451</c:v>
                </c:pt>
                <c:pt idx="114">
                  <c:v>5050</c:v>
                </c:pt>
                <c:pt idx="115">
                  <c:v>14583</c:v>
                </c:pt>
                <c:pt idx="116">
                  <c:v>3167</c:v>
                </c:pt>
                <c:pt idx="117">
                  <c:v>2214</c:v>
                </c:pt>
                <c:pt idx="118">
                  <c:v>5568</c:v>
                </c:pt>
                <c:pt idx="119">
                  <c:v>10408</c:v>
                </c:pt>
                <c:pt idx="120">
                  <c:v>5667</c:v>
                </c:pt>
                <c:pt idx="121">
                  <c:v>4166</c:v>
                </c:pt>
                <c:pt idx="122">
                  <c:v>2137</c:v>
                </c:pt>
                <c:pt idx="123">
                  <c:v>2957</c:v>
                </c:pt>
                <c:pt idx="124">
                  <c:v>4300</c:v>
                </c:pt>
                <c:pt idx="125">
                  <c:v>3692</c:v>
                </c:pt>
                <c:pt idx="126">
                  <c:v>23803</c:v>
                </c:pt>
                <c:pt idx="127">
                  <c:v>3865</c:v>
                </c:pt>
                <c:pt idx="128">
                  <c:v>10513</c:v>
                </c:pt>
                <c:pt idx="129">
                  <c:v>6080</c:v>
                </c:pt>
                <c:pt idx="130">
                  <c:v>20166</c:v>
                </c:pt>
                <c:pt idx="131">
                  <c:v>2014</c:v>
                </c:pt>
                <c:pt idx="132">
                  <c:v>2718</c:v>
                </c:pt>
                <c:pt idx="133">
                  <c:v>3459</c:v>
                </c:pt>
                <c:pt idx="134">
                  <c:v>4895</c:v>
                </c:pt>
                <c:pt idx="135">
                  <c:v>4000</c:v>
                </c:pt>
                <c:pt idx="136">
                  <c:v>4583</c:v>
                </c:pt>
                <c:pt idx="137">
                  <c:v>3316</c:v>
                </c:pt>
                <c:pt idx="138">
                  <c:v>14999</c:v>
                </c:pt>
                <c:pt idx="139">
                  <c:v>4200</c:v>
                </c:pt>
                <c:pt idx="140">
                  <c:v>5042</c:v>
                </c:pt>
                <c:pt idx="141">
                  <c:v>5417</c:v>
                </c:pt>
                <c:pt idx="142">
                  <c:v>6950</c:v>
                </c:pt>
                <c:pt idx="143">
                  <c:v>2698</c:v>
                </c:pt>
                <c:pt idx="144">
                  <c:v>11757</c:v>
                </c:pt>
                <c:pt idx="145">
                  <c:v>2330</c:v>
                </c:pt>
                <c:pt idx="146">
                  <c:v>14866</c:v>
                </c:pt>
                <c:pt idx="147">
                  <c:v>1538</c:v>
                </c:pt>
                <c:pt idx="148">
                  <c:v>10000</c:v>
                </c:pt>
                <c:pt idx="149">
                  <c:v>4860</c:v>
                </c:pt>
                <c:pt idx="150">
                  <c:v>6277</c:v>
                </c:pt>
                <c:pt idx="151">
                  <c:v>2577</c:v>
                </c:pt>
                <c:pt idx="152">
                  <c:v>9166</c:v>
                </c:pt>
                <c:pt idx="153">
                  <c:v>2281</c:v>
                </c:pt>
                <c:pt idx="154">
                  <c:v>3254</c:v>
                </c:pt>
                <c:pt idx="155">
                  <c:v>39999</c:v>
                </c:pt>
                <c:pt idx="156">
                  <c:v>6000</c:v>
                </c:pt>
                <c:pt idx="157">
                  <c:v>9538</c:v>
                </c:pt>
                <c:pt idx="158">
                  <c:v>2980</c:v>
                </c:pt>
                <c:pt idx="159">
                  <c:v>4583</c:v>
                </c:pt>
                <c:pt idx="160">
                  <c:v>1863</c:v>
                </c:pt>
                <c:pt idx="161">
                  <c:v>7933</c:v>
                </c:pt>
                <c:pt idx="162">
                  <c:v>3089</c:v>
                </c:pt>
                <c:pt idx="163">
                  <c:v>4167</c:v>
                </c:pt>
                <c:pt idx="164">
                  <c:v>9323</c:v>
                </c:pt>
                <c:pt idx="165">
                  <c:v>3707</c:v>
                </c:pt>
                <c:pt idx="166">
                  <c:v>4583</c:v>
                </c:pt>
                <c:pt idx="167">
                  <c:v>2439</c:v>
                </c:pt>
                <c:pt idx="168">
                  <c:v>2237</c:v>
                </c:pt>
                <c:pt idx="169">
                  <c:v>8000</c:v>
                </c:pt>
                <c:pt idx="170">
                  <c:v>1820</c:v>
                </c:pt>
                <c:pt idx="171">
                  <c:v>51763</c:v>
                </c:pt>
                <c:pt idx="172">
                  <c:v>3522</c:v>
                </c:pt>
                <c:pt idx="173">
                  <c:v>5708</c:v>
                </c:pt>
                <c:pt idx="174">
                  <c:v>4344</c:v>
                </c:pt>
                <c:pt idx="175">
                  <c:v>3497</c:v>
                </c:pt>
                <c:pt idx="176">
                  <c:v>2045</c:v>
                </c:pt>
                <c:pt idx="177">
                  <c:v>5516</c:v>
                </c:pt>
                <c:pt idx="178">
                  <c:v>3750</c:v>
                </c:pt>
                <c:pt idx="179">
                  <c:v>2333</c:v>
                </c:pt>
                <c:pt idx="180">
                  <c:v>6400</c:v>
                </c:pt>
                <c:pt idx="181">
                  <c:v>1916</c:v>
                </c:pt>
                <c:pt idx="182">
                  <c:v>4600</c:v>
                </c:pt>
                <c:pt idx="183">
                  <c:v>33846</c:v>
                </c:pt>
                <c:pt idx="184">
                  <c:v>3625</c:v>
                </c:pt>
                <c:pt idx="185">
                  <c:v>39147</c:v>
                </c:pt>
                <c:pt idx="186">
                  <c:v>2178</c:v>
                </c:pt>
                <c:pt idx="187">
                  <c:v>2383</c:v>
                </c:pt>
                <c:pt idx="188">
                  <c:v>674</c:v>
                </c:pt>
                <c:pt idx="189">
                  <c:v>9328</c:v>
                </c:pt>
                <c:pt idx="190">
                  <c:v>4885</c:v>
                </c:pt>
                <c:pt idx="191">
                  <c:v>12000</c:v>
                </c:pt>
                <c:pt idx="192">
                  <c:v>6033</c:v>
                </c:pt>
                <c:pt idx="193">
                  <c:v>3858</c:v>
                </c:pt>
                <c:pt idx="194">
                  <c:v>4191</c:v>
                </c:pt>
                <c:pt idx="195">
                  <c:v>3125</c:v>
                </c:pt>
                <c:pt idx="196">
                  <c:v>8333</c:v>
                </c:pt>
                <c:pt idx="197">
                  <c:v>1907</c:v>
                </c:pt>
                <c:pt idx="198">
                  <c:v>3416</c:v>
                </c:pt>
                <c:pt idx="199">
                  <c:v>11000</c:v>
                </c:pt>
                <c:pt idx="200">
                  <c:v>2600</c:v>
                </c:pt>
                <c:pt idx="201">
                  <c:v>4923</c:v>
                </c:pt>
                <c:pt idx="202">
                  <c:v>3992</c:v>
                </c:pt>
                <c:pt idx="203">
                  <c:v>3500</c:v>
                </c:pt>
                <c:pt idx="204">
                  <c:v>3917</c:v>
                </c:pt>
                <c:pt idx="205">
                  <c:v>4408</c:v>
                </c:pt>
                <c:pt idx="206">
                  <c:v>3244</c:v>
                </c:pt>
                <c:pt idx="207">
                  <c:v>3975</c:v>
                </c:pt>
                <c:pt idx="208">
                  <c:v>2479</c:v>
                </c:pt>
                <c:pt idx="209">
                  <c:v>3418</c:v>
                </c:pt>
                <c:pt idx="210">
                  <c:v>10000</c:v>
                </c:pt>
                <c:pt idx="211">
                  <c:v>3430</c:v>
                </c:pt>
                <c:pt idx="212">
                  <c:v>7787</c:v>
                </c:pt>
                <c:pt idx="213">
                  <c:v>5703</c:v>
                </c:pt>
                <c:pt idx="214">
                  <c:v>3173</c:v>
                </c:pt>
                <c:pt idx="215">
                  <c:v>3850</c:v>
                </c:pt>
                <c:pt idx="216">
                  <c:v>150</c:v>
                </c:pt>
                <c:pt idx="217">
                  <c:v>3727</c:v>
                </c:pt>
                <c:pt idx="218">
                  <c:v>5000</c:v>
                </c:pt>
                <c:pt idx="219">
                  <c:v>4283</c:v>
                </c:pt>
                <c:pt idx="220">
                  <c:v>2221</c:v>
                </c:pt>
                <c:pt idx="221">
                  <c:v>4009</c:v>
                </c:pt>
                <c:pt idx="222">
                  <c:v>2971</c:v>
                </c:pt>
                <c:pt idx="223">
                  <c:v>7578</c:v>
                </c:pt>
                <c:pt idx="224">
                  <c:v>6250</c:v>
                </c:pt>
                <c:pt idx="225">
                  <c:v>3250</c:v>
                </c:pt>
                <c:pt idx="226">
                  <c:v>4735</c:v>
                </c:pt>
                <c:pt idx="227">
                  <c:v>6250</c:v>
                </c:pt>
                <c:pt idx="228">
                  <c:v>4758</c:v>
                </c:pt>
                <c:pt idx="229">
                  <c:v>6400</c:v>
                </c:pt>
                <c:pt idx="230">
                  <c:v>2491</c:v>
                </c:pt>
                <c:pt idx="231">
                  <c:v>3716</c:v>
                </c:pt>
                <c:pt idx="232">
                  <c:v>3189</c:v>
                </c:pt>
                <c:pt idx="233">
                  <c:v>8333</c:v>
                </c:pt>
                <c:pt idx="234">
                  <c:v>3155</c:v>
                </c:pt>
                <c:pt idx="235">
                  <c:v>5500</c:v>
                </c:pt>
                <c:pt idx="236">
                  <c:v>5746</c:v>
                </c:pt>
                <c:pt idx="237">
                  <c:v>3463</c:v>
                </c:pt>
                <c:pt idx="238">
                  <c:v>3812</c:v>
                </c:pt>
                <c:pt idx="239">
                  <c:v>3315</c:v>
                </c:pt>
                <c:pt idx="240">
                  <c:v>5819</c:v>
                </c:pt>
                <c:pt idx="241">
                  <c:v>2510</c:v>
                </c:pt>
                <c:pt idx="242">
                  <c:v>2965</c:v>
                </c:pt>
                <c:pt idx="243">
                  <c:v>6250</c:v>
                </c:pt>
                <c:pt idx="244">
                  <c:v>3406</c:v>
                </c:pt>
                <c:pt idx="245">
                  <c:v>6050</c:v>
                </c:pt>
                <c:pt idx="246">
                  <c:v>9703</c:v>
                </c:pt>
                <c:pt idx="247">
                  <c:v>6608</c:v>
                </c:pt>
                <c:pt idx="248">
                  <c:v>2882</c:v>
                </c:pt>
                <c:pt idx="249">
                  <c:v>1809</c:v>
                </c:pt>
                <c:pt idx="250">
                  <c:v>1668</c:v>
                </c:pt>
                <c:pt idx="251">
                  <c:v>3427</c:v>
                </c:pt>
                <c:pt idx="252">
                  <c:v>2583</c:v>
                </c:pt>
                <c:pt idx="253">
                  <c:v>2661</c:v>
                </c:pt>
                <c:pt idx="254">
                  <c:v>16250</c:v>
                </c:pt>
                <c:pt idx="255">
                  <c:v>3083</c:v>
                </c:pt>
                <c:pt idx="256">
                  <c:v>6045</c:v>
                </c:pt>
                <c:pt idx="257">
                  <c:v>5250</c:v>
                </c:pt>
                <c:pt idx="258">
                  <c:v>14683</c:v>
                </c:pt>
                <c:pt idx="259">
                  <c:v>4931</c:v>
                </c:pt>
                <c:pt idx="260">
                  <c:v>6083</c:v>
                </c:pt>
                <c:pt idx="261">
                  <c:v>2060</c:v>
                </c:pt>
                <c:pt idx="262">
                  <c:v>3481</c:v>
                </c:pt>
                <c:pt idx="263">
                  <c:v>7200</c:v>
                </c:pt>
                <c:pt idx="264">
                  <c:v>5166</c:v>
                </c:pt>
                <c:pt idx="265">
                  <c:v>4095</c:v>
                </c:pt>
                <c:pt idx="266">
                  <c:v>4708</c:v>
                </c:pt>
                <c:pt idx="267">
                  <c:v>4333</c:v>
                </c:pt>
                <c:pt idx="268">
                  <c:v>3418</c:v>
                </c:pt>
                <c:pt idx="269">
                  <c:v>2876</c:v>
                </c:pt>
                <c:pt idx="270">
                  <c:v>3237</c:v>
                </c:pt>
                <c:pt idx="271">
                  <c:v>11146</c:v>
                </c:pt>
                <c:pt idx="272">
                  <c:v>2833</c:v>
                </c:pt>
                <c:pt idx="273">
                  <c:v>2620</c:v>
                </c:pt>
                <c:pt idx="274">
                  <c:v>3900</c:v>
                </c:pt>
                <c:pt idx="275">
                  <c:v>2750</c:v>
                </c:pt>
                <c:pt idx="276">
                  <c:v>3993</c:v>
                </c:pt>
                <c:pt idx="277">
                  <c:v>3103</c:v>
                </c:pt>
                <c:pt idx="278">
                  <c:v>14583</c:v>
                </c:pt>
                <c:pt idx="279">
                  <c:v>4100</c:v>
                </c:pt>
                <c:pt idx="280">
                  <c:v>4053</c:v>
                </c:pt>
                <c:pt idx="281">
                  <c:v>3927</c:v>
                </c:pt>
                <c:pt idx="282">
                  <c:v>2301</c:v>
                </c:pt>
                <c:pt idx="283">
                  <c:v>1811</c:v>
                </c:pt>
                <c:pt idx="284">
                  <c:v>20667</c:v>
                </c:pt>
                <c:pt idx="285">
                  <c:v>3158</c:v>
                </c:pt>
                <c:pt idx="286">
                  <c:v>2600</c:v>
                </c:pt>
                <c:pt idx="287">
                  <c:v>3704</c:v>
                </c:pt>
                <c:pt idx="288">
                  <c:v>4124</c:v>
                </c:pt>
                <c:pt idx="289">
                  <c:v>9508</c:v>
                </c:pt>
                <c:pt idx="290">
                  <c:v>3075</c:v>
                </c:pt>
                <c:pt idx="291">
                  <c:v>4400</c:v>
                </c:pt>
                <c:pt idx="292">
                  <c:v>3153</c:v>
                </c:pt>
                <c:pt idx="293">
                  <c:v>5417</c:v>
                </c:pt>
                <c:pt idx="294">
                  <c:v>2383</c:v>
                </c:pt>
                <c:pt idx="295">
                  <c:v>4416</c:v>
                </c:pt>
                <c:pt idx="296">
                  <c:v>6875</c:v>
                </c:pt>
                <c:pt idx="297">
                  <c:v>4666</c:v>
                </c:pt>
                <c:pt idx="298">
                  <c:v>5000</c:v>
                </c:pt>
                <c:pt idx="299">
                  <c:v>2014</c:v>
                </c:pt>
                <c:pt idx="300">
                  <c:v>1800</c:v>
                </c:pt>
                <c:pt idx="301">
                  <c:v>2875</c:v>
                </c:pt>
                <c:pt idx="302">
                  <c:v>5000</c:v>
                </c:pt>
                <c:pt idx="303">
                  <c:v>1625</c:v>
                </c:pt>
                <c:pt idx="304">
                  <c:v>4000</c:v>
                </c:pt>
                <c:pt idx="305">
                  <c:v>2000</c:v>
                </c:pt>
                <c:pt idx="306">
                  <c:v>3762</c:v>
                </c:pt>
                <c:pt idx="307">
                  <c:v>2400</c:v>
                </c:pt>
                <c:pt idx="308">
                  <c:v>20233</c:v>
                </c:pt>
                <c:pt idx="309">
                  <c:v>7667</c:v>
                </c:pt>
                <c:pt idx="310">
                  <c:v>2917</c:v>
                </c:pt>
                <c:pt idx="311">
                  <c:v>2927</c:v>
                </c:pt>
                <c:pt idx="312">
                  <c:v>2507</c:v>
                </c:pt>
                <c:pt idx="313">
                  <c:v>5746</c:v>
                </c:pt>
                <c:pt idx="314">
                  <c:v>2473</c:v>
                </c:pt>
                <c:pt idx="315">
                  <c:v>3399</c:v>
                </c:pt>
                <c:pt idx="316">
                  <c:v>3717</c:v>
                </c:pt>
                <c:pt idx="317">
                  <c:v>2058</c:v>
                </c:pt>
                <c:pt idx="318">
                  <c:v>3541</c:v>
                </c:pt>
                <c:pt idx="319">
                  <c:v>10000</c:v>
                </c:pt>
                <c:pt idx="320">
                  <c:v>2400</c:v>
                </c:pt>
                <c:pt idx="321">
                  <c:v>4342</c:v>
                </c:pt>
                <c:pt idx="322">
                  <c:v>3601</c:v>
                </c:pt>
                <c:pt idx="323">
                  <c:v>3166</c:v>
                </c:pt>
                <c:pt idx="324">
                  <c:v>15000</c:v>
                </c:pt>
                <c:pt idx="325">
                  <c:v>8666</c:v>
                </c:pt>
                <c:pt idx="326">
                  <c:v>4917</c:v>
                </c:pt>
                <c:pt idx="327">
                  <c:v>5818</c:v>
                </c:pt>
                <c:pt idx="328">
                  <c:v>4333</c:v>
                </c:pt>
                <c:pt idx="329">
                  <c:v>2500</c:v>
                </c:pt>
                <c:pt idx="330">
                  <c:v>4384</c:v>
                </c:pt>
                <c:pt idx="331">
                  <c:v>2935</c:v>
                </c:pt>
                <c:pt idx="332">
                  <c:v>2833</c:v>
                </c:pt>
                <c:pt idx="333">
                  <c:v>63337</c:v>
                </c:pt>
                <c:pt idx="334">
                  <c:v>9833</c:v>
                </c:pt>
                <c:pt idx="335">
                  <c:v>5503</c:v>
                </c:pt>
                <c:pt idx="336">
                  <c:v>5250</c:v>
                </c:pt>
                <c:pt idx="337">
                  <c:v>2500</c:v>
                </c:pt>
                <c:pt idx="338">
                  <c:v>1830</c:v>
                </c:pt>
                <c:pt idx="339">
                  <c:v>4160</c:v>
                </c:pt>
                <c:pt idx="340">
                  <c:v>2647</c:v>
                </c:pt>
                <c:pt idx="341">
                  <c:v>2378</c:v>
                </c:pt>
                <c:pt idx="342">
                  <c:v>4554</c:v>
                </c:pt>
                <c:pt idx="343">
                  <c:v>3173</c:v>
                </c:pt>
                <c:pt idx="344">
                  <c:v>2583</c:v>
                </c:pt>
                <c:pt idx="345">
                  <c:v>2499</c:v>
                </c:pt>
                <c:pt idx="346">
                  <c:v>3523</c:v>
                </c:pt>
                <c:pt idx="347">
                  <c:v>3083</c:v>
                </c:pt>
                <c:pt idx="348">
                  <c:v>6333</c:v>
                </c:pt>
                <c:pt idx="349">
                  <c:v>2625</c:v>
                </c:pt>
                <c:pt idx="350">
                  <c:v>9083</c:v>
                </c:pt>
                <c:pt idx="351">
                  <c:v>8750</c:v>
                </c:pt>
                <c:pt idx="352">
                  <c:v>2666</c:v>
                </c:pt>
                <c:pt idx="353">
                  <c:v>5500</c:v>
                </c:pt>
                <c:pt idx="354">
                  <c:v>2423</c:v>
                </c:pt>
                <c:pt idx="355">
                  <c:v>3813</c:v>
                </c:pt>
                <c:pt idx="356">
                  <c:v>8333</c:v>
                </c:pt>
                <c:pt idx="357">
                  <c:v>3875</c:v>
                </c:pt>
                <c:pt idx="358">
                  <c:v>3000</c:v>
                </c:pt>
                <c:pt idx="359">
                  <c:v>5167</c:v>
                </c:pt>
                <c:pt idx="360">
                  <c:v>4723</c:v>
                </c:pt>
                <c:pt idx="361">
                  <c:v>5000</c:v>
                </c:pt>
                <c:pt idx="362">
                  <c:v>4750</c:v>
                </c:pt>
                <c:pt idx="363">
                  <c:v>3013</c:v>
                </c:pt>
                <c:pt idx="364">
                  <c:v>6822</c:v>
                </c:pt>
                <c:pt idx="365">
                  <c:v>6216</c:v>
                </c:pt>
                <c:pt idx="366">
                  <c:v>2500</c:v>
                </c:pt>
                <c:pt idx="367">
                  <c:v>5124</c:v>
                </c:pt>
                <c:pt idx="368">
                  <c:v>6325</c:v>
                </c:pt>
                <c:pt idx="369">
                  <c:v>19730</c:v>
                </c:pt>
                <c:pt idx="370">
                  <c:v>15759</c:v>
                </c:pt>
                <c:pt idx="371">
                  <c:v>5185</c:v>
                </c:pt>
                <c:pt idx="372">
                  <c:v>9323</c:v>
                </c:pt>
                <c:pt idx="373">
                  <c:v>3062</c:v>
                </c:pt>
                <c:pt idx="374">
                  <c:v>2764</c:v>
                </c:pt>
                <c:pt idx="375">
                  <c:v>4817</c:v>
                </c:pt>
                <c:pt idx="376">
                  <c:v>8750</c:v>
                </c:pt>
                <c:pt idx="377">
                  <c:v>4310</c:v>
                </c:pt>
                <c:pt idx="378">
                  <c:v>3069</c:v>
                </c:pt>
                <c:pt idx="379">
                  <c:v>5391</c:v>
                </c:pt>
                <c:pt idx="380">
                  <c:v>3333</c:v>
                </c:pt>
                <c:pt idx="381">
                  <c:v>5941</c:v>
                </c:pt>
                <c:pt idx="382">
                  <c:v>6000</c:v>
                </c:pt>
                <c:pt idx="383">
                  <c:v>7167</c:v>
                </c:pt>
                <c:pt idx="384">
                  <c:v>4566</c:v>
                </c:pt>
                <c:pt idx="385">
                  <c:v>3667</c:v>
                </c:pt>
                <c:pt idx="386">
                  <c:v>2346</c:v>
                </c:pt>
                <c:pt idx="387">
                  <c:v>3010</c:v>
                </c:pt>
                <c:pt idx="388">
                  <c:v>2333</c:v>
                </c:pt>
                <c:pt idx="389">
                  <c:v>5488</c:v>
                </c:pt>
                <c:pt idx="390">
                  <c:v>9167</c:v>
                </c:pt>
                <c:pt idx="391">
                  <c:v>9504</c:v>
                </c:pt>
                <c:pt idx="392">
                  <c:v>2583</c:v>
                </c:pt>
                <c:pt idx="393">
                  <c:v>1993</c:v>
                </c:pt>
                <c:pt idx="394">
                  <c:v>3100</c:v>
                </c:pt>
                <c:pt idx="395">
                  <c:v>3276</c:v>
                </c:pt>
                <c:pt idx="396">
                  <c:v>3180</c:v>
                </c:pt>
                <c:pt idx="397">
                  <c:v>3033</c:v>
                </c:pt>
                <c:pt idx="398">
                  <c:v>3902</c:v>
                </c:pt>
                <c:pt idx="399">
                  <c:v>1500</c:v>
                </c:pt>
                <c:pt idx="400">
                  <c:v>2889</c:v>
                </c:pt>
                <c:pt idx="401">
                  <c:v>2755</c:v>
                </c:pt>
                <c:pt idx="402">
                  <c:v>2500</c:v>
                </c:pt>
                <c:pt idx="403">
                  <c:v>1963</c:v>
                </c:pt>
                <c:pt idx="404">
                  <c:v>7441</c:v>
                </c:pt>
                <c:pt idx="405">
                  <c:v>4547</c:v>
                </c:pt>
                <c:pt idx="406">
                  <c:v>2167</c:v>
                </c:pt>
                <c:pt idx="407">
                  <c:v>2213</c:v>
                </c:pt>
                <c:pt idx="408">
                  <c:v>8300</c:v>
                </c:pt>
                <c:pt idx="409">
                  <c:v>81000</c:v>
                </c:pt>
                <c:pt idx="410">
                  <c:v>3867</c:v>
                </c:pt>
                <c:pt idx="411">
                  <c:v>6256</c:v>
                </c:pt>
                <c:pt idx="412">
                  <c:v>6096</c:v>
                </c:pt>
                <c:pt idx="413">
                  <c:v>2253</c:v>
                </c:pt>
                <c:pt idx="414">
                  <c:v>2149</c:v>
                </c:pt>
                <c:pt idx="415">
                  <c:v>2995</c:v>
                </c:pt>
                <c:pt idx="416">
                  <c:v>2600</c:v>
                </c:pt>
                <c:pt idx="417">
                  <c:v>1600</c:v>
                </c:pt>
                <c:pt idx="418">
                  <c:v>1025</c:v>
                </c:pt>
                <c:pt idx="419">
                  <c:v>3246</c:v>
                </c:pt>
                <c:pt idx="420">
                  <c:v>5829</c:v>
                </c:pt>
                <c:pt idx="421">
                  <c:v>2720</c:v>
                </c:pt>
                <c:pt idx="422">
                  <c:v>1820</c:v>
                </c:pt>
                <c:pt idx="423">
                  <c:v>7250</c:v>
                </c:pt>
                <c:pt idx="424">
                  <c:v>14880</c:v>
                </c:pt>
                <c:pt idx="425">
                  <c:v>2666</c:v>
                </c:pt>
                <c:pt idx="426">
                  <c:v>4606</c:v>
                </c:pt>
                <c:pt idx="427">
                  <c:v>5935</c:v>
                </c:pt>
                <c:pt idx="428">
                  <c:v>2920</c:v>
                </c:pt>
                <c:pt idx="429">
                  <c:v>2717</c:v>
                </c:pt>
                <c:pt idx="430">
                  <c:v>8624</c:v>
                </c:pt>
                <c:pt idx="431">
                  <c:v>6500</c:v>
                </c:pt>
                <c:pt idx="432">
                  <c:v>12876</c:v>
                </c:pt>
                <c:pt idx="433">
                  <c:v>2425</c:v>
                </c:pt>
                <c:pt idx="434">
                  <c:v>3750</c:v>
                </c:pt>
                <c:pt idx="435">
                  <c:v>10047</c:v>
                </c:pt>
                <c:pt idx="436">
                  <c:v>1926</c:v>
                </c:pt>
                <c:pt idx="437">
                  <c:v>2213</c:v>
                </c:pt>
                <c:pt idx="438">
                  <c:v>10416</c:v>
                </c:pt>
                <c:pt idx="439">
                  <c:v>7142</c:v>
                </c:pt>
                <c:pt idx="440">
                  <c:v>3660</c:v>
                </c:pt>
                <c:pt idx="441">
                  <c:v>7901</c:v>
                </c:pt>
                <c:pt idx="442">
                  <c:v>4707</c:v>
                </c:pt>
                <c:pt idx="443">
                  <c:v>37719</c:v>
                </c:pt>
                <c:pt idx="444">
                  <c:v>7333</c:v>
                </c:pt>
                <c:pt idx="445">
                  <c:v>3466</c:v>
                </c:pt>
                <c:pt idx="446">
                  <c:v>4652</c:v>
                </c:pt>
                <c:pt idx="447">
                  <c:v>3539</c:v>
                </c:pt>
                <c:pt idx="448">
                  <c:v>3340</c:v>
                </c:pt>
                <c:pt idx="449">
                  <c:v>2769</c:v>
                </c:pt>
                <c:pt idx="450">
                  <c:v>2309</c:v>
                </c:pt>
                <c:pt idx="451">
                  <c:v>1958</c:v>
                </c:pt>
                <c:pt idx="452">
                  <c:v>3948</c:v>
                </c:pt>
                <c:pt idx="453">
                  <c:v>2483</c:v>
                </c:pt>
                <c:pt idx="454">
                  <c:v>7085</c:v>
                </c:pt>
                <c:pt idx="455">
                  <c:v>3859</c:v>
                </c:pt>
                <c:pt idx="456">
                  <c:v>4301</c:v>
                </c:pt>
                <c:pt idx="457">
                  <c:v>3708</c:v>
                </c:pt>
                <c:pt idx="458">
                  <c:v>4354</c:v>
                </c:pt>
                <c:pt idx="459">
                  <c:v>8334</c:v>
                </c:pt>
                <c:pt idx="460">
                  <c:v>2083</c:v>
                </c:pt>
                <c:pt idx="461">
                  <c:v>7740</c:v>
                </c:pt>
                <c:pt idx="462">
                  <c:v>3015</c:v>
                </c:pt>
                <c:pt idx="463">
                  <c:v>5191</c:v>
                </c:pt>
                <c:pt idx="464">
                  <c:v>4166</c:v>
                </c:pt>
                <c:pt idx="465">
                  <c:v>6000</c:v>
                </c:pt>
                <c:pt idx="466">
                  <c:v>2947</c:v>
                </c:pt>
                <c:pt idx="467">
                  <c:v>16692</c:v>
                </c:pt>
                <c:pt idx="468">
                  <c:v>210</c:v>
                </c:pt>
                <c:pt idx="469">
                  <c:v>4333</c:v>
                </c:pt>
                <c:pt idx="470">
                  <c:v>3450</c:v>
                </c:pt>
                <c:pt idx="471">
                  <c:v>2653</c:v>
                </c:pt>
                <c:pt idx="472">
                  <c:v>4691</c:v>
                </c:pt>
                <c:pt idx="473">
                  <c:v>2500</c:v>
                </c:pt>
                <c:pt idx="474">
                  <c:v>5532</c:v>
                </c:pt>
                <c:pt idx="475">
                  <c:v>16525</c:v>
                </c:pt>
                <c:pt idx="476">
                  <c:v>6700</c:v>
                </c:pt>
                <c:pt idx="477">
                  <c:v>2873</c:v>
                </c:pt>
                <c:pt idx="478">
                  <c:v>16667</c:v>
                </c:pt>
                <c:pt idx="479">
                  <c:v>2947</c:v>
                </c:pt>
                <c:pt idx="480">
                  <c:v>4350</c:v>
                </c:pt>
                <c:pt idx="481">
                  <c:v>3095</c:v>
                </c:pt>
                <c:pt idx="482">
                  <c:v>2083</c:v>
                </c:pt>
                <c:pt idx="483">
                  <c:v>10833</c:v>
                </c:pt>
                <c:pt idx="484">
                  <c:v>8333</c:v>
                </c:pt>
                <c:pt idx="485">
                  <c:v>1958</c:v>
                </c:pt>
                <c:pt idx="486">
                  <c:v>3547</c:v>
                </c:pt>
                <c:pt idx="487">
                  <c:v>18333</c:v>
                </c:pt>
                <c:pt idx="488">
                  <c:v>4583</c:v>
                </c:pt>
                <c:pt idx="489">
                  <c:v>2435</c:v>
                </c:pt>
                <c:pt idx="490">
                  <c:v>2699</c:v>
                </c:pt>
                <c:pt idx="491">
                  <c:v>5333</c:v>
                </c:pt>
                <c:pt idx="492">
                  <c:v>3691</c:v>
                </c:pt>
                <c:pt idx="493">
                  <c:v>17263</c:v>
                </c:pt>
                <c:pt idx="494">
                  <c:v>3597</c:v>
                </c:pt>
                <c:pt idx="495">
                  <c:v>3326</c:v>
                </c:pt>
                <c:pt idx="496">
                  <c:v>2600</c:v>
                </c:pt>
                <c:pt idx="497">
                  <c:v>4625</c:v>
                </c:pt>
                <c:pt idx="498">
                  <c:v>2895</c:v>
                </c:pt>
                <c:pt idx="499">
                  <c:v>6283</c:v>
                </c:pt>
                <c:pt idx="500">
                  <c:v>645</c:v>
                </c:pt>
                <c:pt idx="501">
                  <c:v>3159</c:v>
                </c:pt>
                <c:pt idx="502">
                  <c:v>4865</c:v>
                </c:pt>
                <c:pt idx="503">
                  <c:v>4050</c:v>
                </c:pt>
                <c:pt idx="504">
                  <c:v>3814</c:v>
                </c:pt>
                <c:pt idx="505">
                  <c:v>3510</c:v>
                </c:pt>
                <c:pt idx="506">
                  <c:v>20833</c:v>
                </c:pt>
                <c:pt idx="507">
                  <c:v>3583</c:v>
                </c:pt>
                <c:pt idx="508">
                  <c:v>2479</c:v>
                </c:pt>
                <c:pt idx="509">
                  <c:v>13262</c:v>
                </c:pt>
                <c:pt idx="510">
                  <c:v>3598</c:v>
                </c:pt>
                <c:pt idx="511">
                  <c:v>6065</c:v>
                </c:pt>
                <c:pt idx="512">
                  <c:v>3283</c:v>
                </c:pt>
                <c:pt idx="513">
                  <c:v>2130</c:v>
                </c:pt>
                <c:pt idx="514">
                  <c:v>5815</c:v>
                </c:pt>
                <c:pt idx="515">
                  <c:v>3466</c:v>
                </c:pt>
                <c:pt idx="516">
                  <c:v>2031</c:v>
                </c:pt>
                <c:pt idx="517">
                  <c:v>3074</c:v>
                </c:pt>
                <c:pt idx="518">
                  <c:v>4683</c:v>
                </c:pt>
                <c:pt idx="519">
                  <c:v>3400</c:v>
                </c:pt>
                <c:pt idx="520">
                  <c:v>2192</c:v>
                </c:pt>
                <c:pt idx="521">
                  <c:v>2500</c:v>
                </c:pt>
                <c:pt idx="522">
                  <c:v>5677</c:v>
                </c:pt>
                <c:pt idx="523">
                  <c:v>7948</c:v>
                </c:pt>
                <c:pt idx="524">
                  <c:v>4680</c:v>
                </c:pt>
                <c:pt idx="525">
                  <c:v>17500</c:v>
                </c:pt>
                <c:pt idx="526">
                  <c:v>3775</c:v>
                </c:pt>
                <c:pt idx="527">
                  <c:v>5285</c:v>
                </c:pt>
                <c:pt idx="528">
                  <c:v>2679</c:v>
                </c:pt>
                <c:pt idx="529">
                  <c:v>6783</c:v>
                </c:pt>
                <c:pt idx="530">
                  <c:v>1025</c:v>
                </c:pt>
                <c:pt idx="531">
                  <c:v>4281</c:v>
                </c:pt>
                <c:pt idx="532">
                  <c:v>3588</c:v>
                </c:pt>
                <c:pt idx="533">
                  <c:v>11250</c:v>
                </c:pt>
                <c:pt idx="534">
                  <c:v>18165</c:v>
                </c:pt>
                <c:pt idx="535">
                  <c:v>2550</c:v>
                </c:pt>
                <c:pt idx="536">
                  <c:v>6133</c:v>
                </c:pt>
                <c:pt idx="537">
                  <c:v>3617</c:v>
                </c:pt>
                <c:pt idx="538">
                  <c:v>2917</c:v>
                </c:pt>
                <c:pt idx="539">
                  <c:v>6417</c:v>
                </c:pt>
                <c:pt idx="540">
                  <c:v>4608</c:v>
                </c:pt>
                <c:pt idx="541">
                  <c:v>2138</c:v>
                </c:pt>
                <c:pt idx="542">
                  <c:v>3652</c:v>
                </c:pt>
                <c:pt idx="543">
                  <c:v>2239</c:v>
                </c:pt>
                <c:pt idx="544">
                  <c:v>3017</c:v>
                </c:pt>
                <c:pt idx="545">
                  <c:v>2768</c:v>
                </c:pt>
                <c:pt idx="546">
                  <c:v>3358</c:v>
                </c:pt>
                <c:pt idx="547">
                  <c:v>2526</c:v>
                </c:pt>
                <c:pt idx="548">
                  <c:v>5000</c:v>
                </c:pt>
                <c:pt idx="549">
                  <c:v>2785</c:v>
                </c:pt>
                <c:pt idx="550">
                  <c:v>6633</c:v>
                </c:pt>
                <c:pt idx="551">
                  <c:v>2492</c:v>
                </c:pt>
                <c:pt idx="552">
                  <c:v>3333</c:v>
                </c:pt>
                <c:pt idx="553">
                  <c:v>2454</c:v>
                </c:pt>
                <c:pt idx="554">
                  <c:v>3593</c:v>
                </c:pt>
                <c:pt idx="555">
                  <c:v>5468</c:v>
                </c:pt>
                <c:pt idx="556">
                  <c:v>2667</c:v>
                </c:pt>
                <c:pt idx="557">
                  <c:v>10139</c:v>
                </c:pt>
                <c:pt idx="558">
                  <c:v>3887</c:v>
                </c:pt>
                <c:pt idx="559">
                  <c:v>4180</c:v>
                </c:pt>
                <c:pt idx="560">
                  <c:v>3675</c:v>
                </c:pt>
                <c:pt idx="561">
                  <c:v>19484</c:v>
                </c:pt>
                <c:pt idx="562">
                  <c:v>5923</c:v>
                </c:pt>
                <c:pt idx="563">
                  <c:v>5800</c:v>
                </c:pt>
                <c:pt idx="564">
                  <c:v>8799</c:v>
                </c:pt>
                <c:pt idx="565">
                  <c:v>4467</c:v>
                </c:pt>
                <c:pt idx="566">
                  <c:v>3333</c:v>
                </c:pt>
                <c:pt idx="567">
                  <c:v>3400</c:v>
                </c:pt>
                <c:pt idx="568">
                  <c:v>2378</c:v>
                </c:pt>
                <c:pt idx="569">
                  <c:v>3166</c:v>
                </c:pt>
                <c:pt idx="570">
                  <c:v>3417</c:v>
                </c:pt>
                <c:pt idx="571">
                  <c:v>5116</c:v>
                </c:pt>
                <c:pt idx="572">
                  <c:v>16666</c:v>
                </c:pt>
                <c:pt idx="573">
                  <c:v>6125</c:v>
                </c:pt>
                <c:pt idx="574">
                  <c:v>6406</c:v>
                </c:pt>
                <c:pt idx="575">
                  <c:v>3159</c:v>
                </c:pt>
                <c:pt idx="576">
                  <c:v>3087</c:v>
                </c:pt>
                <c:pt idx="577">
                  <c:v>3229</c:v>
                </c:pt>
                <c:pt idx="578">
                  <c:v>1782</c:v>
                </c:pt>
                <c:pt idx="579">
                  <c:v>3182</c:v>
                </c:pt>
                <c:pt idx="580">
                  <c:v>6540</c:v>
                </c:pt>
                <c:pt idx="581">
                  <c:v>1836</c:v>
                </c:pt>
                <c:pt idx="582">
                  <c:v>3166</c:v>
                </c:pt>
                <c:pt idx="583">
                  <c:v>1880</c:v>
                </c:pt>
                <c:pt idx="584">
                  <c:v>2787</c:v>
                </c:pt>
                <c:pt idx="585">
                  <c:v>4283</c:v>
                </c:pt>
                <c:pt idx="586">
                  <c:v>2297</c:v>
                </c:pt>
                <c:pt idx="587">
                  <c:v>2165</c:v>
                </c:pt>
                <c:pt idx="588">
                  <c:v>4750</c:v>
                </c:pt>
                <c:pt idx="589">
                  <c:v>2726</c:v>
                </c:pt>
                <c:pt idx="590">
                  <c:v>3000</c:v>
                </c:pt>
                <c:pt idx="591">
                  <c:v>6000</c:v>
                </c:pt>
                <c:pt idx="592">
                  <c:v>9357</c:v>
                </c:pt>
                <c:pt idx="593">
                  <c:v>3859</c:v>
                </c:pt>
                <c:pt idx="594">
                  <c:v>16120</c:v>
                </c:pt>
                <c:pt idx="595">
                  <c:v>3833</c:v>
                </c:pt>
                <c:pt idx="596">
                  <c:v>6383</c:v>
                </c:pt>
                <c:pt idx="597">
                  <c:v>2987</c:v>
                </c:pt>
                <c:pt idx="598">
                  <c:v>9963</c:v>
                </c:pt>
                <c:pt idx="599">
                  <c:v>5780</c:v>
                </c:pt>
                <c:pt idx="600">
                  <c:v>416</c:v>
                </c:pt>
                <c:pt idx="601">
                  <c:v>2894</c:v>
                </c:pt>
                <c:pt idx="602">
                  <c:v>5703</c:v>
                </c:pt>
                <c:pt idx="603">
                  <c:v>3676</c:v>
                </c:pt>
                <c:pt idx="604">
                  <c:v>12000</c:v>
                </c:pt>
                <c:pt idx="605">
                  <c:v>2400</c:v>
                </c:pt>
                <c:pt idx="606">
                  <c:v>3400</c:v>
                </c:pt>
                <c:pt idx="607">
                  <c:v>3987</c:v>
                </c:pt>
                <c:pt idx="608">
                  <c:v>3232</c:v>
                </c:pt>
                <c:pt idx="609">
                  <c:v>2900</c:v>
                </c:pt>
                <c:pt idx="610">
                  <c:v>4106</c:v>
                </c:pt>
                <c:pt idx="611">
                  <c:v>8072</c:v>
                </c:pt>
                <c:pt idx="612">
                  <c:v>7583</c:v>
                </c:pt>
                <c:pt idx="613">
                  <c:v>4583</c:v>
                </c:pt>
              </c:numCache>
            </c:numRef>
          </c:xVal>
          <c:yVal>
            <c:numRef>
              <c:f>Insurance!$H$2:$H$615</c:f>
              <c:numCache>
                <c:formatCode>General</c:formatCode>
                <c:ptCount val="614"/>
                <c:pt idx="0">
                  <c:v>128</c:v>
                </c:pt>
                <c:pt idx="1">
                  <c:v>128</c:v>
                </c:pt>
                <c:pt idx="2">
                  <c:v>66</c:v>
                </c:pt>
                <c:pt idx="3">
                  <c:v>120</c:v>
                </c:pt>
                <c:pt idx="4">
                  <c:v>141</c:v>
                </c:pt>
                <c:pt idx="5">
                  <c:v>267</c:v>
                </c:pt>
                <c:pt idx="6">
                  <c:v>95</c:v>
                </c:pt>
                <c:pt idx="7">
                  <c:v>158</c:v>
                </c:pt>
                <c:pt idx="8">
                  <c:v>168</c:v>
                </c:pt>
                <c:pt idx="9">
                  <c:v>349</c:v>
                </c:pt>
                <c:pt idx="10">
                  <c:v>70</c:v>
                </c:pt>
                <c:pt idx="11">
                  <c:v>109</c:v>
                </c:pt>
                <c:pt idx="12">
                  <c:v>200</c:v>
                </c:pt>
                <c:pt idx="13">
                  <c:v>114</c:v>
                </c:pt>
                <c:pt idx="14">
                  <c:v>17</c:v>
                </c:pt>
                <c:pt idx="15">
                  <c:v>125</c:v>
                </c:pt>
                <c:pt idx="16">
                  <c:v>100</c:v>
                </c:pt>
                <c:pt idx="17">
                  <c:v>76</c:v>
                </c:pt>
                <c:pt idx="18">
                  <c:v>133</c:v>
                </c:pt>
                <c:pt idx="19">
                  <c:v>115</c:v>
                </c:pt>
                <c:pt idx="20">
                  <c:v>104</c:v>
                </c:pt>
                <c:pt idx="21">
                  <c:v>315</c:v>
                </c:pt>
                <c:pt idx="22">
                  <c:v>116</c:v>
                </c:pt>
                <c:pt idx="23">
                  <c:v>112</c:v>
                </c:pt>
                <c:pt idx="24">
                  <c:v>151</c:v>
                </c:pt>
                <c:pt idx="25">
                  <c:v>191</c:v>
                </c:pt>
                <c:pt idx="26">
                  <c:v>122</c:v>
                </c:pt>
                <c:pt idx="27">
                  <c:v>110</c:v>
                </c:pt>
                <c:pt idx="28">
                  <c:v>35</c:v>
                </c:pt>
                <c:pt idx="29">
                  <c:v>120</c:v>
                </c:pt>
                <c:pt idx="30">
                  <c:v>201</c:v>
                </c:pt>
                <c:pt idx="31">
                  <c:v>74</c:v>
                </c:pt>
                <c:pt idx="32">
                  <c:v>106</c:v>
                </c:pt>
                <c:pt idx="33">
                  <c:v>114</c:v>
                </c:pt>
                <c:pt idx="34">
                  <c:v>320</c:v>
                </c:pt>
                <c:pt idx="35">
                  <c:v>128</c:v>
                </c:pt>
                <c:pt idx="36">
                  <c:v>100</c:v>
                </c:pt>
                <c:pt idx="37">
                  <c:v>144</c:v>
                </c:pt>
                <c:pt idx="38">
                  <c:v>184</c:v>
                </c:pt>
                <c:pt idx="39">
                  <c:v>110</c:v>
                </c:pt>
                <c:pt idx="40">
                  <c:v>80</c:v>
                </c:pt>
                <c:pt idx="41">
                  <c:v>47</c:v>
                </c:pt>
                <c:pt idx="42">
                  <c:v>75</c:v>
                </c:pt>
                <c:pt idx="43">
                  <c:v>134</c:v>
                </c:pt>
                <c:pt idx="44">
                  <c:v>96</c:v>
                </c:pt>
                <c:pt idx="45">
                  <c:v>88</c:v>
                </c:pt>
                <c:pt idx="46">
                  <c:v>44</c:v>
                </c:pt>
                <c:pt idx="47">
                  <c:v>144</c:v>
                </c:pt>
                <c:pt idx="48">
                  <c:v>120</c:v>
                </c:pt>
                <c:pt idx="49">
                  <c:v>144</c:v>
                </c:pt>
                <c:pt idx="50">
                  <c:v>100</c:v>
                </c:pt>
                <c:pt idx="51">
                  <c:v>120</c:v>
                </c:pt>
                <c:pt idx="52">
                  <c:v>112</c:v>
                </c:pt>
                <c:pt idx="53">
                  <c:v>134</c:v>
                </c:pt>
                <c:pt idx="54">
                  <c:v>286</c:v>
                </c:pt>
                <c:pt idx="55">
                  <c:v>97</c:v>
                </c:pt>
                <c:pt idx="56">
                  <c:v>96</c:v>
                </c:pt>
                <c:pt idx="57">
                  <c:v>135</c:v>
                </c:pt>
                <c:pt idx="58">
                  <c:v>180</c:v>
                </c:pt>
                <c:pt idx="59">
                  <c:v>144</c:v>
                </c:pt>
                <c:pt idx="60">
                  <c:v>120</c:v>
                </c:pt>
                <c:pt idx="61">
                  <c:v>99</c:v>
                </c:pt>
                <c:pt idx="62">
                  <c:v>165</c:v>
                </c:pt>
                <c:pt idx="63">
                  <c:v>128</c:v>
                </c:pt>
                <c:pt idx="64">
                  <c:v>116</c:v>
                </c:pt>
                <c:pt idx="65">
                  <c:v>258</c:v>
                </c:pt>
                <c:pt idx="66">
                  <c:v>126</c:v>
                </c:pt>
                <c:pt idx="67">
                  <c:v>312</c:v>
                </c:pt>
                <c:pt idx="68">
                  <c:v>125</c:v>
                </c:pt>
                <c:pt idx="69">
                  <c:v>136</c:v>
                </c:pt>
                <c:pt idx="70">
                  <c:v>172</c:v>
                </c:pt>
                <c:pt idx="71">
                  <c:v>97</c:v>
                </c:pt>
                <c:pt idx="72">
                  <c:v>81</c:v>
                </c:pt>
                <c:pt idx="73">
                  <c:v>95</c:v>
                </c:pt>
                <c:pt idx="74">
                  <c:v>187</c:v>
                </c:pt>
                <c:pt idx="75">
                  <c:v>113</c:v>
                </c:pt>
                <c:pt idx="76">
                  <c:v>176</c:v>
                </c:pt>
                <c:pt idx="77">
                  <c:v>110</c:v>
                </c:pt>
                <c:pt idx="78">
                  <c:v>180</c:v>
                </c:pt>
                <c:pt idx="79">
                  <c:v>130</c:v>
                </c:pt>
                <c:pt idx="80">
                  <c:v>111</c:v>
                </c:pt>
                <c:pt idx="81">
                  <c:v>128</c:v>
                </c:pt>
                <c:pt idx="82">
                  <c:v>167</c:v>
                </c:pt>
                <c:pt idx="83">
                  <c:v>265</c:v>
                </c:pt>
                <c:pt idx="84">
                  <c:v>50</c:v>
                </c:pt>
                <c:pt idx="85">
                  <c:v>136</c:v>
                </c:pt>
                <c:pt idx="86">
                  <c:v>99</c:v>
                </c:pt>
                <c:pt idx="87">
                  <c:v>104</c:v>
                </c:pt>
                <c:pt idx="88">
                  <c:v>210</c:v>
                </c:pt>
                <c:pt idx="89">
                  <c:v>175</c:v>
                </c:pt>
                <c:pt idx="90">
                  <c:v>131</c:v>
                </c:pt>
                <c:pt idx="91">
                  <c:v>188</c:v>
                </c:pt>
                <c:pt idx="92">
                  <c:v>81</c:v>
                </c:pt>
                <c:pt idx="93">
                  <c:v>122</c:v>
                </c:pt>
                <c:pt idx="94">
                  <c:v>25</c:v>
                </c:pt>
                <c:pt idx="95">
                  <c:v>128</c:v>
                </c:pt>
                <c:pt idx="96">
                  <c:v>137</c:v>
                </c:pt>
                <c:pt idx="97">
                  <c:v>50</c:v>
                </c:pt>
                <c:pt idx="98">
                  <c:v>115</c:v>
                </c:pt>
                <c:pt idx="99">
                  <c:v>131</c:v>
                </c:pt>
                <c:pt idx="100">
                  <c:v>133</c:v>
                </c:pt>
                <c:pt idx="101">
                  <c:v>151</c:v>
                </c:pt>
                <c:pt idx="102">
                  <c:v>128</c:v>
                </c:pt>
                <c:pt idx="103">
                  <c:v>128</c:v>
                </c:pt>
                <c:pt idx="104">
                  <c:v>160</c:v>
                </c:pt>
                <c:pt idx="105">
                  <c:v>100</c:v>
                </c:pt>
                <c:pt idx="106">
                  <c:v>225</c:v>
                </c:pt>
                <c:pt idx="107">
                  <c:v>120</c:v>
                </c:pt>
                <c:pt idx="108">
                  <c:v>216</c:v>
                </c:pt>
                <c:pt idx="109">
                  <c:v>94</c:v>
                </c:pt>
                <c:pt idx="110">
                  <c:v>136</c:v>
                </c:pt>
                <c:pt idx="111">
                  <c:v>139</c:v>
                </c:pt>
                <c:pt idx="112">
                  <c:v>152</c:v>
                </c:pt>
                <c:pt idx="113">
                  <c:v>128</c:v>
                </c:pt>
                <c:pt idx="114">
                  <c:v>118</c:v>
                </c:pt>
                <c:pt idx="115">
                  <c:v>185</c:v>
                </c:pt>
                <c:pt idx="116">
                  <c:v>154</c:v>
                </c:pt>
                <c:pt idx="117">
                  <c:v>85</c:v>
                </c:pt>
                <c:pt idx="118">
                  <c:v>175</c:v>
                </c:pt>
                <c:pt idx="119">
                  <c:v>259</c:v>
                </c:pt>
                <c:pt idx="120">
                  <c:v>180</c:v>
                </c:pt>
                <c:pt idx="121">
                  <c:v>44</c:v>
                </c:pt>
                <c:pt idx="122">
                  <c:v>137</c:v>
                </c:pt>
                <c:pt idx="123">
                  <c:v>81</c:v>
                </c:pt>
                <c:pt idx="124">
                  <c:v>194</c:v>
                </c:pt>
                <c:pt idx="125">
                  <c:v>93</c:v>
                </c:pt>
                <c:pt idx="126">
                  <c:v>370</c:v>
                </c:pt>
                <c:pt idx="127">
                  <c:v>128</c:v>
                </c:pt>
                <c:pt idx="128">
                  <c:v>160</c:v>
                </c:pt>
                <c:pt idx="129">
                  <c:v>182</c:v>
                </c:pt>
                <c:pt idx="130">
                  <c:v>650</c:v>
                </c:pt>
                <c:pt idx="131">
                  <c:v>74</c:v>
                </c:pt>
                <c:pt idx="132">
                  <c:v>70</c:v>
                </c:pt>
                <c:pt idx="133">
                  <c:v>25</c:v>
                </c:pt>
                <c:pt idx="134">
                  <c:v>102</c:v>
                </c:pt>
                <c:pt idx="135">
                  <c:v>290</c:v>
                </c:pt>
                <c:pt idx="136">
                  <c:v>84</c:v>
                </c:pt>
                <c:pt idx="137">
                  <c:v>88</c:v>
                </c:pt>
                <c:pt idx="138">
                  <c:v>242</c:v>
                </c:pt>
                <c:pt idx="139">
                  <c:v>129</c:v>
                </c:pt>
                <c:pt idx="140">
                  <c:v>185</c:v>
                </c:pt>
                <c:pt idx="141">
                  <c:v>168</c:v>
                </c:pt>
                <c:pt idx="142">
                  <c:v>175</c:v>
                </c:pt>
                <c:pt idx="143">
                  <c:v>122</c:v>
                </c:pt>
                <c:pt idx="144">
                  <c:v>187</c:v>
                </c:pt>
                <c:pt idx="145">
                  <c:v>100</c:v>
                </c:pt>
                <c:pt idx="146">
                  <c:v>70</c:v>
                </c:pt>
                <c:pt idx="147">
                  <c:v>30</c:v>
                </c:pt>
                <c:pt idx="148">
                  <c:v>225</c:v>
                </c:pt>
                <c:pt idx="149">
                  <c:v>125</c:v>
                </c:pt>
                <c:pt idx="150">
                  <c:v>118</c:v>
                </c:pt>
                <c:pt idx="151">
                  <c:v>152</c:v>
                </c:pt>
                <c:pt idx="152">
                  <c:v>244</c:v>
                </c:pt>
                <c:pt idx="153">
                  <c:v>113</c:v>
                </c:pt>
                <c:pt idx="154">
                  <c:v>50</c:v>
                </c:pt>
                <c:pt idx="155">
                  <c:v>600</c:v>
                </c:pt>
                <c:pt idx="156">
                  <c:v>160</c:v>
                </c:pt>
                <c:pt idx="157">
                  <c:v>187</c:v>
                </c:pt>
                <c:pt idx="158">
                  <c:v>120</c:v>
                </c:pt>
                <c:pt idx="159">
                  <c:v>255</c:v>
                </c:pt>
                <c:pt idx="160">
                  <c:v>98</c:v>
                </c:pt>
                <c:pt idx="161">
                  <c:v>275</c:v>
                </c:pt>
                <c:pt idx="162">
                  <c:v>121</c:v>
                </c:pt>
                <c:pt idx="163">
                  <c:v>158</c:v>
                </c:pt>
                <c:pt idx="164">
                  <c:v>75</c:v>
                </c:pt>
                <c:pt idx="165">
                  <c:v>182</c:v>
                </c:pt>
                <c:pt idx="166">
                  <c:v>112</c:v>
                </c:pt>
                <c:pt idx="167">
                  <c:v>129</c:v>
                </c:pt>
                <c:pt idx="168">
                  <c:v>63</c:v>
                </c:pt>
                <c:pt idx="169">
                  <c:v>200</c:v>
                </c:pt>
                <c:pt idx="170">
                  <c:v>95</c:v>
                </c:pt>
                <c:pt idx="171">
                  <c:v>700</c:v>
                </c:pt>
                <c:pt idx="172">
                  <c:v>81</c:v>
                </c:pt>
                <c:pt idx="173">
                  <c:v>187</c:v>
                </c:pt>
                <c:pt idx="174">
                  <c:v>87</c:v>
                </c:pt>
                <c:pt idx="175">
                  <c:v>116</c:v>
                </c:pt>
                <c:pt idx="176">
                  <c:v>101</c:v>
                </c:pt>
                <c:pt idx="177">
                  <c:v>495</c:v>
                </c:pt>
                <c:pt idx="178">
                  <c:v>116</c:v>
                </c:pt>
                <c:pt idx="179">
                  <c:v>102</c:v>
                </c:pt>
                <c:pt idx="180">
                  <c:v>180</c:v>
                </c:pt>
                <c:pt idx="181">
                  <c:v>67</c:v>
                </c:pt>
                <c:pt idx="182">
                  <c:v>73</c:v>
                </c:pt>
                <c:pt idx="183">
                  <c:v>260</c:v>
                </c:pt>
                <c:pt idx="184">
                  <c:v>108</c:v>
                </c:pt>
                <c:pt idx="185">
                  <c:v>120</c:v>
                </c:pt>
                <c:pt idx="186">
                  <c:v>66</c:v>
                </c:pt>
                <c:pt idx="187">
                  <c:v>58</c:v>
                </c:pt>
                <c:pt idx="188">
                  <c:v>168</c:v>
                </c:pt>
                <c:pt idx="189">
                  <c:v>188</c:v>
                </c:pt>
                <c:pt idx="190">
                  <c:v>48</c:v>
                </c:pt>
                <c:pt idx="191">
                  <c:v>164</c:v>
                </c:pt>
                <c:pt idx="192">
                  <c:v>160</c:v>
                </c:pt>
                <c:pt idx="193">
                  <c:v>76</c:v>
                </c:pt>
                <c:pt idx="194">
                  <c:v>120</c:v>
                </c:pt>
                <c:pt idx="195">
                  <c:v>170</c:v>
                </c:pt>
                <c:pt idx="196">
                  <c:v>187</c:v>
                </c:pt>
                <c:pt idx="197">
                  <c:v>120</c:v>
                </c:pt>
                <c:pt idx="198">
                  <c:v>113</c:v>
                </c:pt>
                <c:pt idx="199">
                  <c:v>83</c:v>
                </c:pt>
                <c:pt idx="200">
                  <c:v>90</c:v>
                </c:pt>
                <c:pt idx="201">
                  <c:v>166</c:v>
                </c:pt>
                <c:pt idx="202">
                  <c:v>128</c:v>
                </c:pt>
                <c:pt idx="203">
                  <c:v>135</c:v>
                </c:pt>
                <c:pt idx="204">
                  <c:v>124</c:v>
                </c:pt>
                <c:pt idx="205">
                  <c:v>120</c:v>
                </c:pt>
                <c:pt idx="206">
                  <c:v>80</c:v>
                </c:pt>
                <c:pt idx="207">
                  <c:v>55</c:v>
                </c:pt>
                <c:pt idx="208">
                  <c:v>59</c:v>
                </c:pt>
                <c:pt idx="209">
                  <c:v>127</c:v>
                </c:pt>
                <c:pt idx="210">
                  <c:v>214</c:v>
                </c:pt>
                <c:pt idx="211">
                  <c:v>128</c:v>
                </c:pt>
                <c:pt idx="212">
                  <c:v>240</c:v>
                </c:pt>
                <c:pt idx="213">
                  <c:v>130</c:v>
                </c:pt>
                <c:pt idx="214">
                  <c:v>137</c:v>
                </c:pt>
                <c:pt idx="215">
                  <c:v>100</c:v>
                </c:pt>
                <c:pt idx="216">
                  <c:v>135</c:v>
                </c:pt>
                <c:pt idx="217">
                  <c:v>131</c:v>
                </c:pt>
                <c:pt idx="218">
                  <c:v>72</c:v>
                </c:pt>
                <c:pt idx="219">
                  <c:v>127</c:v>
                </c:pt>
                <c:pt idx="220">
                  <c:v>60</c:v>
                </c:pt>
                <c:pt idx="221">
                  <c:v>116</c:v>
                </c:pt>
                <c:pt idx="222">
                  <c:v>144</c:v>
                </c:pt>
                <c:pt idx="223">
                  <c:v>175</c:v>
                </c:pt>
                <c:pt idx="224">
                  <c:v>128</c:v>
                </c:pt>
                <c:pt idx="225">
                  <c:v>170</c:v>
                </c:pt>
                <c:pt idx="226">
                  <c:v>138</c:v>
                </c:pt>
                <c:pt idx="227">
                  <c:v>210</c:v>
                </c:pt>
                <c:pt idx="228">
                  <c:v>158</c:v>
                </c:pt>
                <c:pt idx="229">
                  <c:v>200</c:v>
                </c:pt>
                <c:pt idx="230">
                  <c:v>104</c:v>
                </c:pt>
                <c:pt idx="231">
                  <c:v>42</c:v>
                </c:pt>
                <c:pt idx="232">
                  <c:v>120</c:v>
                </c:pt>
                <c:pt idx="233">
                  <c:v>280</c:v>
                </c:pt>
                <c:pt idx="234">
                  <c:v>140</c:v>
                </c:pt>
                <c:pt idx="235">
                  <c:v>170</c:v>
                </c:pt>
                <c:pt idx="236">
                  <c:v>255</c:v>
                </c:pt>
                <c:pt idx="237">
                  <c:v>122</c:v>
                </c:pt>
                <c:pt idx="238">
                  <c:v>112</c:v>
                </c:pt>
                <c:pt idx="239">
                  <c:v>96</c:v>
                </c:pt>
                <c:pt idx="240">
                  <c:v>120</c:v>
                </c:pt>
                <c:pt idx="241">
                  <c:v>140</c:v>
                </c:pt>
                <c:pt idx="242">
                  <c:v>155</c:v>
                </c:pt>
                <c:pt idx="243">
                  <c:v>108</c:v>
                </c:pt>
                <c:pt idx="244">
                  <c:v>123</c:v>
                </c:pt>
                <c:pt idx="245">
                  <c:v>120</c:v>
                </c:pt>
                <c:pt idx="246">
                  <c:v>112</c:v>
                </c:pt>
                <c:pt idx="247">
                  <c:v>137</c:v>
                </c:pt>
                <c:pt idx="248">
                  <c:v>123</c:v>
                </c:pt>
                <c:pt idx="249">
                  <c:v>90</c:v>
                </c:pt>
                <c:pt idx="250">
                  <c:v>201</c:v>
                </c:pt>
                <c:pt idx="251">
                  <c:v>138</c:v>
                </c:pt>
                <c:pt idx="252">
                  <c:v>104</c:v>
                </c:pt>
                <c:pt idx="253">
                  <c:v>279</c:v>
                </c:pt>
                <c:pt idx="254">
                  <c:v>192</c:v>
                </c:pt>
                <c:pt idx="255">
                  <c:v>255</c:v>
                </c:pt>
                <c:pt idx="256">
                  <c:v>115</c:v>
                </c:pt>
                <c:pt idx="257">
                  <c:v>94</c:v>
                </c:pt>
                <c:pt idx="258">
                  <c:v>304</c:v>
                </c:pt>
                <c:pt idx="259">
                  <c:v>128</c:v>
                </c:pt>
                <c:pt idx="260">
                  <c:v>330</c:v>
                </c:pt>
                <c:pt idx="261">
                  <c:v>134</c:v>
                </c:pt>
                <c:pt idx="262">
                  <c:v>155</c:v>
                </c:pt>
                <c:pt idx="263">
                  <c:v>120</c:v>
                </c:pt>
                <c:pt idx="264">
                  <c:v>128</c:v>
                </c:pt>
                <c:pt idx="265">
                  <c:v>151</c:v>
                </c:pt>
                <c:pt idx="266">
                  <c:v>150</c:v>
                </c:pt>
                <c:pt idx="267">
                  <c:v>160</c:v>
                </c:pt>
                <c:pt idx="268">
                  <c:v>135</c:v>
                </c:pt>
                <c:pt idx="269">
                  <c:v>90</c:v>
                </c:pt>
                <c:pt idx="270">
                  <c:v>30</c:v>
                </c:pt>
                <c:pt idx="271">
                  <c:v>136</c:v>
                </c:pt>
                <c:pt idx="272">
                  <c:v>126</c:v>
                </c:pt>
                <c:pt idx="273">
                  <c:v>150</c:v>
                </c:pt>
                <c:pt idx="274">
                  <c:v>90</c:v>
                </c:pt>
                <c:pt idx="275">
                  <c:v>115</c:v>
                </c:pt>
                <c:pt idx="276">
                  <c:v>207</c:v>
                </c:pt>
                <c:pt idx="277">
                  <c:v>80</c:v>
                </c:pt>
                <c:pt idx="278">
                  <c:v>436</c:v>
                </c:pt>
                <c:pt idx="279">
                  <c:v>124</c:v>
                </c:pt>
                <c:pt idx="280">
                  <c:v>158</c:v>
                </c:pt>
                <c:pt idx="281">
                  <c:v>112</c:v>
                </c:pt>
                <c:pt idx="282">
                  <c:v>78</c:v>
                </c:pt>
                <c:pt idx="283">
                  <c:v>54</c:v>
                </c:pt>
                <c:pt idx="284">
                  <c:v>128</c:v>
                </c:pt>
                <c:pt idx="285">
                  <c:v>89</c:v>
                </c:pt>
                <c:pt idx="286">
                  <c:v>99</c:v>
                </c:pt>
                <c:pt idx="287">
                  <c:v>120</c:v>
                </c:pt>
                <c:pt idx="288">
                  <c:v>115</c:v>
                </c:pt>
                <c:pt idx="289">
                  <c:v>187</c:v>
                </c:pt>
                <c:pt idx="290">
                  <c:v>139</c:v>
                </c:pt>
                <c:pt idx="291">
                  <c:v>127</c:v>
                </c:pt>
                <c:pt idx="292">
                  <c:v>134</c:v>
                </c:pt>
                <c:pt idx="293">
                  <c:v>143</c:v>
                </c:pt>
                <c:pt idx="294">
                  <c:v>172</c:v>
                </c:pt>
                <c:pt idx="295">
                  <c:v>110</c:v>
                </c:pt>
                <c:pt idx="296">
                  <c:v>200</c:v>
                </c:pt>
                <c:pt idx="297">
                  <c:v>135</c:v>
                </c:pt>
                <c:pt idx="298">
                  <c:v>151</c:v>
                </c:pt>
                <c:pt idx="299">
                  <c:v>113</c:v>
                </c:pt>
                <c:pt idx="300">
                  <c:v>93</c:v>
                </c:pt>
                <c:pt idx="301">
                  <c:v>105</c:v>
                </c:pt>
                <c:pt idx="302">
                  <c:v>132</c:v>
                </c:pt>
                <c:pt idx="303">
                  <c:v>96</c:v>
                </c:pt>
                <c:pt idx="304">
                  <c:v>140</c:v>
                </c:pt>
                <c:pt idx="305">
                  <c:v>128</c:v>
                </c:pt>
                <c:pt idx="306">
                  <c:v>135</c:v>
                </c:pt>
                <c:pt idx="307">
                  <c:v>104</c:v>
                </c:pt>
                <c:pt idx="308">
                  <c:v>480</c:v>
                </c:pt>
                <c:pt idx="309">
                  <c:v>185</c:v>
                </c:pt>
                <c:pt idx="310">
                  <c:v>84</c:v>
                </c:pt>
                <c:pt idx="311">
                  <c:v>111</c:v>
                </c:pt>
                <c:pt idx="312">
                  <c:v>56</c:v>
                </c:pt>
                <c:pt idx="313">
                  <c:v>144</c:v>
                </c:pt>
                <c:pt idx="314">
                  <c:v>159</c:v>
                </c:pt>
                <c:pt idx="315">
                  <c:v>111</c:v>
                </c:pt>
                <c:pt idx="316">
                  <c:v>120</c:v>
                </c:pt>
                <c:pt idx="317">
                  <c:v>88</c:v>
                </c:pt>
                <c:pt idx="318">
                  <c:v>112</c:v>
                </c:pt>
                <c:pt idx="319">
                  <c:v>155</c:v>
                </c:pt>
                <c:pt idx="320">
                  <c:v>115</c:v>
                </c:pt>
                <c:pt idx="321">
                  <c:v>124</c:v>
                </c:pt>
                <c:pt idx="322">
                  <c:v>128</c:v>
                </c:pt>
                <c:pt idx="323">
                  <c:v>132</c:v>
                </c:pt>
                <c:pt idx="324">
                  <c:v>300</c:v>
                </c:pt>
                <c:pt idx="325">
                  <c:v>376</c:v>
                </c:pt>
                <c:pt idx="326">
                  <c:v>130</c:v>
                </c:pt>
                <c:pt idx="327">
                  <c:v>184</c:v>
                </c:pt>
                <c:pt idx="328">
                  <c:v>110</c:v>
                </c:pt>
                <c:pt idx="329">
                  <c:v>67</c:v>
                </c:pt>
                <c:pt idx="330">
                  <c:v>117</c:v>
                </c:pt>
                <c:pt idx="331">
                  <c:v>98</c:v>
                </c:pt>
                <c:pt idx="332">
                  <c:v>71</c:v>
                </c:pt>
                <c:pt idx="333">
                  <c:v>490</c:v>
                </c:pt>
                <c:pt idx="334">
                  <c:v>182</c:v>
                </c:pt>
                <c:pt idx="335">
                  <c:v>70</c:v>
                </c:pt>
                <c:pt idx="336">
                  <c:v>160</c:v>
                </c:pt>
                <c:pt idx="337">
                  <c:v>176</c:v>
                </c:pt>
                <c:pt idx="338">
                  <c:v>128</c:v>
                </c:pt>
                <c:pt idx="339">
                  <c:v>71</c:v>
                </c:pt>
                <c:pt idx="340">
                  <c:v>173</c:v>
                </c:pt>
                <c:pt idx="341">
                  <c:v>46</c:v>
                </c:pt>
                <c:pt idx="342">
                  <c:v>158</c:v>
                </c:pt>
                <c:pt idx="343">
                  <c:v>74</c:v>
                </c:pt>
                <c:pt idx="344">
                  <c:v>125</c:v>
                </c:pt>
                <c:pt idx="345">
                  <c:v>160</c:v>
                </c:pt>
                <c:pt idx="346">
                  <c:v>152</c:v>
                </c:pt>
                <c:pt idx="347">
                  <c:v>126</c:v>
                </c:pt>
                <c:pt idx="348">
                  <c:v>259</c:v>
                </c:pt>
                <c:pt idx="349">
                  <c:v>187</c:v>
                </c:pt>
                <c:pt idx="350">
                  <c:v>228</c:v>
                </c:pt>
                <c:pt idx="351">
                  <c:v>308</c:v>
                </c:pt>
                <c:pt idx="352">
                  <c:v>95</c:v>
                </c:pt>
                <c:pt idx="353">
                  <c:v>105</c:v>
                </c:pt>
                <c:pt idx="354">
                  <c:v>130</c:v>
                </c:pt>
                <c:pt idx="355">
                  <c:v>116</c:v>
                </c:pt>
                <c:pt idx="356">
                  <c:v>165</c:v>
                </c:pt>
                <c:pt idx="357">
                  <c:v>67</c:v>
                </c:pt>
                <c:pt idx="358">
                  <c:v>100</c:v>
                </c:pt>
                <c:pt idx="359">
                  <c:v>200</c:v>
                </c:pt>
                <c:pt idx="360">
                  <c:v>81</c:v>
                </c:pt>
                <c:pt idx="361">
                  <c:v>236</c:v>
                </c:pt>
                <c:pt idx="362">
                  <c:v>130</c:v>
                </c:pt>
                <c:pt idx="363">
                  <c:v>95</c:v>
                </c:pt>
                <c:pt idx="364">
                  <c:v>141</c:v>
                </c:pt>
                <c:pt idx="365">
                  <c:v>133</c:v>
                </c:pt>
                <c:pt idx="366">
                  <c:v>96</c:v>
                </c:pt>
                <c:pt idx="367">
                  <c:v>124</c:v>
                </c:pt>
                <c:pt idx="368">
                  <c:v>175</c:v>
                </c:pt>
                <c:pt idx="369">
                  <c:v>570</c:v>
                </c:pt>
                <c:pt idx="370">
                  <c:v>55</c:v>
                </c:pt>
                <c:pt idx="371">
                  <c:v>155</c:v>
                </c:pt>
                <c:pt idx="372">
                  <c:v>380</c:v>
                </c:pt>
                <c:pt idx="373">
                  <c:v>111</c:v>
                </c:pt>
                <c:pt idx="374">
                  <c:v>110</c:v>
                </c:pt>
                <c:pt idx="375">
                  <c:v>120</c:v>
                </c:pt>
                <c:pt idx="376">
                  <c:v>130</c:v>
                </c:pt>
                <c:pt idx="377">
                  <c:v>130</c:v>
                </c:pt>
                <c:pt idx="378">
                  <c:v>71</c:v>
                </c:pt>
                <c:pt idx="379">
                  <c:v>130</c:v>
                </c:pt>
                <c:pt idx="380">
                  <c:v>128</c:v>
                </c:pt>
                <c:pt idx="381">
                  <c:v>296</c:v>
                </c:pt>
                <c:pt idx="382">
                  <c:v>156</c:v>
                </c:pt>
                <c:pt idx="383">
                  <c:v>128</c:v>
                </c:pt>
                <c:pt idx="384">
                  <c:v>100</c:v>
                </c:pt>
                <c:pt idx="385">
                  <c:v>113</c:v>
                </c:pt>
                <c:pt idx="386">
                  <c:v>132</c:v>
                </c:pt>
                <c:pt idx="387">
                  <c:v>128</c:v>
                </c:pt>
                <c:pt idx="388">
                  <c:v>136</c:v>
                </c:pt>
                <c:pt idx="389">
                  <c:v>125</c:v>
                </c:pt>
                <c:pt idx="390">
                  <c:v>185</c:v>
                </c:pt>
                <c:pt idx="391">
                  <c:v>275</c:v>
                </c:pt>
                <c:pt idx="392">
                  <c:v>120</c:v>
                </c:pt>
                <c:pt idx="393">
                  <c:v>113</c:v>
                </c:pt>
                <c:pt idx="394">
                  <c:v>113</c:v>
                </c:pt>
                <c:pt idx="395">
                  <c:v>135</c:v>
                </c:pt>
                <c:pt idx="396">
                  <c:v>71</c:v>
                </c:pt>
                <c:pt idx="397">
                  <c:v>95</c:v>
                </c:pt>
                <c:pt idx="398">
                  <c:v>109</c:v>
                </c:pt>
                <c:pt idx="399">
                  <c:v>103</c:v>
                </c:pt>
                <c:pt idx="400">
                  <c:v>45</c:v>
                </c:pt>
                <c:pt idx="401">
                  <c:v>65</c:v>
                </c:pt>
                <c:pt idx="402">
                  <c:v>103</c:v>
                </c:pt>
                <c:pt idx="403">
                  <c:v>53</c:v>
                </c:pt>
                <c:pt idx="404">
                  <c:v>194</c:v>
                </c:pt>
                <c:pt idx="405">
                  <c:v>115</c:v>
                </c:pt>
                <c:pt idx="406">
                  <c:v>115</c:v>
                </c:pt>
                <c:pt idx="407">
                  <c:v>66</c:v>
                </c:pt>
                <c:pt idx="408">
                  <c:v>152</c:v>
                </c:pt>
                <c:pt idx="409">
                  <c:v>360</c:v>
                </c:pt>
                <c:pt idx="410">
                  <c:v>62</c:v>
                </c:pt>
                <c:pt idx="411">
                  <c:v>160</c:v>
                </c:pt>
                <c:pt idx="412">
                  <c:v>218</c:v>
                </c:pt>
                <c:pt idx="413">
                  <c:v>110</c:v>
                </c:pt>
                <c:pt idx="414">
                  <c:v>178</c:v>
                </c:pt>
                <c:pt idx="415">
                  <c:v>60</c:v>
                </c:pt>
                <c:pt idx="416">
                  <c:v>160</c:v>
                </c:pt>
                <c:pt idx="417">
                  <c:v>239</c:v>
                </c:pt>
                <c:pt idx="418">
                  <c:v>112</c:v>
                </c:pt>
                <c:pt idx="419">
                  <c:v>138</c:v>
                </c:pt>
                <c:pt idx="420">
                  <c:v>138</c:v>
                </c:pt>
                <c:pt idx="421">
                  <c:v>80</c:v>
                </c:pt>
                <c:pt idx="422">
                  <c:v>100</c:v>
                </c:pt>
                <c:pt idx="423">
                  <c:v>110</c:v>
                </c:pt>
                <c:pt idx="424">
                  <c:v>96</c:v>
                </c:pt>
                <c:pt idx="425">
                  <c:v>121</c:v>
                </c:pt>
                <c:pt idx="426">
                  <c:v>81</c:v>
                </c:pt>
                <c:pt idx="427">
                  <c:v>133</c:v>
                </c:pt>
                <c:pt idx="428">
                  <c:v>87</c:v>
                </c:pt>
                <c:pt idx="429">
                  <c:v>60</c:v>
                </c:pt>
                <c:pt idx="430">
                  <c:v>150</c:v>
                </c:pt>
                <c:pt idx="431">
                  <c:v>105</c:v>
                </c:pt>
                <c:pt idx="432">
                  <c:v>405</c:v>
                </c:pt>
                <c:pt idx="433">
                  <c:v>143</c:v>
                </c:pt>
                <c:pt idx="434">
                  <c:v>100</c:v>
                </c:pt>
                <c:pt idx="435">
                  <c:v>128</c:v>
                </c:pt>
                <c:pt idx="436">
                  <c:v>50</c:v>
                </c:pt>
                <c:pt idx="437">
                  <c:v>128</c:v>
                </c:pt>
                <c:pt idx="438">
                  <c:v>187</c:v>
                </c:pt>
                <c:pt idx="439">
                  <c:v>138</c:v>
                </c:pt>
                <c:pt idx="440">
                  <c:v>187</c:v>
                </c:pt>
                <c:pt idx="441">
                  <c:v>180</c:v>
                </c:pt>
                <c:pt idx="442">
                  <c:v>148</c:v>
                </c:pt>
                <c:pt idx="443">
                  <c:v>152</c:v>
                </c:pt>
                <c:pt idx="444">
                  <c:v>175</c:v>
                </c:pt>
                <c:pt idx="445">
                  <c:v>130</c:v>
                </c:pt>
                <c:pt idx="446">
                  <c:v>110</c:v>
                </c:pt>
                <c:pt idx="447">
                  <c:v>55</c:v>
                </c:pt>
                <c:pt idx="448">
                  <c:v>150</c:v>
                </c:pt>
                <c:pt idx="449">
                  <c:v>190</c:v>
                </c:pt>
                <c:pt idx="450">
                  <c:v>125</c:v>
                </c:pt>
                <c:pt idx="451">
                  <c:v>60</c:v>
                </c:pt>
                <c:pt idx="452">
                  <c:v>149</c:v>
                </c:pt>
                <c:pt idx="453">
                  <c:v>90</c:v>
                </c:pt>
                <c:pt idx="454">
                  <c:v>84</c:v>
                </c:pt>
                <c:pt idx="455">
                  <c:v>96</c:v>
                </c:pt>
                <c:pt idx="456">
                  <c:v>118</c:v>
                </c:pt>
                <c:pt idx="457">
                  <c:v>173</c:v>
                </c:pt>
                <c:pt idx="458">
                  <c:v>136</c:v>
                </c:pt>
                <c:pt idx="459">
                  <c:v>160</c:v>
                </c:pt>
                <c:pt idx="460">
                  <c:v>160</c:v>
                </c:pt>
                <c:pt idx="461">
                  <c:v>128</c:v>
                </c:pt>
                <c:pt idx="462">
                  <c:v>153</c:v>
                </c:pt>
                <c:pt idx="463">
                  <c:v>132</c:v>
                </c:pt>
                <c:pt idx="464">
                  <c:v>98</c:v>
                </c:pt>
                <c:pt idx="465">
                  <c:v>140</c:v>
                </c:pt>
                <c:pt idx="466">
                  <c:v>70</c:v>
                </c:pt>
                <c:pt idx="467">
                  <c:v>110</c:v>
                </c:pt>
                <c:pt idx="468">
                  <c:v>98</c:v>
                </c:pt>
                <c:pt idx="469">
                  <c:v>110</c:v>
                </c:pt>
                <c:pt idx="470">
                  <c:v>162</c:v>
                </c:pt>
                <c:pt idx="471">
                  <c:v>113</c:v>
                </c:pt>
                <c:pt idx="472">
                  <c:v>100</c:v>
                </c:pt>
                <c:pt idx="473">
                  <c:v>93</c:v>
                </c:pt>
                <c:pt idx="474">
                  <c:v>162</c:v>
                </c:pt>
                <c:pt idx="475">
                  <c:v>150</c:v>
                </c:pt>
                <c:pt idx="476">
                  <c:v>230</c:v>
                </c:pt>
                <c:pt idx="477">
                  <c:v>132</c:v>
                </c:pt>
                <c:pt idx="478">
                  <c:v>86</c:v>
                </c:pt>
                <c:pt idx="479">
                  <c:v>128</c:v>
                </c:pt>
                <c:pt idx="480">
                  <c:v>154</c:v>
                </c:pt>
                <c:pt idx="481">
                  <c:v>113</c:v>
                </c:pt>
                <c:pt idx="482">
                  <c:v>128</c:v>
                </c:pt>
                <c:pt idx="483">
                  <c:v>234</c:v>
                </c:pt>
                <c:pt idx="484">
                  <c:v>246</c:v>
                </c:pt>
                <c:pt idx="485">
                  <c:v>131</c:v>
                </c:pt>
                <c:pt idx="486">
                  <c:v>80</c:v>
                </c:pt>
                <c:pt idx="487">
                  <c:v>500</c:v>
                </c:pt>
                <c:pt idx="488">
                  <c:v>160</c:v>
                </c:pt>
                <c:pt idx="489">
                  <c:v>75</c:v>
                </c:pt>
                <c:pt idx="490">
                  <c:v>96</c:v>
                </c:pt>
                <c:pt idx="491">
                  <c:v>186</c:v>
                </c:pt>
                <c:pt idx="492">
                  <c:v>110</c:v>
                </c:pt>
                <c:pt idx="493">
                  <c:v>225</c:v>
                </c:pt>
                <c:pt idx="494">
                  <c:v>119</c:v>
                </c:pt>
                <c:pt idx="495">
                  <c:v>105</c:v>
                </c:pt>
                <c:pt idx="496">
                  <c:v>107</c:v>
                </c:pt>
                <c:pt idx="497">
                  <c:v>111</c:v>
                </c:pt>
                <c:pt idx="498">
                  <c:v>95</c:v>
                </c:pt>
                <c:pt idx="499">
                  <c:v>209</c:v>
                </c:pt>
                <c:pt idx="500">
                  <c:v>113</c:v>
                </c:pt>
                <c:pt idx="501">
                  <c:v>100</c:v>
                </c:pt>
                <c:pt idx="502">
                  <c:v>208</c:v>
                </c:pt>
                <c:pt idx="503">
                  <c:v>138</c:v>
                </c:pt>
                <c:pt idx="504">
                  <c:v>124</c:v>
                </c:pt>
                <c:pt idx="505">
                  <c:v>243</c:v>
                </c:pt>
                <c:pt idx="506">
                  <c:v>480</c:v>
                </c:pt>
                <c:pt idx="507">
                  <c:v>96</c:v>
                </c:pt>
                <c:pt idx="508">
                  <c:v>188</c:v>
                </c:pt>
                <c:pt idx="509">
                  <c:v>40</c:v>
                </c:pt>
                <c:pt idx="510">
                  <c:v>100</c:v>
                </c:pt>
                <c:pt idx="511">
                  <c:v>250</c:v>
                </c:pt>
                <c:pt idx="512">
                  <c:v>148</c:v>
                </c:pt>
                <c:pt idx="513">
                  <c:v>70</c:v>
                </c:pt>
                <c:pt idx="514">
                  <c:v>311</c:v>
                </c:pt>
                <c:pt idx="515">
                  <c:v>150</c:v>
                </c:pt>
                <c:pt idx="516">
                  <c:v>113</c:v>
                </c:pt>
                <c:pt idx="517">
                  <c:v>123</c:v>
                </c:pt>
                <c:pt idx="518">
                  <c:v>185</c:v>
                </c:pt>
                <c:pt idx="519">
                  <c:v>95</c:v>
                </c:pt>
                <c:pt idx="520">
                  <c:v>45</c:v>
                </c:pt>
                <c:pt idx="521">
                  <c:v>55</c:v>
                </c:pt>
                <c:pt idx="522">
                  <c:v>100</c:v>
                </c:pt>
                <c:pt idx="523">
                  <c:v>480</c:v>
                </c:pt>
                <c:pt idx="524">
                  <c:v>128</c:v>
                </c:pt>
                <c:pt idx="525">
                  <c:v>400</c:v>
                </c:pt>
                <c:pt idx="526">
                  <c:v>110</c:v>
                </c:pt>
                <c:pt idx="527">
                  <c:v>161</c:v>
                </c:pt>
                <c:pt idx="528">
                  <c:v>94</c:v>
                </c:pt>
                <c:pt idx="529">
                  <c:v>130</c:v>
                </c:pt>
                <c:pt idx="530">
                  <c:v>216</c:v>
                </c:pt>
                <c:pt idx="531">
                  <c:v>100</c:v>
                </c:pt>
                <c:pt idx="532">
                  <c:v>110</c:v>
                </c:pt>
                <c:pt idx="533">
                  <c:v>196</c:v>
                </c:pt>
                <c:pt idx="534">
                  <c:v>125</c:v>
                </c:pt>
                <c:pt idx="535">
                  <c:v>126</c:v>
                </c:pt>
                <c:pt idx="536">
                  <c:v>324</c:v>
                </c:pt>
                <c:pt idx="537">
                  <c:v>107</c:v>
                </c:pt>
                <c:pt idx="538">
                  <c:v>66</c:v>
                </c:pt>
                <c:pt idx="539">
                  <c:v>157</c:v>
                </c:pt>
                <c:pt idx="540">
                  <c:v>140</c:v>
                </c:pt>
                <c:pt idx="541">
                  <c:v>99</c:v>
                </c:pt>
                <c:pt idx="542">
                  <c:v>95</c:v>
                </c:pt>
                <c:pt idx="543">
                  <c:v>128</c:v>
                </c:pt>
                <c:pt idx="544">
                  <c:v>102</c:v>
                </c:pt>
                <c:pt idx="545">
                  <c:v>155</c:v>
                </c:pt>
                <c:pt idx="546">
                  <c:v>80</c:v>
                </c:pt>
                <c:pt idx="547">
                  <c:v>145</c:v>
                </c:pt>
                <c:pt idx="548">
                  <c:v>103</c:v>
                </c:pt>
                <c:pt idx="549">
                  <c:v>110</c:v>
                </c:pt>
                <c:pt idx="550">
                  <c:v>128</c:v>
                </c:pt>
                <c:pt idx="551">
                  <c:v>128</c:v>
                </c:pt>
                <c:pt idx="552">
                  <c:v>158</c:v>
                </c:pt>
                <c:pt idx="553">
                  <c:v>181</c:v>
                </c:pt>
                <c:pt idx="554">
                  <c:v>132</c:v>
                </c:pt>
                <c:pt idx="555">
                  <c:v>26</c:v>
                </c:pt>
                <c:pt idx="556">
                  <c:v>84</c:v>
                </c:pt>
                <c:pt idx="557">
                  <c:v>260</c:v>
                </c:pt>
                <c:pt idx="558">
                  <c:v>162</c:v>
                </c:pt>
                <c:pt idx="559">
                  <c:v>182</c:v>
                </c:pt>
                <c:pt idx="560">
                  <c:v>108</c:v>
                </c:pt>
                <c:pt idx="561">
                  <c:v>600</c:v>
                </c:pt>
                <c:pt idx="562">
                  <c:v>211</c:v>
                </c:pt>
                <c:pt idx="563">
                  <c:v>132</c:v>
                </c:pt>
                <c:pt idx="564">
                  <c:v>258</c:v>
                </c:pt>
                <c:pt idx="565">
                  <c:v>120</c:v>
                </c:pt>
                <c:pt idx="566">
                  <c:v>70</c:v>
                </c:pt>
                <c:pt idx="567">
                  <c:v>123</c:v>
                </c:pt>
                <c:pt idx="568">
                  <c:v>9</c:v>
                </c:pt>
                <c:pt idx="569">
                  <c:v>104</c:v>
                </c:pt>
                <c:pt idx="570">
                  <c:v>186</c:v>
                </c:pt>
                <c:pt idx="571">
                  <c:v>165</c:v>
                </c:pt>
                <c:pt idx="572">
                  <c:v>275</c:v>
                </c:pt>
                <c:pt idx="573">
                  <c:v>187</c:v>
                </c:pt>
                <c:pt idx="574">
                  <c:v>150</c:v>
                </c:pt>
                <c:pt idx="575">
                  <c:v>108</c:v>
                </c:pt>
                <c:pt idx="576">
                  <c:v>136</c:v>
                </c:pt>
                <c:pt idx="577">
                  <c:v>110</c:v>
                </c:pt>
                <c:pt idx="578">
                  <c:v>107</c:v>
                </c:pt>
                <c:pt idx="579">
                  <c:v>161</c:v>
                </c:pt>
                <c:pt idx="580">
                  <c:v>205</c:v>
                </c:pt>
                <c:pt idx="581">
                  <c:v>90</c:v>
                </c:pt>
                <c:pt idx="582">
                  <c:v>36</c:v>
                </c:pt>
                <c:pt idx="583">
                  <c:v>61</c:v>
                </c:pt>
                <c:pt idx="584">
                  <c:v>146</c:v>
                </c:pt>
                <c:pt idx="585">
                  <c:v>172</c:v>
                </c:pt>
                <c:pt idx="586">
                  <c:v>104</c:v>
                </c:pt>
                <c:pt idx="587">
                  <c:v>70</c:v>
                </c:pt>
                <c:pt idx="588">
                  <c:v>94</c:v>
                </c:pt>
                <c:pt idx="589">
                  <c:v>106</c:v>
                </c:pt>
                <c:pt idx="590">
                  <c:v>56</c:v>
                </c:pt>
                <c:pt idx="591">
                  <c:v>205</c:v>
                </c:pt>
                <c:pt idx="592">
                  <c:v>292</c:v>
                </c:pt>
                <c:pt idx="593">
                  <c:v>142</c:v>
                </c:pt>
                <c:pt idx="594">
                  <c:v>260</c:v>
                </c:pt>
                <c:pt idx="595">
                  <c:v>110</c:v>
                </c:pt>
                <c:pt idx="596">
                  <c:v>187</c:v>
                </c:pt>
                <c:pt idx="597">
                  <c:v>88</c:v>
                </c:pt>
                <c:pt idx="598">
                  <c:v>180</c:v>
                </c:pt>
                <c:pt idx="599">
                  <c:v>192</c:v>
                </c:pt>
                <c:pt idx="600">
                  <c:v>350</c:v>
                </c:pt>
                <c:pt idx="601">
                  <c:v>155</c:v>
                </c:pt>
                <c:pt idx="602">
                  <c:v>128</c:v>
                </c:pt>
                <c:pt idx="603">
                  <c:v>172</c:v>
                </c:pt>
                <c:pt idx="604">
                  <c:v>496</c:v>
                </c:pt>
                <c:pt idx="605">
                  <c:v>128</c:v>
                </c:pt>
                <c:pt idx="606">
                  <c:v>173</c:v>
                </c:pt>
                <c:pt idx="607">
                  <c:v>157</c:v>
                </c:pt>
                <c:pt idx="608">
                  <c:v>108</c:v>
                </c:pt>
                <c:pt idx="609">
                  <c:v>71</c:v>
                </c:pt>
                <c:pt idx="610">
                  <c:v>40</c:v>
                </c:pt>
                <c:pt idx="611">
                  <c:v>253</c:v>
                </c:pt>
                <c:pt idx="612">
                  <c:v>187</c:v>
                </c:pt>
                <c:pt idx="613">
                  <c:v>133</c:v>
                </c:pt>
              </c:numCache>
            </c:numRef>
          </c:yVal>
          <c:smooth val="0"/>
          <c:extLst>
            <c:ext xmlns:c16="http://schemas.microsoft.com/office/drawing/2014/chart" uri="{C3380CC4-5D6E-409C-BE32-E72D297353CC}">
              <c16:uniqueId val="{00000000-8171-41C8-90B1-EF56AA86E9FC}"/>
            </c:ext>
          </c:extLst>
        </c:ser>
        <c:dLbls>
          <c:showLegendKey val="0"/>
          <c:showVal val="0"/>
          <c:showCatName val="0"/>
          <c:showSerName val="0"/>
          <c:showPercent val="0"/>
          <c:showBubbleSize val="0"/>
        </c:dLbls>
        <c:axId val="15525984"/>
        <c:axId val="6204672"/>
      </c:scatterChart>
      <c:valAx>
        <c:axId val="15525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672"/>
        <c:crosses val="autoZero"/>
        <c:crossBetween val="midCat"/>
      </c:valAx>
      <c:valAx>
        <c:axId val="62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[Insurance_working1.xlsx]Gen by Loan!PivotTable8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by Loan Status</a:t>
            </a:r>
          </a:p>
          <a:p>
            <a:pPr>
              <a:defRPr/>
            </a:pPr>
            <a:r>
              <a:rPr lang="en-US" baseline="0"/>
              <a:t>(Marrird)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 by Loan'!$B$3:$B$4</c:f>
              <c:strCache>
                <c:ptCount val="1"/>
                <c:pt idx="0">
                  <c:v>Approved</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2-E5FE-49D7-8B03-D7A346513F63}"/>
              </c:ext>
            </c:extLst>
          </c:dPt>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FE-49D7-8B03-D7A346513F6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 by Loan'!$A$5:$A$6</c:f>
              <c:strCache>
                <c:ptCount val="2"/>
                <c:pt idx="0">
                  <c:v>Female</c:v>
                </c:pt>
                <c:pt idx="1">
                  <c:v>Male</c:v>
                </c:pt>
              </c:strCache>
            </c:strRef>
          </c:cat>
          <c:val>
            <c:numRef>
              <c:f>'Gen by Loan'!$B$5:$B$6</c:f>
              <c:numCache>
                <c:formatCode>General</c:formatCode>
                <c:ptCount val="2"/>
                <c:pt idx="0">
                  <c:v>24</c:v>
                </c:pt>
                <c:pt idx="1">
                  <c:v>264</c:v>
                </c:pt>
              </c:numCache>
            </c:numRef>
          </c:val>
          <c:extLst>
            <c:ext xmlns:c16="http://schemas.microsoft.com/office/drawing/2014/chart" uri="{C3380CC4-5D6E-409C-BE32-E72D297353CC}">
              <c16:uniqueId val="{00000000-E5FE-49D7-8B03-D7A346513F63}"/>
            </c:ext>
          </c:extLst>
        </c:ser>
        <c:ser>
          <c:idx val="1"/>
          <c:order val="1"/>
          <c:tx>
            <c:strRef>
              <c:f>'Gen by Loan'!$C$3:$C$4</c:f>
              <c:strCache>
                <c:ptCount val="1"/>
                <c:pt idx="0">
                  <c:v>Not Approved</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cat>
            <c:strRef>
              <c:f>'Gen by Loan'!$A$5:$A$6</c:f>
              <c:strCache>
                <c:ptCount val="2"/>
                <c:pt idx="0">
                  <c:v>Female</c:v>
                </c:pt>
                <c:pt idx="1">
                  <c:v>Male</c:v>
                </c:pt>
              </c:strCache>
            </c:strRef>
          </c:cat>
          <c:val>
            <c:numRef>
              <c:f>'Gen by Loan'!$C$5:$C$6</c:f>
              <c:numCache>
                <c:formatCode>General</c:formatCode>
                <c:ptCount val="2"/>
                <c:pt idx="0">
                  <c:v>8</c:v>
                </c:pt>
                <c:pt idx="1">
                  <c:v>105</c:v>
                </c:pt>
              </c:numCache>
            </c:numRef>
          </c:val>
          <c:extLst>
            <c:ext xmlns:c16="http://schemas.microsoft.com/office/drawing/2014/chart" uri="{C3380CC4-5D6E-409C-BE32-E72D297353CC}">
              <c16:uniqueId val="{00000001-E5FE-49D7-8B03-D7A346513F63}"/>
            </c:ext>
          </c:extLst>
        </c:ser>
        <c:dLbls>
          <c:showLegendKey val="0"/>
          <c:showVal val="0"/>
          <c:showCatName val="0"/>
          <c:showSerName val="0"/>
          <c:showPercent val="0"/>
          <c:showBubbleSize val="0"/>
        </c:dLbls>
        <c:gapWidth val="100"/>
        <c:overlap val="-24"/>
        <c:axId val="963387231"/>
        <c:axId val="2073525039"/>
      </c:barChart>
      <c:catAx>
        <c:axId val="963387231"/>
        <c:scaling>
          <c:orientation val="minMax"/>
        </c:scaling>
        <c:delete val="0"/>
        <c:axPos val="b"/>
        <c:numFmt formatCode="General" sourceLinked="1"/>
        <c:majorTickMark val="out"/>
        <c:minorTickMark val="none"/>
        <c:tickLblPos val="nextTo"/>
        <c:spPr>
          <a:noFill/>
          <a:ln w="19050" cap="flat" cmpd="sng" algn="ctr">
            <a:solidFill>
              <a:schemeClr val="tx1">
                <a:lumMod val="85000"/>
                <a:lumOff val="1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3525039"/>
        <c:crosses val="autoZero"/>
        <c:auto val="1"/>
        <c:lblAlgn val="ctr"/>
        <c:lblOffset val="100"/>
        <c:noMultiLvlLbl val="0"/>
      </c:catAx>
      <c:valAx>
        <c:axId val="2073525039"/>
        <c:scaling>
          <c:orientation val="minMax"/>
        </c:scaling>
        <c:delete val="1"/>
        <c:axPos val="l"/>
        <c:numFmt formatCode="General" sourceLinked="1"/>
        <c:majorTickMark val="out"/>
        <c:minorTickMark val="none"/>
        <c:tickLblPos val="nextTo"/>
        <c:crossAx val="963387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[Insurance_working1.xlsx]Pre by Mat!PivotTable6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Premium</a:t>
            </a:r>
            <a:r>
              <a:rPr lang="en-US" baseline="0"/>
              <a:t> by Maturity</a:t>
            </a:r>
          </a:p>
          <a:p>
            <a:pPr>
              <a:defRPr/>
            </a:pPr>
            <a:r>
              <a:rPr lang="en-US" baseline="0"/>
              <a:t>(Married 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diamond"/>
          <c:size val="10"/>
          <c:spPr>
            <a:solidFill>
              <a:schemeClr val="accent2">
                <a:lumMod val="75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 by Mat'!$B$4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5"/>
            <c:marker>
              <c:symbol val="diamond"/>
              <c:size val="10"/>
              <c:spPr>
                <a:solidFill>
                  <a:schemeClr val="accent2">
                    <a:lumMod val="75000"/>
                  </a:scheme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56FF-4193-8057-391B4DD60A81}"/>
              </c:ext>
            </c:extLst>
          </c:dPt>
          <c:dLbls>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FF-4193-8057-391B4DD60A8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 by Mat'!$A$5:$A$12</c:f>
              <c:strCache>
                <c:ptCount val="8"/>
                <c:pt idx="0">
                  <c:v>3</c:v>
                </c:pt>
                <c:pt idx="1">
                  <c:v>6</c:v>
                </c:pt>
                <c:pt idx="2">
                  <c:v>12</c:v>
                </c:pt>
                <c:pt idx="3">
                  <c:v>18</c:v>
                </c:pt>
                <c:pt idx="4">
                  <c:v>24</c:v>
                </c:pt>
                <c:pt idx="5">
                  <c:v>36</c:v>
                </c:pt>
                <c:pt idx="6">
                  <c:v>48</c:v>
                </c:pt>
                <c:pt idx="7">
                  <c:v>84</c:v>
                </c:pt>
              </c:strCache>
            </c:strRef>
          </c:cat>
          <c:val>
            <c:numRef>
              <c:f>'Pre by Mat'!$B$5:$B$12</c:f>
              <c:numCache>
                <c:formatCode>General</c:formatCode>
                <c:ptCount val="8"/>
                <c:pt idx="0">
                  <c:v>2162</c:v>
                </c:pt>
                <c:pt idx="1">
                  <c:v>125</c:v>
                </c:pt>
                <c:pt idx="2">
                  <c:v>153</c:v>
                </c:pt>
                <c:pt idx="3">
                  <c:v>5141</c:v>
                </c:pt>
                <c:pt idx="4">
                  <c:v>255</c:v>
                </c:pt>
                <c:pt idx="5">
                  <c:v>48243</c:v>
                </c:pt>
                <c:pt idx="6">
                  <c:v>662</c:v>
                </c:pt>
                <c:pt idx="7">
                  <c:v>424</c:v>
                </c:pt>
              </c:numCache>
            </c:numRef>
          </c:val>
          <c:smooth val="0"/>
          <c:extLst>
            <c:ext xmlns:c16="http://schemas.microsoft.com/office/drawing/2014/chart" uri="{C3380CC4-5D6E-409C-BE32-E72D297353CC}">
              <c16:uniqueId val="{00000000-56FF-4193-8057-391B4DD60A81}"/>
            </c:ext>
          </c:extLst>
        </c:ser>
        <c:dLbls>
          <c:showLegendKey val="0"/>
          <c:showVal val="0"/>
          <c:showCatName val="0"/>
          <c:showSerName val="0"/>
          <c:showPercent val="0"/>
          <c:showBubbleSize val="0"/>
        </c:dLbls>
        <c:marker val="1"/>
        <c:smooth val="0"/>
        <c:axId val="2071603215"/>
        <c:axId val="2073518799"/>
      </c:lineChart>
      <c:catAx>
        <c:axId val="2071603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Maturity</a:t>
                </a:r>
                <a:r>
                  <a:rPr lang="en-US" sz="1200" b="1" baseline="0"/>
                  <a:t> Term</a:t>
                </a:r>
                <a:endParaRPr lang="en-US" sz="12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85000"/>
                <a:lumOff val="1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3518799"/>
        <c:crosses val="autoZero"/>
        <c:auto val="1"/>
        <c:lblAlgn val="ctr"/>
        <c:lblOffset val="100"/>
        <c:noMultiLvlLbl val="0"/>
      </c:catAx>
      <c:valAx>
        <c:axId val="2073518799"/>
        <c:scaling>
          <c:orientation val="minMax"/>
        </c:scaling>
        <c:delete val="1"/>
        <c:axPos val="l"/>
        <c:numFmt formatCode="General" sourceLinked="1"/>
        <c:majorTickMark val="none"/>
        <c:minorTickMark val="none"/>
        <c:tickLblPos val="nextTo"/>
        <c:crossAx val="207160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[Insurance_working1.xlsx]Inc&amp;Pre by Dep!PivotTable13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Income &amp; Premium by Dependents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no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'Inc&amp;Pre by Dep'!$B$3</c:f>
              <c:strCache>
                <c:ptCount val="1"/>
                <c:pt idx="0">
                  <c:v>Premium Amount</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a:outerShdw blurRad="57150" dist="19050" dir="5400000" algn="ctr" rotWithShape="0">
                <a:srgbClr val="000000">
                  <a:alpha val="63000"/>
                </a:srgbClr>
              </a:outerShdw>
            </a:effectLst>
          </c:spPr>
          <c:invertIfNegative val="0"/>
          <c:cat>
            <c:strRef>
              <c:f>'Inc&amp;Pre by Dep'!$A$4:$A$7</c:f>
              <c:strCache>
                <c:ptCount val="4"/>
                <c:pt idx="0">
                  <c:v>0</c:v>
                </c:pt>
                <c:pt idx="1">
                  <c:v>1</c:v>
                </c:pt>
                <c:pt idx="2">
                  <c:v>2</c:v>
                </c:pt>
                <c:pt idx="3">
                  <c:v>3</c:v>
                </c:pt>
              </c:strCache>
            </c:strRef>
          </c:cat>
          <c:val>
            <c:numRef>
              <c:f>'Inc&amp;Pre by Dep'!$B$4:$B$7</c:f>
              <c:numCache>
                <c:formatCode>General</c:formatCode>
                <c:ptCount val="4"/>
                <c:pt idx="0">
                  <c:v>48719</c:v>
                </c:pt>
                <c:pt idx="1">
                  <c:v>16057</c:v>
                </c:pt>
                <c:pt idx="2">
                  <c:v>15106</c:v>
                </c:pt>
                <c:pt idx="3">
                  <c:v>9610</c:v>
                </c:pt>
              </c:numCache>
            </c:numRef>
          </c:val>
          <c:extLst>
            <c:ext xmlns:c16="http://schemas.microsoft.com/office/drawing/2014/chart" uri="{C3380CC4-5D6E-409C-BE32-E72D297353CC}">
              <c16:uniqueId val="{00000000-ACAB-42FB-8D4E-6D20A6B16811}"/>
            </c:ext>
          </c:extLst>
        </c:ser>
        <c:dLbls>
          <c:showLegendKey val="0"/>
          <c:showVal val="0"/>
          <c:showCatName val="0"/>
          <c:showSerName val="0"/>
          <c:showPercent val="0"/>
          <c:showBubbleSize val="0"/>
        </c:dLbls>
        <c:gapWidth val="219"/>
        <c:overlap val="-27"/>
        <c:axId val="1876906512"/>
        <c:axId val="498474448"/>
      </c:barChart>
      <c:lineChart>
        <c:grouping val="standard"/>
        <c:varyColors val="0"/>
        <c:ser>
          <c:idx val="1"/>
          <c:order val="1"/>
          <c:tx>
            <c:strRef>
              <c:f>'Inc&amp;Pre by Dep'!$C$3</c:f>
              <c:strCache>
                <c:ptCount val="1"/>
                <c:pt idx="0">
                  <c:v>Applicant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noFill/>
                <a:round/>
              </a:ln>
              <a:effectLst>
                <a:outerShdw blurRad="57150" dist="19050" dir="5400000" algn="ctr" rotWithShape="0">
                  <a:srgbClr val="000000">
                    <a:alpha val="63000"/>
                  </a:srgbClr>
                </a:outerShdw>
              </a:effectLst>
            </c:spPr>
          </c:marker>
          <c:cat>
            <c:strRef>
              <c:f>'Inc&amp;Pre by Dep'!$A$4:$A$7</c:f>
              <c:strCache>
                <c:ptCount val="4"/>
                <c:pt idx="0">
                  <c:v>0</c:v>
                </c:pt>
                <c:pt idx="1">
                  <c:v>1</c:v>
                </c:pt>
                <c:pt idx="2">
                  <c:v>2</c:v>
                </c:pt>
                <c:pt idx="3">
                  <c:v>3</c:v>
                </c:pt>
              </c:strCache>
            </c:strRef>
          </c:cat>
          <c:val>
            <c:numRef>
              <c:f>'Inc&amp;Pre by Dep'!$C$4:$C$7</c:f>
              <c:numCache>
                <c:formatCode>General</c:formatCode>
                <c:ptCount val="4"/>
                <c:pt idx="0">
                  <c:v>1774325</c:v>
                </c:pt>
                <c:pt idx="1">
                  <c:v>608152</c:v>
                </c:pt>
                <c:pt idx="2">
                  <c:v>497605</c:v>
                </c:pt>
                <c:pt idx="3">
                  <c:v>437642</c:v>
                </c:pt>
              </c:numCache>
            </c:numRef>
          </c:val>
          <c:smooth val="0"/>
          <c:extLst>
            <c:ext xmlns:c16="http://schemas.microsoft.com/office/drawing/2014/chart" uri="{C3380CC4-5D6E-409C-BE32-E72D297353CC}">
              <c16:uniqueId val="{00000001-ACAB-42FB-8D4E-6D20A6B16811}"/>
            </c:ext>
          </c:extLst>
        </c:ser>
        <c:dLbls>
          <c:showLegendKey val="0"/>
          <c:showVal val="0"/>
          <c:showCatName val="0"/>
          <c:showSerName val="0"/>
          <c:showPercent val="0"/>
          <c:showBubbleSize val="0"/>
        </c:dLbls>
        <c:marker val="1"/>
        <c:smooth val="0"/>
        <c:axId val="882718256"/>
        <c:axId val="498471120"/>
      </c:lineChart>
      <c:catAx>
        <c:axId val="1876906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Dependents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bg2">
                <a:lumMod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474448"/>
        <c:crosses val="autoZero"/>
        <c:auto val="1"/>
        <c:lblAlgn val="ctr"/>
        <c:lblOffset val="100"/>
        <c:noMultiLvlLbl val="0"/>
      </c:catAx>
      <c:valAx>
        <c:axId val="49847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6906512"/>
        <c:crosses val="autoZero"/>
        <c:crossBetween val="between"/>
      </c:valAx>
      <c:valAx>
        <c:axId val="4984711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2718256"/>
        <c:crosses val="max"/>
        <c:crossBetween val="between"/>
      </c:valAx>
      <c:catAx>
        <c:axId val="882718256"/>
        <c:scaling>
          <c:orientation val="minMax"/>
        </c:scaling>
        <c:delete val="1"/>
        <c:axPos val="b"/>
        <c:numFmt formatCode="General" sourceLinked="1"/>
        <c:majorTickMark val="none"/>
        <c:minorTickMark val="none"/>
        <c:tickLblPos val="nextTo"/>
        <c:crossAx val="498471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chemeClr val="tx1">
                    <a:lumMod val="65000"/>
                    <a:lumOff val="35000"/>
                  </a:schemeClr>
                </a:solidFill>
              </a:rPr>
              <a:t>Premium &amp; Applicants by Salary Range </a:t>
            </a:r>
            <a:endParaRPr lang="en-US">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'Pre&amp;Cus by Inc Range'!$B$14</c:f>
              <c:strCache>
                <c:ptCount val="1"/>
                <c:pt idx="0">
                  <c:v>Premium Amount</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invertIfNegative val="0"/>
          <c:cat>
            <c:strRef>
              <c:f>'Pre&amp;Cus by Inc Range'!$A$15:$A$20</c:f>
              <c:strCache>
                <c:ptCount val="6"/>
                <c:pt idx="0">
                  <c:v>0-5K</c:v>
                </c:pt>
                <c:pt idx="1">
                  <c:v>5K-10K</c:v>
                </c:pt>
                <c:pt idx="2">
                  <c:v>10K-15K</c:v>
                </c:pt>
                <c:pt idx="3">
                  <c:v>15K-20K</c:v>
                </c:pt>
                <c:pt idx="4">
                  <c:v>20K-25K</c:v>
                </c:pt>
                <c:pt idx="5">
                  <c:v>Above 25K</c:v>
                </c:pt>
              </c:strCache>
            </c:strRef>
          </c:cat>
          <c:val>
            <c:numRef>
              <c:f>'Pre&amp;Cus by Inc Range'!$B$15:$B$20</c:f>
              <c:numCache>
                <c:formatCode>General</c:formatCode>
                <c:ptCount val="6"/>
                <c:pt idx="0">
                  <c:v>49769</c:v>
                </c:pt>
                <c:pt idx="1">
                  <c:v>25197</c:v>
                </c:pt>
                <c:pt idx="2">
                  <c:v>6188</c:v>
                </c:pt>
                <c:pt idx="3">
                  <c:v>3548</c:v>
                </c:pt>
                <c:pt idx="4">
                  <c:v>2108</c:v>
                </c:pt>
                <c:pt idx="5">
                  <c:v>2682</c:v>
                </c:pt>
              </c:numCache>
            </c:numRef>
          </c:val>
          <c:extLst>
            <c:ext xmlns:c16="http://schemas.microsoft.com/office/drawing/2014/chart" uri="{C3380CC4-5D6E-409C-BE32-E72D297353CC}">
              <c16:uniqueId val="{00000000-30C0-4861-8B88-39E2CB9F900F}"/>
            </c:ext>
          </c:extLst>
        </c:ser>
        <c:dLbls>
          <c:showLegendKey val="0"/>
          <c:showVal val="0"/>
          <c:showCatName val="0"/>
          <c:showSerName val="0"/>
          <c:showPercent val="0"/>
          <c:showBubbleSize val="0"/>
        </c:dLbls>
        <c:gapWidth val="219"/>
        <c:overlap val="-27"/>
        <c:axId val="600199007"/>
        <c:axId val="607701279"/>
      </c:barChart>
      <c:lineChart>
        <c:grouping val="standard"/>
        <c:varyColors val="0"/>
        <c:ser>
          <c:idx val="1"/>
          <c:order val="1"/>
          <c:tx>
            <c:strRef>
              <c:f>'Pre&amp;Cus by Inc Range'!$C$14</c:f>
              <c:strCache>
                <c:ptCount val="1"/>
                <c:pt idx="0">
                  <c:v>No. of Applicants</c:v>
                </c:pt>
              </c:strCache>
            </c:strRef>
          </c:tx>
          <c:spPr>
            <a:ln w="31750" cap="rnd">
              <a:solidFill>
                <a:schemeClr val="accent2"/>
              </a:solidFill>
              <a:round/>
            </a:ln>
            <a:effectLst>
              <a:outerShdw blurRad="50800" dist="50800" dir="5400000" algn="ctr" rotWithShape="0">
                <a:srgbClr val="000000">
                  <a:alpha val="50000"/>
                </a:srgbClr>
              </a:outerShdw>
            </a:effectLst>
          </c:spPr>
          <c:marker>
            <c:symbol val="circle"/>
            <c:size val="6"/>
            <c:spPr>
              <a:solidFill>
                <a:schemeClr val="accent2"/>
              </a:solidFill>
              <a:ln w="12700">
                <a:noFill/>
                <a:round/>
              </a:ln>
              <a:effectLst>
                <a:outerShdw blurRad="50800" dist="50800" dir="5400000" algn="ctr" rotWithShape="0">
                  <a:srgbClr val="000000">
                    <a:alpha val="50000"/>
                  </a:srgbClr>
                </a:outerShdw>
              </a:effectLst>
            </c:spPr>
          </c:marker>
          <c:cat>
            <c:strRef>
              <c:f>'Pre&amp;Cus by Inc Range'!$A$15:$A$20</c:f>
              <c:strCache>
                <c:ptCount val="6"/>
                <c:pt idx="0">
                  <c:v>0-5K</c:v>
                </c:pt>
                <c:pt idx="1">
                  <c:v>5K-10K</c:v>
                </c:pt>
                <c:pt idx="2">
                  <c:v>10K-15K</c:v>
                </c:pt>
                <c:pt idx="3">
                  <c:v>15K-20K</c:v>
                </c:pt>
                <c:pt idx="4">
                  <c:v>20K-25K</c:v>
                </c:pt>
                <c:pt idx="5">
                  <c:v>Above 25K</c:v>
                </c:pt>
              </c:strCache>
            </c:strRef>
          </c:cat>
          <c:val>
            <c:numRef>
              <c:f>'Pre&amp;Cus by Inc Range'!$C$15:$C$20</c:f>
              <c:numCache>
                <c:formatCode>General</c:formatCode>
                <c:ptCount val="6"/>
                <c:pt idx="0">
                  <c:v>423</c:v>
                </c:pt>
                <c:pt idx="1">
                  <c:v>139</c:v>
                </c:pt>
                <c:pt idx="2">
                  <c:v>27</c:v>
                </c:pt>
                <c:pt idx="3">
                  <c:v>13</c:v>
                </c:pt>
                <c:pt idx="4">
                  <c:v>5</c:v>
                </c:pt>
                <c:pt idx="5">
                  <c:v>7</c:v>
                </c:pt>
              </c:numCache>
            </c:numRef>
          </c:val>
          <c:smooth val="0"/>
          <c:extLst>
            <c:ext xmlns:c16="http://schemas.microsoft.com/office/drawing/2014/chart" uri="{C3380CC4-5D6E-409C-BE32-E72D297353CC}">
              <c16:uniqueId val="{00000001-30C0-4861-8B88-39E2CB9F900F}"/>
            </c:ext>
          </c:extLst>
        </c:ser>
        <c:dLbls>
          <c:showLegendKey val="0"/>
          <c:showVal val="0"/>
          <c:showCatName val="0"/>
          <c:showSerName val="0"/>
          <c:showPercent val="0"/>
          <c:showBubbleSize val="0"/>
        </c:dLbls>
        <c:marker val="1"/>
        <c:smooth val="0"/>
        <c:axId val="603247327"/>
        <c:axId val="607694623"/>
      </c:lineChart>
      <c:catAx>
        <c:axId val="600199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baseline="0">
                    <a:solidFill>
                      <a:schemeClr val="tx1">
                        <a:lumMod val="65000"/>
                        <a:lumOff val="35000"/>
                      </a:schemeClr>
                    </a:solidFill>
                  </a:rPr>
                  <a:t>Income Range</a:t>
                </a:r>
                <a:endParaRPr lang="en-US" sz="12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bg2">
                <a:lumMod val="10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7701279"/>
        <c:crosses val="autoZero"/>
        <c:auto val="1"/>
        <c:lblAlgn val="ctr"/>
        <c:lblOffset val="100"/>
        <c:noMultiLvlLbl val="0"/>
      </c:catAx>
      <c:valAx>
        <c:axId val="60770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0199007"/>
        <c:crosses val="autoZero"/>
        <c:crossBetween val="between"/>
      </c:valAx>
      <c:valAx>
        <c:axId val="607694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247327"/>
        <c:crosses val="max"/>
        <c:crossBetween val="between"/>
      </c:valAx>
      <c:catAx>
        <c:axId val="603247327"/>
        <c:scaling>
          <c:orientation val="minMax"/>
        </c:scaling>
        <c:delete val="1"/>
        <c:axPos val="b"/>
        <c:numFmt formatCode="General" sourceLinked="1"/>
        <c:majorTickMark val="none"/>
        <c:minorTickMark val="none"/>
        <c:tickLblPos val="nextTo"/>
        <c:crossAx val="6076946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[Insurance_working1.xlsx]Branch &amp; Job!PivotTable15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Premium by Branch &amp; JOb</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'Branch &amp; Job'!$B$3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D4-441A-97B3-AACADB7CAD4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D4-441A-97B3-AACADB7CAD4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0D4-441A-97B3-AACADB7CAD4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0D4-441A-97B3-AACADB7CAD4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0D4-441A-97B3-AACADB7CAD4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0D4-441A-97B3-AACADB7CAD4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'Branch &amp; Job'!$A$4:$A$12</c:f>
              <c:multiLvlStrCache>
                <c:ptCount val="6"/>
                <c:lvl>
                  <c:pt idx="0">
                    <c:v>Business</c:v>
                  </c:pt>
                  <c:pt idx="1">
                    <c:v>Job</c:v>
                  </c:pt>
                  <c:pt idx="2">
                    <c:v>Business</c:v>
                  </c:pt>
                  <c:pt idx="3">
                    <c:v>Job</c:v>
                  </c:pt>
                  <c:pt idx="4">
                    <c:v>Business</c:v>
                  </c:pt>
                  <c:pt idx="5">
                    <c:v>Job</c:v>
                  </c:pt>
                </c:lvl>
                <c:lvl>
                  <c:pt idx="0">
                    <c:v>Rural</c:v>
                  </c:pt>
                  <c:pt idx="2">
                    <c:v>Semiurban</c:v>
                  </c:pt>
                  <c:pt idx="4">
                    <c:v>Urban</c:v>
                  </c:pt>
                </c:lvl>
              </c:multiLvlStrCache>
            </c:multiLvlStrRef>
          </c:cat>
          <c:val>
            <c:numRef>
              <c:f>'Branch &amp; Job'!$B$4:$B$12</c:f>
              <c:numCache>
                <c:formatCode>General</c:formatCode>
                <c:ptCount val="6"/>
                <c:pt idx="0">
                  <c:v>5896</c:v>
                </c:pt>
                <c:pt idx="1">
                  <c:v>21213</c:v>
                </c:pt>
                <c:pt idx="2">
                  <c:v>6364</c:v>
                </c:pt>
                <c:pt idx="3">
                  <c:v>27451</c:v>
                </c:pt>
                <c:pt idx="4">
                  <c:v>6605</c:v>
                </c:pt>
                <c:pt idx="5">
                  <c:v>21963</c:v>
                </c:pt>
              </c:numCache>
            </c:numRef>
          </c:val>
          <c:extLst>
            <c:ext xmlns:c16="http://schemas.microsoft.com/office/drawing/2014/chart" uri="{C3380CC4-5D6E-409C-BE32-E72D297353CC}">
              <c16:uniqueId val="{0000000C-60D4-441A-97B3-AACADB7CAD49}"/>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[Insurance_working1.xlsx]Credit by Income!PivotTable9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Credit History by Income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'Credit by Income'!$B$3:$B$4</c:f>
              <c:strCache>
                <c:ptCount val="1"/>
                <c:pt idx="0">
                  <c:v>Approved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'Credit by Income'!$A$5:$A$6</c:f>
              <c:strCache>
                <c:ptCount val="2"/>
                <c:pt idx="0">
                  <c:v>0</c:v>
                </c:pt>
                <c:pt idx="1">
                  <c:v>1</c:v>
                </c:pt>
              </c:strCache>
            </c:strRef>
          </c:cat>
          <c:val>
            <c:numRef>
              <c:f>'Credit by Income'!$B$5:$B$6</c:f>
              <c:numCache>
                <c:formatCode>General</c:formatCode>
                <c:ptCount val="2"/>
                <c:pt idx="0">
                  <c:v>64077</c:v>
                </c:pt>
                <c:pt idx="1">
                  <c:v>2208000</c:v>
                </c:pt>
              </c:numCache>
            </c:numRef>
          </c:val>
          <c:extLst>
            <c:ext xmlns:c16="http://schemas.microsoft.com/office/drawing/2014/chart" uri="{C3380CC4-5D6E-409C-BE32-E72D297353CC}">
              <c16:uniqueId val="{00000000-8EAE-4A1D-81EE-AF1501CB2C5C}"/>
            </c:ext>
          </c:extLst>
        </c:ser>
        <c:ser>
          <c:idx val="1"/>
          <c:order val="1"/>
          <c:tx>
            <c:strRef>
              <c:f>'Credit by Income'!$C$3:$C$4</c:f>
              <c:strCache>
                <c:ptCount val="1"/>
                <c:pt idx="0">
                  <c:v>Not Approved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'Credit by Income'!$A$5:$A$6</c:f>
              <c:strCache>
                <c:ptCount val="2"/>
                <c:pt idx="0">
                  <c:v>0</c:v>
                </c:pt>
                <c:pt idx="1">
                  <c:v>1</c:v>
                </c:pt>
              </c:strCache>
            </c:strRef>
          </c:cat>
          <c:val>
            <c:numRef>
              <c:f>'Credit by Income'!$C$5:$C$6</c:f>
              <c:numCache>
                <c:formatCode>General</c:formatCode>
                <c:ptCount val="2"/>
                <c:pt idx="0">
                  <c:v>441393</c:v>
                </c:pt>
                <c:pt idx="1">
                  <c:v>604254</c:v>
                </c:pt>
              </c:numCache>
            </c:numRef>
          </c:val>
          <c:extLst>
            <c:ext xmlns:c16="http://schemas.microsoft.com/office/drawing/2014/chart" uri="{C3380CC4-5D6E-409C-BE32-E72D297353CC}">
              <c16:uniqueId val="{00000007-8EAE-4A1D-81EE-AF1501CB2C5C}"/>
            </c:ext>
          </c:extLst>
        </c:ser>
        <c:dLbls>
          <c:showLegendKey val="0"/>
          <c:showVal val="0"/>
          <c:showCatName val="0"/>
          <c:showSerName val="0"/>
          <c:showPercent val="0"/>
          <c:showBubbleSize val="0"/>
        </c:dLbls>
        <c:gapWidth val="150"/>
        <c:axId val="602523359"/>
        <c:axId val="958663807"/>
      </c:barChart>
      <c:catAx>
        <c:axId val="602523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63807"/>
        <c:crosses val="autoZero"/>
        <c:auto val="1"/>
        <c:lblAlgn val="ctr"/>
        <c:lblOffset val="100"/>
        <c:noMultiLvlLbl val="0"/>
      </c:catAx>
      <c:valAx>
        <c:axId val="95866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2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[Insurance_working1.xlsx]Gen by Loan!PivotTable8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by Loan Status</a:t>
            </a:r>
          </a:p>
          <a:p>
            <a:pPr>
              <a:defRPr/>
            </a:pPr>
            <a:r>
              <a:rPr lang="en-US" baseline="0"/>
              <a:t>(Marrird)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'Gen by Loan'!$B$3:$B$4</c:f>
              <c:strCache>
                <c:ptCount val="1"/>
                <c:pt idx="0">
                  <c:v>Approved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 by Loan'!$A$5:$A$6</c:f>
              <c:strCache>
                <c:ptCount val="2"/>
                <c:pt idx="0">
                  <c:v>Female</c:v>
                </c:pt>
                <c:pt idx="1">
                  <c:v>Male</c:v>
                </c:pt>
              </c:strCache>
            </c:strRef>
          </c:cat>
          <c:val>
            <c:numRef>
              <c:f>'Gen by Loan'!$B$5:$B$6</c:f>
              <c:numCache>
                <c:formatCode>General</c:formatCode>
                <c:ptCount val="2"/>
                <c:pt idx="0">
                  <c:v>24</c:v>
                </c:pt>
                <c:pt idx="1">
                  <c:v>264</c:v>
                </c:pt>
              </c:numCache>
            </c:numRef>
          </c:val>
          <c:extLst>
            <c:ext xmlns:c16="http://schemas.microsoft.com/office/drawing/2014/chart" uri="{C3380CC4-5D6E-409C-BE32-E72D297353CC}">
              <c16:uniqueId val="{00000000-9F7A-417A-88D5-6033F9695588}"/>
            </c:ext>
          </c:extLst>
        </c:ser>
        <c:ser>
          <c:idx val="1"/>
          <c:order val="1"/>
          <c:tx>
            <c:strRef>
              <c:f>'Gen by Loan'!$C$3:$C$4</c:f>
              <c:strCache>
                <c:ptCount val="1"/>
                <c:pt idx="0">
                  <c:v>Not Approved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 by Loan'!$A$5:$A$6</c:f>
              <c:strCache>
                <c:ptCount val="2"/>
                <c:pt idx="0">
                  <c:v>Female</c:v>
                </c:pt>
                <c:pt idx="1">
                  <c:v>Male</c:v>
                </c:pt>
              </c:strCache>
            </c:strRef>
          </c:cat>
          <c:val>
            <c:numRef>
              <c:f>'Gen by Loan'!$C$5:$C$6</c:f>
              <c:numCache>
                <c:formatCode>General</c:formatCode>
                <c:ptCount val="2"/>
                <c:pt idx="0">
                  <c:v>8</c:v>
                </c:pt>
                <c:pt idx="1">
                  <c:v>105</c:v>
                </c:pt>
              </c:numCache>
            </c:numRef>
          </c:val>
          <c:extLst>
            <c:ext xmlns:c16="http://schemas.microsoft.com/office/drawing/2014/chart" uri="{C3380CC4-5D6E-409C-BE32-E72D297353CC}">
              <c16:uniqueId val="{00000001-9F7A-417A-88D5-6033F9695588}"/>
            </c:ext>
          </c:extLst>
        </c:ser>
        <c:dLbls>
          <c:showLegendKey val="0"/>
          <c:showVal val="0"/>
          <c:showCatName val="0"/>
          <c:showSerName val="0"/>
          <c:showPercent val="0"/>
          <c:showBubbleSize val="0"/>
        </c:dLbls>
        <c:gapWidth val="100"/>
        <c:overlap val="-24"/>
        <c:axId val="963387231"/>
        <c:axId val="2073525039"/>
      </c:barChart>
      <c:catAx>
        <c:axId val="963387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25039"/>
        <c:crosses val="autoZero"/>
        <c:auto val="1"/>
        <c:lblAlgn val="ctr"/>
        <c:lblOffset val="100"/>
        <c:noMultiLvlLbl val="0"/>
      </c:catAx>
      <c:valAx>
        <c:axId val="207352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87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[Insurance_working1.xlsx]Pre by Mat!PivotTable6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Premium</a:t>
            </a:r>
            <a:r>
              <a:rPr lang="en-US" baseline="0"/>
              <a:t> by Maturity</a:t>
            </a:r>
          </a:p>
          <a:p>
            <a:pPr>
              <a:defRPr/>
            </a:pPr>
            <a:r>
              <a:rPr lang="en-US" baseline="0"/>
              <a:t>(Married 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'Pre by Mat'!$B$4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'Pre by Mat'!$A$5:$A$12</c:f>
              <c:strCache>
                <c:ptCount val="8"/>
                <c:pt idx="0">
                  <c:v>3</c:v>
                </c:pt>
                <c:pt idx="1">
                  <c:v>6</c:v>
                </c:pt>
                <c:pt idx="2">
                  <c:v>12</c:v>
                </c:pt>
                <c:pt idx="3">
                  <c:v>18</c:v>
                </c:pt>
                <c:pt idx="4">
                  <c:v>24</c:v>
                </c:pt>
                <c:pt idx="5">
                  <c:v>36</c:v>
                </c:pt>
                <c:pt idx="6">
                  <c:v>48</c:v>
                </c:pt>
                <c:pt idx="7">
                  <c:v>84</c:v>
                </c:pt>
              </c:strCache>
            </c:strRef>
          </c:cat>
          <c:val>
            <c:numRef>
              <c:f>'Pre by Mat'!$B$5:$B$12</c:f>
              <c:numCache>
                <c:formatCode>General</c:formatCode>
                <c:ptCount val="8"/>
                <c:pt idx="0">
                  <c:v>2162</c:v>
                </c:pt>
                <c:pt idx="1">
                  <c:v>125</c:v>
                </c:pt>
                <c:pt idx="2">
                  <c:v>153</c:v>
                </c:pt>
                <c:pt idx="3">
                  <c:v>5141</c:v>
                </c:pt>
                <c:pt idx="4">
                  <c:v>255</c:v>
                </c:pt>
                <c:pt idx="5">
                  <c:v>48243</c:v>
                </c:pt>
                <c:pt idx="6">
                  <c:v>662</c:v>
                </c:pt>
                <c:pt idx="7">
                  <c:v>424</c:v>
                </c:pt>
              </c:numCache>
            </c:numRef>
          </c:val>
          <c:smooth val="0"/>
          <c:extLst>
            <c:ext xmlns:c16="http://schemas.microsoft.com/office/drawing/2014/chart" uri="{C3380CC4-5D6E-409C-BE32-E72D297353CC}">
              <c16:uniqueId val="{00000000-A95B-4397-8839-F39C26788C7C}"/>
            </c:ext>
          </c:extLst>
        </c:ser>
        <c:dLbls>
          <c:showLegendKey val="0"/>
          <c:showVal val="0"/>
          <c:showCatName val="0"/>
          <c:showSerName val="0"/>
          <c:showPercent val="0"/>
          <c:showBubbleSize val="0"/>
        </c:dLbls>
        <c:marker val="1"/>
        <c:smooth val="0"/>
        <c:axId val="2071603215"/>
        <c:axId val="2073518799"/>
      </c:lineChart>
      <c:catAx>
        <c:axId val="2071603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Maturity</a:t>
                </a:r>
                <a:r>
                  <a:rPr lang="en-US" sz="1200" b="1" baseline="0"/>
                  <a:t> Term</a:t>
                </a:r>
                <a:endParaRPr lang="en-US" sz="12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18799"/>
        <c:crosses val="autoZero"/>
        <c:auto val="1"/>
        <c:lblAlgn val="ctr"/>
        <c:lblOffset val="100"/>
        <c:noMultiLvlLbl val="0"/>
      </c:catAx>
      <c:valAx>
        <c:axId val="2073518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0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105541</xdr:colOff>
      <xdr:row>0</xdr:row>
      <xdr:rowOff>111585</xdr:rowOff>
    </xdr:from>
    <xdr:to>
      <xdr:col>3</xdr:col>
      <xdr:colOff>90301</xdr:colOff>
      <xdr:row>5</xdr:row>
      <xdr:rowOff>64814</xdr:rowOff>
    </xdr:to>
    <xdr:sp macro="" textlink="">
      <xdr:nvSpPr>
        <xdr:cNvPr id="3" name="Rectangle: Rounded Corners 2">
          <a:extLst>
            <a:ext uri="{FF2B5EF4-FFF2-40B4-BE49-F238E27FC236}">
              <a16:creationId xmlns:a16="http://schemas.microsoft.com/office/drawing/2014/main" id="{E46CF86D-9BDC-432C-AC83-CFCA07C69A13}"/>
            </a:ext>
          </a:extLst>
        </xdr:cNvPr>
        <xdr:cNvSpPr/>
      </xdr:nvSpPr>
      <xdr:spPr>
        <a:xfrm>
          <a:off x="105541" y="111585"/>
          <a:ext cx="1824070" cy="872884"/>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439683</xdr:colOff>
      <xdr:row>0</xdr:row>
      <xdr:rowOff>100549</xdr:rowOff>
    </xdr:from>
    <xdr:to>
      <xdr:col>3</xdr:col>
      <xdr:colOff>58683</xdr:colOff>
      <xdr:row>5</xdr:row>
      <xdr:rowOff>438</xdr:rowOff>
    </xdr:to>
    <xdr:sp macro="" textlink="">
      <xdr:nvSpPr>
        <xdr:cNvPr id="4" name="TextBox 3">
          <a:extLst>
            <a:ext uri="{FF2B5EF4-FFF2-40B4-BE49-F238E27FC236}">
              <a16:creationId xmlns:a16="http://schemas.microsoft.com/office/drawing/2014/main" id="{F6989182-9896-400E-B51C-11AD9CBBE7B9}"/>
            </a:ext>
          </a:extLst>
        </xdr:cNvPr>
        <xdr:cNvSpPr txBox="1"/>
      </xdr:nvSpPr>
      <xdr:spPr>
        <a:xfrm>
          <a:off x="439683" y="100549"/>
          <a:ext cx="1458310" cy="819544"/>
        </a:xfrm>
        <a:prstGeom prst="rect">
          <a:avLst/>
        </a:prstGeom>
        <a:noFill/>
        <a:ln w="9525" cmpd="sng">
          <a:noFill/>
        </a:ln>
        <a:effectLst>
          <a:outerShdw blurRad="50800" dist="38100" dir="2700000" algn="tl" rotWithShape="0">
            <a:prstClr val="black">
              <a:alpha val="40000"/>
            </a:prstClr>
          </a:outerShdw>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cap="none" spc="0">
              <a:ln w="19050">
                <a:solidFill>
                  <a:schemeClr val="tx2"/>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Amazon Ember Display Heavy" panose="020F0803020204020204" pitchFamily="34" charset="0"/>
              <a:ea typeface="Amazon Ember Display Heavy" panose="020F0803020204020204" pitchFamily="34" charset="0"/>
              <a:cs typeface="Amazon Ember Display Heavy" panose="020F0803020204020204" pitchFamily="34" charset="0"/>
            </a:rPr>
            <a:t>Insurance</a:t>
          </a:r>
          <a:r>
            <a:rPr lang="en-US" sz="2000" b="1" cap="none" spc="0" baseline="0">
              <a:ln w="19050">
                <a:solidFill>
                  <a:schemeClr val="tx2"/>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Amazon Ember Display Heavy" panose="020F0803020204020204" pitchFamily="34" charset="0"/>
              <a:ea typeface="Amazon Ember Display Heavy" panose="020F0803020204020204" pitchFamily="34" charset="0"/>
              <a:cs typeface="Amazon Ember Display Heavy" panose="020F0803020204020204" pitchFamily="34" charset="0"/>
            </a:rPr>
            <a:t> Analysis</a:t>
          </a:r>
          <a:endParaRPr lang="en-US" sz="2000" b="1" cap="none" spc="0">
            <a:ln w="19050">
              <a:solidFill>
                <a:schemeClr val="tx2"/>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Amazon Ember Display Heavy" panose="020F0803020204020204" pitchFamily="34" charset="0"/>
            <a:ea typeface="Amazon Ember Display Heavy" panose="020F0803020204020204" pitchFamily="34" charset="0"/>
            <a:cs typeface="Amazon Ember Display Heavy" panose="020F0803020204020204" pitchFamily="34" charset="0"/>
          </a:endParaRPr>
        </a:p>
      </xdr:txBody>
    </xdr:sp>
    <xdr:clientData/>
  </xdr:twoCellAnchor>
  <xdr:twoCellAnchor editAs="oneCell">
    <xdr:from>
      <xdr:col>0</xdr:col>
      <xdr:colOff>187435</xdr:colOff>
      <xdr:row>1</xdr:row>
      <xdr:rowOff>165275</xdr:rowOff>
    </xdr:from>
    <xdr:to>
      <xdr:col>0</xdr:col>
      <xdr:colOff>598915</xdr:colOff>
      <xdr:row>4</xdr:row>
      <xdr:rowOff>27064</xdr:rowOff>
    </xdr:to>
    <xdr:pic>
      <xdr:nvPicPr>
        <xdr:cNvPr id="6" name="Graphic 5" descr="Users">
          <a:extLst>
            <a:ext uri="{FF2B5EF4-FFF2-40B4-BE49-F238E27FC236}">
              <a16:creationId xmlns:a16="http://schemas.microsoft.com/office/drawing/2014/main" id="{AEF945EA-891E-4656-B003-09F34B067C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7435" y="349206"/>
          <a:ext cx="411480" cy="413582"/>
        </a:xfrm>
        <a:prstGeom prst="rect">
          <a:avLst/>
        </a:prstGeom>
      </xdr:spPr>
    </xdr:pic>
    <xdr:clientData/>
  </xdr:twoCellAnchor>
  <xdr:twoCellAnchor>
    <xdr:from>
      <xdr:col>13</xdr:col>
      <xdr:colOff>597330</xdr:colOff>
      <xdr:row>0</xdr:row>
      <xdr:rowOff>105103</xdr:rowOff>
    </xdr:from>
    <xdr:to>
      <xdr:col>21</xdr:col>
      <xdr:colOff>119766</xdr:colOff>
      <xdr:row>17</xdr:row>
      <xdr:rowOff>140138</xdr:rowOff>
    </xdr:to>
    <xdr:sp macro="" textlink="">
      <xdr:nvSpPr>
        <xdr:cNvPr id="14" name="Rectangle: Rounded Corners 13">
          <a:extLst>
            <a:ext uri="{FF2B5EF4-FFF2-40B4-BE49-F238E27FC236}">
              <a16:creationId xmlns:a16="http://schemas.microsoft.com/office/drawing/2014/main" id="{B19E9EE1-5E5D-4CB8-8860-2514F9B7D87D}"/>
            </a:ext>
          </a:extLst>
        </xdr:cNvPr>
        <xdr:cNvSpPr/>
      </xdr:nvSpPr>
      <xdr:spPr>
        <a:xfrm>
          <a:off x="8567675" y="105103"/>
          <a:ext cx="4427263" cy="3161863"/>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119293</xdr:colOff>
      <xdr:row>5</xdr:row>
      <xdr:rowOff>143203</xdr:rowOff>
    </xdr:from>
    <xdr:to>
      <xdr:col>3</xdr:col>
      <xdr:colOff>104054</xdr:colOff>
      <xdr:row>10</xdr:row>
      <xdr:rowOff>96432</xdr:rowOff>
    </xdr:to>
    <xdr:sp macro="" textlink="">
      <xdr:nvSpPr>
        <xdr:cNvPr id="19" name="Rectangle: Rounded Corners 18">
          <a:extLst>
            <a:ext uri="{FF2B5EF4-FFF2-40B4-BE49-F238E27FC236}">
              <a16:creationId xmlns:a16="http://schemas.microsoft.com/office/drawing/2014/main" id="{F6FB63DE-F887-4364-9A2C-B7823F080501}"/>
            </a:ext>
          </a:extLst>
        </xdr:cNvPr>
        <xdr:cNvSpPr/>
      </xdr:nvSpPr>
      <xdr:spPr>
        <a:xfrm>
          <a:off x="119293" y="1062858"/>
          <a:ext cx="1824071" cy="872884"/>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194353</xdr:colOff>
      <xdr:row>0</xdr:row>
      <xdr:rowOff>107030</xdr:rowOff>
    </xdr:from>
    <xdr:to>
      <xdr:col>6</xdr:col>
      <xdr:colOff>179112</xdr:colOff>
      <xdr:row>5</xdr:row>
      <xdr:rowOff>61310</xdr:rowOff>
    </xdr:to>
    <xdr:sp macro="" textlink="">
      <xdr:nvSpPr>
        <xdr:cNvPr id="20" name="Rectangle: Rounded Corners 19">
          <a:extLst>
            <a:ext uri="{FF2B5EF4-FFF2-40B4-BE49-F238E27FC236}">
              <a16:creationId xmlns:a16="http://schemas.microsoft.com/office/drawing/2014/main" id="{890C2ABF-9F44-4242-9C68-9BB03B36AFC4}"/>
            </a:ext>
          </a:extLst>
        </xdr:cNvPr>
        <xdr:cNvSpPr/>
      </xdr:nvSpPr>
      <xdr:spPr>
        <a:xfrm>
          <a:off x="2033663" y="107030"/>
          <a:ext cx="1824070" cy="873935"/>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202763</xdr:colOff>
      <xdr:row>5</xdr:row>
      <xdr:rowOff>149685</xdr:rowOff>
    </xdr:from>
    <xdr:to>
      <xdr:col>6</xdr:col>
      <xdr:colOff>187522</xdr:colOff>
      <xdr:row>10</xdr:row>
      <xdr:rowOff>103965</xdr:rowOff>
    </xdr:to>
    <xdr:sp macro="" textlink="">
      <xdr:nvSpPr>
        <xdr:cNvPr id="21" name="Rectangle: Rounded Corners 20">
          <a:extLst>
            <a:ext uri="{FF2B5EF4-FFF2-40B4-BE49-F238E27FC236}">
              <a16:creationId xmlns:a16="http://schemas.microsoft.com/office/drawing/2014/main" id="{F47B8B9F-A247-4BB8-9847-D4677B138776}"/>
            </a:ext>
          </a:extLst>
        </xdr:cNvPr>
        <xdr:cNvSpPr/>
      </xdr:nvSpPr>
      <xdr:spPr>
        <a:xfrm>
          <a:off x="2042073" y="1069340"/>
          <a:ext cx="1824070" cy="873935"/>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338073</xdr:colOff>
      <xdr:row>0</xdr:row>
      <xdr:rowOff>113862</xdr:rowOff>
    </xdr:from>
    <xdr:to>
      <xdr:col>13</xdr:col>
      <xdr:colOff>473612</xdr:colOff>
      <xdr:row>17</xdr:row>
      <xdr:rowOff>148896</xdr:rowOff>
    </xdr:to>
    <xdr:sp macro="" textlink="">
      <xdr:nvSpPr>
        <xdr:cNvPr id="22" name="Rectangle: Rounded Corners 21">
          <a:extLst>
            <a:ext uri="{FF2B5EF4-FFF2-40B4-BE49-F238E27FC236}">
              <a16:creationId xmlns:a16="http://schemas.microsoft.com/office/drawing/2014/main" id="{97056F11-CD18-463A-9E50-DB7E5E33A801}"/>
            </a:ext>
          </a:extLst>
        </xdr:cNvPr>
        <xdr:cNvSpPr/>
      </xdr:nvSpPr>
      <xdr:spPr>
        <a:xfrm>
          <a:off x="4016694" y="113862"/>
          <a:ext cx="4427263" cy="3161862"/>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136626</xdr:colOff>
      <xdr:row>18</xdr:row>
      <xdr:rowOff>43792</xdr:rowOff>
    </xdr:from>
    <xdr:to>
      <xdr:col>8</xdr:col>
      <xdr:colOff>472965</xdr:colOff>
      <xdr:row>38</xdr:row>
      <xdr:rowOff>85833</xdr:rowOff>
    </xdr:to>
    <xdr:sp macro="" textlink="">
      <xdr:nvSpPr>
        <xdr:cNvPr id="26" name="Rectangle: Rounded Corners 25">
          <a:extLst>
            <a:ext uri="{FF2B5EF4-FFF2-40B4-BE49-F238E27FC236}">
              <a16:creationId xmlns:a16="http://schemas.microsoft.com/office/drawing/2014/main" id="{3D9F3965-364B-49BC-893B-92A452288BD4}"/>
            </a:ext>
          </a:extLst>
        </xdr:cNvPr>
        <xdr:cNvSpPr/>
      </xdr:nvSpPr>
      <xdr:spPr>
        <a:xfrm>
          <a:off x="136626" y="3354551"/>
          <a:ext cx="5241167" cy="372066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232971</xdr:colOff>
      <xdr:row>0</xdr:row>
      <xdr:rowOff>96345</xdr:rowOff>
    </xdr:from>
    <xdr:to>
      <xdr:col>26</xdr:col>
      <xdr:colOff>280276</xdr:colOff>
      <xdr:row>17</xdr:row>
      <xdr:rowOff>140138</xdr:rowOff>
    </xdr:to>
    <xdr:sp macro="" textlink="">
      <xdr:nvSpPr>
        <xdr:cNvPr id="27" name="Rectangle: Rounded Corners 26">
          <a:extLst>
            <a:ext uri="{FF2B5EF4-FFF2-40B4-BE49-F238E27FC236}">
              <a16:creationId xmlns:a16="http://schemas.microsoft.com/office/drawing/2014/main" id="{490BBFC1-083A-41D7-808D-BD766F70AACB}"/>
            </a:ext>
          </a:extLst>
        </xdr:cNvPr>
        <xdr:cNvSpPr/>
      </xdr:nvSpPr>
      <xdr:spPr>
        <a:xfrm>
          <a:off x="13108143" y="96345"/>
          <a:ext cx="3112823" cy="317062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26267</xdr:colOff>
      <xdr:row>18</xdr:row>
      <xdr:rowOff>56056</xdr:rowOff>
    </xdr:from>
    <xdr:to>
      <xdr:col>17</xdr:col>
      <xdr:colOff>411655</xdr:colOff>
      <xdr:row>38</xdr:row>
      <xdr:rowOff>98097</xdr:rowOff>
    </xdr:to>
    <xdr:sp macro="" textlink="">
      <xdr:nvSpPr>
        <xdr:cNvPr id="29" name="Rectangle: Rounded Corners 28">
          <a:extLst>
            <a:ext uri="{FF2B5EF4-FFF2-40B4-BE49-F238E27FC236}">
              <a16:creationId xmlns:a16="http://schemas.microsoft.com/office/drawing/2014/main" id="{A32ED18A-A0BF-46EE-843E-9372BF6185CB}"/>
            </a:ext>
          </a:extLst>
        </xdr:cNvPr>
        <xdr:cNvSpPr/>
      </xdr:nvSpPr>
      <xdr:spPr>
        <a:xfrm>
          <a:off x="5544198" y="3366815"/>
          <a:ext cx="5290216" cy="372066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555285</xdr:colOff>
      <xdr:row>18</xdr:row>
      <xdr:rowOff>50800</xdr:rowOff>
    </xdr:from>
    <xdr:to>
      <xdr:col>26</xdr:col>
      <xdr:colOff>278521</xdr:colOff>
      <xdr:row>38</xdr:row>
      <xdr:rowOff>92841</xdr:rowOff>
    </xdr:to>
    <xdr:sp macro="" textlink="">
      <xdr:nvSpPr>
        <xdr:cNvPr id="30" name="Rectangle: Rounded Corners 29">
          <a:extLst>
            <a:ext uri="{FF2B5EF4-FFF2-40B4-BE49-F238E27FC236}">
              <a16:creationId xmlns:a16="http://schemas.microsoft.com/office/drawing/2014/main" id="{B8373205-C803-4949-83DE-8629964ABEE5}"/>
            </a:ext>
          </a:extLst>
        </xdr:cNvPr>
        <xdr:cNvSpPr/>
      </xdr:nvSpPr>
      <xdr:spPr>
        <a:xfrm>
          <a:off x="10978044" y="3361559"/>
          <a:ext cx="5241167" cy="372066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324069</xdr:colOff>
      <xdr:row>0</xdr:row>
      <xdr:rowOff>113862</xdr:rowOff>
    </xdr:from>
    <xdr:to>
      <xdr:col>13</xdr:col>
      <xdr:colOff>472965</xdr:colOff>
      <xdr:row>17</xdr:row>
      <xdr:rowOff>140138</xdr:rowOff>
    </xdr:to>
    <xdr:graphicFrame macro="">
      <xdr:nvGraphicFramePr>
        <xdr:cNvPr id="31" name="Chart 30">
          <a:extLst>
            <a:ext uri="{FF2B5EF4-FFF2-40B4-BE49-F238E27FC236}">
              <a16:creationId xmlns:a16="http://schemas.microsoft.com/office/drawing/2014/main" id="{7ABA66C0-459F-4784-A8AB-F8845D007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597330</xdr:colOff>
      <xdr:row>0</xdr:row>
      <xdr:rowOff>105103</xdr:rowOff>
    </xdr:from>
    <xdr:to>
      <xdr:col>21</xdr:col>
      <xdr:colOff>122621</xdr:colOff>
      <xdr:row>17</xdr:row>
      <xdr:rowOff>140138</xdr:rowOff>
    </xdr:to>
    <xdr:graphicFrame macro="">
      <xdr:nvGraphicFramePr>
        <xdr:cNvPr id="32" name="Chart 31">
          <a:extLst>
            <a:ext uri="{FF2B5EF4-FFF2-40B4-BE49-F238E27FC236}">
              <a16:creationId xmlns:a16="http://schemas.microsoft.com/office/drawing/2014/main" id="{2CAAA6CB-55ED-445F-8E13-7DCD74FAC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218966</xdr:colOff>
      <xdr:row>0</xdr:row>
      <xdr:rowOff>87586</xdr:rowOff>
    </xdr:from>
    <xdr:to>
      <xdr:col>26</xdr:col>
      <xdr:colOff>280276</xdr:colOff>
      <xdr:row>17</xdr:row>
      <xdr:rowOff>140138</xdr:rowOff>
    </xdr:to>
    <xdr:graphicFrame macro="">
      <xdr:nvGraphicFramePr>
        <xdr:cNvPr id="33" name="Chart 32">
          <a:extLst>
            <a:ext uri="{FF2B5EF4-FFF2-40B4-BE49-F238E27FC236}">
              <a16:creationId xmlns:a16="http://schemas.microsoft.com/office/drawing/2014/main" id="{08CCFCB5-1C9F-46E3-9052-1C3E4ABB2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154143</xdr:colOff>
      <xdr:row>18</xdr:row>
      <xdr:rowOff>43793</xdr:rowOff>
    </xdr:from>
    <xdr:to>
      <xdr:col>8</xdr:col>
      <xdr:colOff>472965</xdr:colOff>
      <xdr:row>38</xdr:row>
      <xdr:rowOff>78828</xdr:rowOff>
    </xdr:to>
    <xdr:graphicFrame macro="">
      <xdr:nvGraphicFramePr>
        <xdr:cNvPr id="34" name="Chart 33">
          <a:extLst>
            <a:ext uri="{FF2B5EF4-FFF2-40B4-BE49-F238E27FC236}">
              <a16:creationId xmlns:a16="http://schemas.microsoft.com/office/drawing/2014/main" id="{AE503D9E-B287-432B-8A2D-D450BE130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17518</xdr:colOff>
      <xdr:row>18</xdr:row>
      <xdr:rowOff>52551</xdr:rowOff>
    </xdr:from>
    <xdr:to>
      <xdr:col>17</xdr:col>
      <xdr:colOff>402896</xdr:colOff>
      <xdr:row>38</xdr:row>
      <xdr:rowOff>87587</xdr:rowOff>
    </xdr:to>
    <xdr:graphicFrame macro="">
      <xdr:nvGraphicFramePr>
        <xdr:cNvPr id="35" name="Chart 34">
          <a:extLst>
            <a:ext uri="{FF2B5EF4-FFF2-40B4-BE49-F238E27FC236}">
              <a16:creationId xmlns:a16="http://schemas.microsoft.com/office/drawing/2014/main" id="{5B0838F8-FEFA-442A-BE70-93CA82F5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546527</xdr:colOff>
      <xdr:row>18</xdr:row>
      <xdr:rowOff>52551</xdr:rowOff>
    </xdr:from>
    <xdr:to>
      <xdr:col>26</xdr:col>
      <xdr:colOff>262758</xdr:colOff>
      <xdr:row>38</xdr:row>
      <xdr:rowOff>87587</xdr:rowOff>
    </xdr:to>
    <xdr:graphicFrame macro="">
      <xdr:nvGraphicFramePr>
        <xdr:cNvPr id="36" name="Chart 35">
          <a:extLst>
            <a:ext uri="{FF2B5EF4-FFF2-40B4-BE49-F238E27FC236}">
              <a16:creationId xmlns:a16="http://schemas.microsoft.com/office/drawing/2014/main" id="{E3F0C0DA-06AF-4C87-9F7E-9AC288D9D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116926</xdr:colOff>
      <xdr:row>10</xdr:row>
      <xdr:rowOff>176486</xdr:rowOff>
    </xdr:from>
    <xdr:to>
      <xdr:col>4</xdr:col>
      <xdr:colOff>280276</xdr:colOff>
      <xdr:row>14</xdr:row>
      <xdr:rowOff>61309</xdr:rowOff>
    </xdr:to>
    <mc:AlternateContent xmlns:mc="http://schemas.openxmlformats.org/markup-compatibility/2006" xmlns:a14="http://schemas.microsoft.com/office/drawing/2010/main">
      <mc:Choice Requires="a14">
        <xdr:graphicFrame macro="">
          <xdr:nvGraphicFramePr>
            <xdr:cNvPr id="37" name="Branch">
              <a:extLst>
                <a:ext uri="{FF2B5EF4-FFF2-40B4-BE49-F238E27FC236}">
                  <a16:creationId xmlns:a16="http://schemas.microsoft.com/office/drawing/2014/main" id="{2F3C4F83-C5AB-4536-A436-8C3F041FBCA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6926" y="2015796"/>
              <a:ext cx="2615764" cy="620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124021</xdr:colOff>
      <xdr:row>14</xdr:row>
      <xdr:rowOff>95994</xdr:rowOff>
    </xdr:from>
    <xdr:to>
      <xdr:col>4</xdr:col>
      <xdr:colOff>280275</xdr:colOff>
      <xdr:row>17</xdr:row>
      <xdr:rowOff>148896</xdr:rowOff>
    </xdr:to>
    <mc:AlternateContent xmlns:mc="http://schemas.openxmlformats.org/markup-compatibility/2006" xmlns:a14="http://schemas.microsoft.com/office/drawing/2010/main">
      <mc:Choice Requires="a14">
        <xdr:graphicFrame macro="">
          <xdr:nvGraphicFramePr>
            <xdr:cNvPr id="38" name="Education">
              <a:extLst>
                <a:ext uri="{FF2B5EF4-FFF2-40B4-BE49-F238E27FC236}">
                  <a16:creationId xmlns:a16="http://schemas.microsoft.com/office/drawing/2014/main" id="{25D10360-B4DB-4D01-A8B1-3C6B69BA01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4021" y="2671028"/>
              <a:ext cx="2608668" cy="60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324069</xdr:colOff>
      <xdr:row>11</xdr:row>
      <xdr:rowOff>8759</xdr:rowOff>
    </xdr:from>
    <xdr:to>
      <xdr:col>6</xdr:col>
      <xdr:colOff>183931</xdr:colOff>
      <xdr:row>17</xdr:row>
      <xdr:rowOff>148896</xdr:rowOff>
    </xdr:to>
    <mc:AlternateContent xmlns:mc="http://schemas.openxmlformats.org/markup-compatibility/2006" xmlns:a14="http://schemas.microsoft.com/office/drawing/2010/main">
      <mc:Choice Requires="a14">
        <xdr:graphicFrame macro="">
          <xdr:nvGraphicFramePr>
            <xdr:cNvPr id="39" name="Employment">
              <a:extLst>
                <a:ext uri="{FF2B5EF4-FFF2-40B4-BE49-F238E27FC236}">
                  <a16:creationId xmlns:a16="http://schemas.microsoft.com/office/drawing/2014/main" id="{58EB64ED-5728-4E63-A69C-E0591EF0EF72}"/>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2776483" y="2032000"/>
              <a:ext cx="1086069" cy="1243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359104</xdr:colOff>
      <xdr:row>2</xdr:row>
      <xdr:rowOff>148897</xdr:rowOff>
    </xdr:from>
    <xdr:to>
      <xdr:col>5</xdr:col>
      <xdr:colOff>560552</xdr:colOff>
      <xdr:row>4</xdr:row>
      <xdr:rowOff>122621</xdr:rowOff>
    </xdr:to>
    <xdr:sp macro="" textlink="'Data Imputation'!T36">
      <xdr:nvSpPr>
        <xdr:cNvPr id="41" name="TextBox 40">
          <a:extLst>
            <a:ext uri="{FF2B5EF4-FFF2-40B4-BE49-F238E27FC236}">
              <a16:creationId xmlns:a16="http://schemas.microsoft.com/office/drawing/2014/main" id="{1143098B-2E42-47A6-A607-95FCFD53BA61}"/>
            </a:ext>
          </a:extLst>
        </xdr:cNvPr>
        <xdr:cNvSpPr txBox="1"/>
      </xdr:nvSpPr>
      <xdr:spPr>
        <a:xfrm>
          <a:off x="2198414" y="516759"/>
          <a:ext cx="1427655"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09138F-C4A7-4D76-81E5-DA39BCCA5209}" type="TxLink">
            <a:rPr lang="en-US" sz="2000" b="1" i="0" u="none" strike="noStrike">
              <a:solidFill>
                <a:schemeClr val="tx2"/>
              </a:solidFill>
              <a:latin typeface="Calibri"/>
              <a:cs typeface="Calibri"/>
            </a:rPr>
            <a:pPr algn="ctr"/>
            <a:t>145.75</a:t>
          </a:fld>
          <a:endParaRPr lang="en-US" sz="2000" b="1">
            <a:solidFill>
              <a:schemeClr val="tx2"/>
            </a:solidFill>
          </a:endParaRPr>
        </a:p>
      </xdr:txBody>
    </xdr:sp>
    <xdr:clientData/>
  </xdr:twoCellAnchor>
  <xdr:twoCellAnchor>
    <xdr:from>
      <xdr:col>3</xdr:col>
      <xdr:colOff>332828</xdr:colOff>
      <xdr:row>1</xdr:row>
      <xdr:rowOff>87586</xdr:rowOff>
    </xdr:from>
    <xdr:to>
      <xdr:col>6</xdr:col>
      <xdr:colOff>8758</xdr:colOff>
      <xdr:row>3</xdr:row>
      <xdr:rowOff>8759</xdr:rowOff>
    </xdr:to>
    <xdr:sp macro="" textlink="">
      <xdr:nvSpPr>
        <xdr:cNvPr id="42" name="TextBox 41">
          <a:extLst>
            <a:ext uri="{FF2B5EF4-FFF2-40B4-BE49-F238E27FC236}">
              <a16:creationId xmlns:a16="http://schemas.microsoft.com/office/drawing/2014/main" id="{2308F6B4-5703-487F-B77B-22DA0101D664}"/>
            </a:ext>
          </a:extLst>
        </xdr:cNvPr>
        <xdr:cNvSpPr txBox="1"/>
      </xdr:nvSpPr>
      <xdr:spPr>
        <a:xfrm>
          <a:off x="2172138" y="271517"/>
          <a:ext cx="1515241"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solidFill>
            </a:rPr>
            <a:t>Avg. Premium</a:t>
          </a:r>
        </a:p>
      </xdr:txBody>
    </xdr:sp>
    <xdr:clientData/>
  </xdr:twoCellAnchor>
  <xdr:twoCellAnchor>
    <xdr:from>
      <xdr:col>3</xdr:col>
      <xdr:colOff>371366</xdr:colOff>
      <xdr:row>6</xdr:row>
      <xdr:rowOff>64814</xdr:rowOff>
    </xdr:from>
    <xdr:to>
      <xdr:col>6</xdr:col>
      <xdr:colOff>47296</xdr:colOff>
      <xdr:row>7</xdr:row>
      <xdr:rowOff>169918</xdr:rowOff>
    </xdr:to>
    <xdr:sp macro="" textlink="">
      <xdr:nvSpPr>
        <xdr:cNvPr id="43" name="TextBox 42">
          <a:extLst>
            <a:ext uri="{FF2B5EF4-FFF2-40B4-BE49-F238E27FC236}">
              <a16:creationId xmlns:a16="http://schemas.microsoft.com/office/drawing/2014/main" id="{35AE134A-D9E4-47EA-8B2E-CBF213018AE5}"/>
            </a:ext>
          </a:extLst>
        </xdr:cNvPr>
        <xdr:cNvSpPr txBox="1"/>
      </xdr:nvSpPr>
      <xdr:spPr>
        <a:xfrm>
          <a:off x="2210676" y="1168400"/>
          <a:ext cx="1515241"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solidFill>
            </a:rPr>
            <a:t>Avg. Income</a:t>
          </a:r>
        </a:p>
      </xdr:txBody>
    </xdr:sp>
    <xdr:clientData/>
  </xdr:twoCellAnchor>
  <xdr:twoCellAnchor>
    <xdr:from>
      <xdr:col>3</xdr:col>
      <xdr:colOff>423918</xdr:colOff>
      <xdr:row>7</xdr:row>
      <xdr:rowOff>152400</xdr:rowOff>
    </xdr:from>
    <xdr:to>
      <xdr:col>6</xdr:col>
      <xdr:colOff>12262</xdr:colOff>
      <xdr:row>9</xdr:row>
      <xdr:rowOff>126124</xdr:rowOff>
    </xdr:to>
    <xdr:sp macro="" textlink="'Data Imputation'!T37">
      <xdr:nvSpPr>
        <xdr:cNvPr id="44" name="TextBox 43">
          <a:extLst>
            <a:ext uri="{FF2B5EF4-FFF2-40B4-BE49-F238E27FC236}">
              <a16:creationId xmlns:a16="http://schemas.microsoft.com/office/drawing/2014/main" id="{A71EAF60-294E-402B-BDA0-F2DEE083EB5F}"/>
            </a:ext>
          </a:extLst>
        </xdr:cNvPr>
        <xdr:cNvSpPr txBox="1"/>
      </xdr:nvSpPr>
      <xdr:spPr>
        <a:xfrm>
          <a:off x="2263228" y="1439917"/>
          <a:ext cx="1427655"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959A-E345-4788-90B5-E5BA9E9E6DA9}" type="TxLink">
            <a:rPr lang="en-US" sz="2000" b="1" i="0" u="none" strike="noStrike">
              <a:solidFill>
                <a:schemeClr val="tx2"/>
              </a:solidFill>
              <a:latin typeface="Calibri"/>
              <a:cs typeface="Calibri"/>
            </a:rPr>
            <a:pPr algn="ctr"/>
            <a:t>5403.46</a:t>
          </a:fld>
          <a:endParaRPr lang="en-US" sz="2000" b="1">
            <a:solidFill>
              <a:schemeClr val="tx2"/>
            </a:solidFill>
          </a:endParaRPr>
        </a:p>
      </xdr:txBody>
    </xdr:sp>
    <xdr:clientData/>
  </xdr:twoCellAnchor>
  <xdr:twoCellAnchor>
    <xdr:from>
      <xdr:col>0</xdr:col>
      <xdr:colOff>318814</xdr:colOff>
      <xdr:row>6</xdr:row>
      <xdr:rowOff>56055</xdr:rowOff>
    </xdr:from>
    <xdr:to>
      <xdr:col>2</xdr:col>
      <xdr:colOff>607848</xdr:colOff>
      <xdr:row>7</xdr:row>
      <xdr:rowOff>161159</xdr:rowOff>
    </xdr:to>
    <xdr:sp macro="" textlink="">
      <xdr:nvSpPr>
        <xdr:cNvPr id="45" name="TextBox 44">
          <a:extLst>
            <a:ext uri="{FF2B5EF4-FFF2-40B4-BE49-F238E27FC236}">
              <a16:creationId xmlns:a16="http://schemas.microsoft.com/office/drawing/2014/main" id="{49ED508F-6B08-4DD8-B184-DECC6D3CE778}"/>
            </a:ext>
          </a:extLst>
        </xdr:cNvPr>
        <xdr:cNvSpPr txBox="1"/>
      </xdr:nvSpPr>
      <xdr:spPr>
        <a:xfrm>
          <a:off x="318814" y="1159641"/>
          <a:ext cx="1515241"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solidFill>
            </a:rPr>
            <a:t>Total</a:t>
          </a:r>
          <a:r>
            <a:rPr lang="en-US" sz="1600" b="1" baseline="0">
              <a:solidFill>
                <a:schemeClr val="tx2"/>
              </a:solidFill>
            </a:rPr>
            <a:t> Benefits</a:t>
          </a:r>
          <a:endParaRPr lang="en-US" sz="1600" b="1">
            <a:solidFill>
              <a:schemeClr val="tx2"/>
            </a:solidFill>
          </a:endParaRPr>
        </a:p>
      </xdr:txBody>
    </xdr:sp>
    <xdr:clientData/>
  </xdr:twoCellAnchor>
  <xdr:twoCellAnchor>
    <xdr:from>
      <xdr:col>0</xdr:col>
      <xdr:colOff>348594</xdr:colOff>
      <xdr:row>7</xdr:row>
      <xdr:rowOff>147146</xdr:rowOff>
    </xdr:from>
    <xdr:to>
      <xdr:col>2</xdr:col>
      <xdr:colOff>550042</xdr:colOff>
      <xdr:row>9</xdr:row>
      <xdr:rowOff>120870</xdr:rowOff>
    </xdr:to>
    <xdr:sp macro="" textlink="'Data Imputation'!T38">
      <xdr:nvSpPr>
        <xdr:cNvPr id="46" name="TextBox 45">
          <a:extLst>
            <a:ext uri="{FF2B5EF4-FFF2-40B4-BE49-F238E27FC236}">
              <a16:creationId xmlns:a16="http://schemas.microsoft.com/office/drawing/2014/main" id="{C65A3460-8184-44AA-A92A-049ED9B4F5AD}"/>
            </a:ext>
          </a:extLst>
        </xdr:cNvPr>
        <xdr:cNvSpPr txBox="1"/>
      </xdr:nvSpPr>
      <xdr:spPr>
        <a:xfrm>
          <a:off x="348594" y="1434663"/>
          <a:ext cx="1427655"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6E9C76-9AD8-4DAD-92AA-85BF0CA3C6A2}" type="TxLink">
            <a:rPr lang="en-US" sz="2000" b="1" i="0" u="none" strike="noStrike">
              <a:solidFill>
                <a:schemeClr val="tx2"/>
              </a:solidFill>
              <a:latin typeface="Calibri"/>
              <a:cs typeface="Calibri"/>
            </a:rPr>
            <a:pPr algn="ctr"/>
            <a:t>167212</a:t>
          </a:fld>
          <a:endParaRPr lang="en-US" sz="2000" b="1">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723900</xdr:colOff>
      <xdr:row>2</xdr:row>
      <xdr:rowOff>15240</xdr:rowOff>
    </xdr:from>
    <xdr:to>
      <xdr:col>11</xdr:col>
      <xdr:colOff>289560</xdr:colOff>
      <xdr:row>17</xdr:row>
      <xdr:rowOff>15240</xdr:rowOff>
    </xdr:to>
    <xdr:graphicFrame macro="">
      <xdr:nvGraphicFramePr>
        <xdr:cNvPr id="2" name="Chart 1">
          <a:extLst>
            <a:ext uri="{FF2B5EF4-FFF2-40B4-BE49-F238E27FC236}">
              <a16:creationId xmlns:a16="http://schemas.microsoft.com/office/drawing/2014/main" id="{812A3156-758C-47BA-AB4C-417669EC2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320040</xdr:colOff>
      <xdr:row>9</xdr:row>
      <xdr:rowOff>15240</xdr:rowOff>
    </xdr:from>
    <xdr:to>
      <xdr:col>2</xdr:col>
      <xdr:colOff>220980</xdr:colOff>
      <xdr:row>22</xdr:row>
      <xdr:rowOff>104775</xdr:rowOff>
    </xdr:to>
    <mc:AlternateContent xmlns:mc="http://schemas.openxmlformats.org/markup-compatibility/2006" xmlns:a14="http://schemas.microsoft.com/office/drawing/2010/main">
      <mc:Choice Requires="a14">
        <xdr:graphicFrame macro="">
          <xdr:nvGraphicFramePr>
            <xdr:cNvPr id="2" name="Marrital Status">
              <a:extLst>
                <a:ext uri="{FF2B5EF4-FFF2-40B4-BE49-F238E27FC236}">
                  <a16:creationId xmlns:a16="http://schemas.microsoft.com/office/drawing/2014/main" id="{50E427FB-E5A8-4848-8FA4-5D040EB5B35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20040" y="1661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632460</xdr:colOff>
      <xdr:row>1</xdr:row>
      <xdr:rowOff>175260</xdr:rowOff>
    </xdr:from>
    <xdr:to>
      <xdr:col>11</xdr:col>
      <xdr:colOff>22860</xdr:colOff>
      <xdr:row>16</xdr:row>
      <xdr:rowOff>175260</xdr:rowOff>
    </xdr:to>
    <xdr:graphicFrame macro="">
      <xdr:nvGraphicFramePr>
        <xdr:cNvPr id="3" name="Chart 2">
          <a:extLst>
            <a:ext uri="{FF2B5EF4-FFF2-40B4-BE49-F238E27FC236}">
              <a16:creationId xmlns:a16="http://schemas.microsoft.com/office/drawing/2014/main" id="{938280DB-97F0-458A-8689-25E9CA1A3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91440</xdr:colOff>
      <xdr:row>14</xdr:row>
      <xdr:rowOff>60960</xdr:rowOff>
    </xdr:from>
    <xdr:to>
      <xdr:col>1</xdr:col>
      <xdr:colOff>861060</xdr:colOff>
      <xdr:row>27</xdr:row>
      <xdr:rowOff>150495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4DAB502A-21B1-4EE8-9F4F-D5E12A73ECE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440" y="2621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xdr:colOff>
      <xdr:row>14</xdr:row>
      <xdr:rowOff>68580</xdr:rowOff>
    </xdr:from>
    <xdr:to>
      <xdr:col>4</xdr:col>
      <xdr:colOff>335280</xdr:colOff>
      <xdr:row>27</xdr:row>
      <xdr:rowOff>158115</xdr:rowOff>
    </xdr:to>
    <mc:AlternateContent xmlns:mc="http://schemas.openxmlformats.org/markup-compatibility/2006" xmlns:a14="http://schemas.microsoft.com/office/drawing/2010/main">
      <mc:Choice Requires="a14">
        <xdr:graphicFrame macro="">
          <xdr:nvGraphicFramePr>
            <xdr:cNvPr id="5" name="Marrital Status 1">
              <a:extLst>
                <a:ext uri="{FF2B5EF4-FFF2-40B4-BE49-F238E27FC236}">
                  <a16:creationId xmlns:a16="http://schemas.microsoft.com/office/drawing/2014/main" id="{9838B9D3-1408-4905-96DC-3196006D686B}"/>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mlns="">
        <xdr:sp macro="" textlink="">
          <xdr:nvSpPr>
            <xdr:cNvPr id="0" name=""/>
            <xdr:cNvSpPr>
              <a:spLocks noTextEdit="1"/>
            </xdr:cNvSpPr>
          </xdr:nvSpPr>
          <xdr:spPr>
            <a:xfrm>
              <a:off x="2179320" y="2628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xdr:colOff>
      <xdr:row>2</xdr:row>
      <xdr:rowOff>0</xdr:rowOff>
    </xdr:from>
    <xdr:to>
      <xdr:col>12</xdr:col>
      <xdr:colOff>182880</xdr:colOff>
      <xdr:row>18</xdr:row>
      <xdr:rowOff>30480</xdr:rowOff>
    </xdr:to>
    <xdr:graphicFrame macro="">
      <xdr:nvGraphicFramePr>
        <xdr:cNvPr id="6" name="Chart 5">
          <a:extLst>
            <a:ext uri="{FF2B5EF4-FFF2-40B4-BE49-F238E27FC236}">
              <a16:creationId xmlns:a16="http://schemas.microsoft.com/office/drawing/2014/main" id="{39C1BB2A-8397-45C0-9EC6-79CF0969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1</xdr:row>
      <xdr:rowOff>175260</xdr:rowOff>
    </xdr:from>
    <xdr:to>
      <xdr:col>11</xdr:col>
      <xdr:colOff>297180</xdr:colOff>
      <xdr:row>16</xdr:row>
      <xdr:rowOff>175260</xdr:rowOff>
    </xdr:to>
    <xdr:graphicFrame macro="">
      <xdr:nvGraphicFramePr>
        <xdr:cNvPr id="2" name="Chart 1">
          <a:extLst>
            <a:ext uri="{FF2B5EF4-FFF2-40B4-BE49-F238E27FC236}">
              <a16:creationId xmlns:a16="http://schemas.microsoft.com/office/drawing/2014/main" id="{BF8E75DA-2D0B-4E48-B40A-CE90E527C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586740</xdr:colOff>
      <xdr:row>2</xdr:row>
      <xdr:rowOff>15240</xdr:rowOff>
    </xdr:from>
    <xdr:to>
      <xdr:col>12</xdr:col>
      <xdr:colOff>403860</xdr:colOff>
      <xdr:row>17</xdr:row>
      <xdr:rowOff>15240</xdr:rowOff>
    </xdr:to>
    <xdr:graphicFrame macro="">
      <xdr:nvGraphicFramePr>
        <xdr:cNvPr id="2" name="Chart 1">
          <a:extLst>
            <a:ext uri="{FF2B5EF4-FFF2-40B4-BE49-F238E27FC236}">
              <a16:creationId xmlns:a16="http://schemas.microsoft.com/office/drawing/2014/main" id="{65F06152-1427-413D-8FDB-46475B155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594360</xdr:colOff>
      <xdr:row>0</xdr:row>
      <xdr:rowOff>175260</xdr:rowOff>
    </xdr:from>
    <xdr:to>
      <xdr:col>11</xdr:col>
      <xdr:colOff>289560</xdr:colOff>
      <xdr:row>15</xdr:row>
      <xdr:rowOff>175260</xdr:rowOff>
    </xdr:to>
    <xdr:graphicFrame macro="">
      <xdr:nvGraphicFramePr>
        <xdr:cNvPr id="2" name="Chart 1">
          <a:extLst>
            <a:ext uri="{FF2B5EF4-FFF2-40B4-BE49-F238E27FC236}">
              <a16:creationId xmlns:a16="http://schemas.microsoft.com/office/drawing/2014/main" id="{9C4B90F4-9CA4-403B-9A43-3E5276651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18</xdr:row>
      <xdr:rowOff>0</xdr:rowOff>
    </xdr:to>
    <xdr:graphicFrame macro="">
      <xdr:nvGraphicFramePr>
        <xdr:cNvPr id="2" name="Chart 1">
          <a:extLst>
            <a:ext uri="{FF2B5EF4-FFF2-40B4-BE49-F238E27FC236}">
              <a16:creationId xmlns:a16="http://schemas.microsoft.com/office/drawing/2014/main" id="{749D8330-3312-4D91-AEBE-8DACC67AD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a, E Sashikant" refreshedDate="45005.96758715278" createdVersion="6" refreshedVersion="6" minRefreshableVersion="3" recordCount="614" xr:uid="{EDDCE682-5749-477A-8D22-3CD1EF943A66}">
  <cacheSource type="worksheet">
    <worksheetSource name="insurance"/>
  </cacheSource>
  <cacheFields count="13">
    <cacheField name="ID" numFmtId="0">
      <sharedItems/>
    </cacheField>
    <cacheField name="Gender" numFmtId="0">
      <sharedItems/>
    </cacheField>
    <cacheField name="Marrital Status" numFmtId="0">
      <sharedItems/>
    </cacheField>
    <cacheField name="Dependents" numFmtId="0">
      <sharedItems containsSemiMixedTypes="0" containsString="0" containsNumber="1" containsInteger="1" minValue="0" maxValue="3"/>
    </cacheField>
    <cacheField name="Education" numFmtId="0">
      <sharedItems/>
    </cacheField>
    <cacheField name="Employment" numFmtId="0">
      <sharedItems/>
    </cacheField>
    <cacheField name="Applicant Income" numFmtId="0">
      <sharedItems containsSemiMixedTypes="0" containsString="0" containsNumber="1" containsInteger="1" minValue="150" maxValue="81000" count="505">
        <n v="5849"/>
        <n v="4583"/>
        <n v="3000"/>
        <n v="2583"/>
        <n v="6000"/>
        <n v="5417"/>
        <n v="2333"/>
        <n v="3036"/>
        <n v="4006"/>
        <n v="12841"/>
        <n v="3200"/>
        <n v="2500"/>
        <n v="3073"/>
        <n v="1853"/>
        <n v="1299"/>
        <n v="4950"/>
        <n v="3596"/>
        <n v="3510"/>
        <n v="4887"/>
        <n v="2600"/>
        <n v="7660"/>
        <n v="5955"/>
        <n v="3365"/>
        <n v="3717"/>
        <n v="9560"/>
        <n v="2799"/>
        <n v="4226"/>
        <n v="1442"/>
        <n v="3750"/>
        <n v="4166"/>
        <n v="3167"/>
        <n v="4692"/>
        <n v="3500"/>
        <n v="12500"/>
        <n v="2275"/>
        <n v="1828"/>
        <n v="3667"/>
        <n v="3748"/>
        <n v="3600"/>
        <n v="1800"/>
        <n v="2400"/>
        <n v="3941"/>
        <n v="4695"/>
        <n v="3410"/>
        <n v="5649"/>
        <n v="5821"/>
        <n v="2645"/>
        <n v="4000"/>
        <n v="1928"/>
        <n v="3086"/>
        <n v="4230"/>
        <n v="4616"/>
        <n v="11500"/>
        <n v="2708"/>
        <n v="2132"/>
        <n v="3366"/>
        <n v="8080"/>
        <n v="3357"/>
        <n v="3029"/>
        <n v="2609"/>
        <n v="4945"/>
        <n v="5726"/>
        <n v="10750"/>
        <n v="7100"/>
        <n v="4300"/>
        <n v="3208"/>
        <n v="1875"/>
        <n v="4755"/>
        <n v="5266"/>
        <n v="1000"/>
        <n v="3333"/>
        <n v="3846"/>
        <n v="2395"/>
        <n v="1378"/>
        <n v="3988"/>
        <n v="2366"/>
        <n v="8566"/>
        <n v="5695"/>
        <n v="2958"/>
        <n v="6250"/>
        <n v="3273"/>
        <n v="4133"/>
        <n v="3620"/>
        <n v="6782"/>
        <n v="2484"/>
        <n v="1977"/>
        <n v="4188"/>
        <n v="1759"/>
        <n v="4288"/>
        <n v="4843"/>
        <n v="13650"/>
        <n v="4652"/>
        <n v="3816"/>
        <n v="3052"/>
        <n v="11417"/>
        <n v="7333"/>
        <n v="3800"/>
        <n v="2071"/>
        <n v="5316"/>
        <n v="2929"/>
        <n v="3572"/>
        <n v="7451"/>
        <n v="5050"/>
        <n v="14583"/>
        <n v="2214"/>
        <n v="5568"/>
        <n v="10408"/>
        <n v="5667"/>
        <n v="2137"/>
        <n v="2957"/>
        <n v="3692"/>
        <n v="23803"/>
        <n v="3865"/>
        <n v="10513"/>
        <n v="6080"/>
        <n v="20166"/>
        <n v="2014"/>
        <n v="2718"/>
        <n v="3459"/>
        <n v="4895"/>
        <n v="3316"/>
        <n v="14999"/>
        <n v="4200"/>
        <n v="5042"/>
        <n v="6950"/>
        <n v="2698"/>
        <n v="11757"/>
        <n v="2330"/>
        <n v="14866"/>
        <n v="1538"/>
        <n v="10000"/>
        <n v="4860"/>
        <n v="6277"/>
        <n v="2577"/>
        <n v="9166"/>
        <n v="2281"/>
        <n v="3254"/>
        <n v="39999"/>
        <n v="9538"/>
        <n v="2980"/>
        <n v="1863"/>
        <n v="7933"/>
        <n v="3089"/>
        <n v="4167"/>
        <n v="9323"/>
        <n v="3707"/>
        <n v="2439"/>
        <n v="2237"/>
        <n v="8000"/>
        <n v="1820"/>
        <n v="51763"/>
        <n v="3522"/>
        <n v="5708"/>
        <n v="4344"/>
        <n v="3497"/>
        <n v="2045"/>
        <n v="5516"/>
        <n v="6400"/>
        <n v="1916"/>
        <n v="4600"/>
        <n v="33846"/>
        <n v="3625"/>
        <n v="39147"/>
        <n v="2178"/>
        <n v="2383"/>
        <n v="674"/>
        <n v="9328"/>
        <n v="4885"/>
        <n v="12000"/>
        <n v="6033"/>
        <n v="3858"/>
        <n v="4191"/>
        <n v="3125"/>
        <n v="8333"/>
        <n v="1907"/>
        <n v="3416"/>
        <n v="11000"/>
        <n v="4923"/>
        <n v="3992"/>
        <n v="3917"/>
        <n v="4408"/>
        <n v="3244"/>
        <n v="3975"/>
        <n v="2479"/>
        <n v="3418"/>
        <n v="3430"/>
        <n v="7787"/>
        <n v="5703"/>
        <n v="3173"/>
        <n v="3850"/>
        <n v="150"/>
        <n v="3727"/>
        <n v="5000"/>
        <n v="4283"/>
        <n v="2221"/>
        <n v="4009"/>
        <n v="2971"/>
        <n v="7578"/>
        <n v="3250"/>
        <n v="4735"/>
        <n v="4758"/>
        <n v="2491"/>
        <n v="3716"/>
        <n v="3189"/>
        <n v="3155"/>
        <n v="5500"/>
        <n v="5746"/>
        <n v="3463"/>
        <n v="3812"/>
        <n v="3315"/>
        <n v="5819"/>
        <n v="2510"/>
        <n v="2965"/>
        <n v="3406"/>
        <n v="6050"/>
        <n v="9703"/>
        <n v="6608"/>
        <n v="2882"/>
        <n v="1809"/>
        <n v="1668"/>
        <n v="3427"/>
        <n v="2661"/>
        <n v="16250"/>
        <n v="3083"/>
        <n v="6045"/>
        <n v="5250"/>
        <n v="14683"/>
        <n v="4931"/>
        <n v="6083"/>
        <n v="2060"/>
        <n v="3481"/>
        <n v="7200"/>
        <n v="5166"/>
        <n v="4095"/>
        <n v="4708"/>
        <n v="4333"/>
        <n v="2876"/>
        <n v="3237"/>
        <n v="11146"/>
        <n v="2833"/>
        <n v="2620"/>
        <n v="3900"/>
        <n v="2750"/>
        <n v="3993"/>
        <n v="3103"/>
        <n v="4100"/>
        <n v="4053"/>
        <n v="3927"/>
        <n v="2301"/>
        <n v="1811"/>
        <n v="20667"/>
        <n v="3158"/>
        <n v="3704"/>
        <n v="4124"/>
        <n v="9508"/>
        <n v="3075"/>
        <n v="4400"/>
        <n v="3153"/>
        <n v="4416"/>
        <n v="6875"/>
        <n v="4666"/>
        <n v="2875"/>
        <n v="1625"/>
        <n v="2000"/>
        <n v="3762"/>
        <n v="20233"/>
        <n v="7667"/>
        <n v="2917"/>
        <n v="2927"/>
        <n v="2507"/>
        <n v="2473"/>
        <n v="3399"/>
        <n v="2058"/>
        <n v="3541"/>
        <n v="4342"/>
        <n v="3601"/>
        <n v="3166"/>
        <n v="15000"/>
        <n v="8666"/>
        <n v="4917"/>
        <n v="5818"/>
        <n v="4384"/>
        <n v="2935"/>
        <n v="63337"/>
        <n v="9833"/>
        <n v="5503"/>
        <n v="1830"/>
        <n v="4160"/>
        <n v="2647"/>
        <n v="2378"/>
        <n v="4554"/>
        <n v="2499"/>
        <n v="3523"/>
        <n v="6333"/>
        <n v="2625"/>
        <n v="9083"/>
        <n v="8750"/>
        <n v="2666"/>
        <n v="2423"/>
        <n v="3813"/>
        <n v="3875"/>
        <n v="5167"/>
        <n v="4723"/>
        <n v="4750"/>
        <n v="3013"/>
        <n v="6822"/>
        <n v="6216"/>
        <n v="5124"/>
        <n v="6325"/>
        <n v="19730"/>
        <n v="15759"/>
        <n v="5185"/>
        <n v="3062"/>
        <n v="2764"/>
        <n v="4817"/>
        <n v="4310"/>
        <n v="3069"/>
        <n v="5391"/>
        <n v="5941"/>
        <n v="7167"/>
        <n v="4566"/>
        <n v="2346"/>
        <n v="3010"/>
        <n v="5488"/>
        <n v="9167"/>
        <n v="9504"/>
        <n v="1993"/>
        <n v="3100"/>
        <n v="3276"/>
        <n v="3180"/>
        <n v="3033"/>
        <n v="3902"/>
        <n v="1500"/>
        <n v="2889"/>
        <n v="2755"/>
        <n v="1963"/>
        <n v="7441"/>
        <n v="4547"/>
        <n v="2167"/>
        <n v="2213"/>
        <n v="8300"/>
        <n v="81000"/>
        <n v="3867"/>
        <n v="6256"/>
        <n v="6096"/>
        <n v="2253"/>
        <n v="2149"/>
        <n v="2995"/>
        <n v="1600"/>
        <n v="1025"/>
        <n v="3246"/>
        <n v="5829"/>
        <n v="2720"/>
        <n v="7250"/>
        <n v="14880"/>
        <n v="4606"/>
        <n v="5935"/>
        <n v="2920"/>
        <n v="2717"/>
        <n v="8624"/>
        <n v="6500"/>
        <n v="12876"/>
        <n v="2425"/>
        <n v="10047"/>
        <n v="1926"/>
        <n v="10416"/>
        <n v="7142"/>
        <n v="3660"/>
        <n v="7901"/>
        <n v="4707"/>
        <n v="37719"/>
        <n v="3466"/>
        <n v="3539"/>
        <n v="3340"/>
        <n v="2769"/>
        <n v="2309"/>
        <n v="1958"/>
        <n v="3948"/>
        <n v="2483"/>
        <n v="7085"/>
        <n v="3859"/>
        <n v="4301"/>
        <n v="3708"/>
        <n v="4354"/>
        <n v="8334"/>
        <n v="2083"/>
        <n v="7740"/>
        <n v="3015"/>
        <n v="5191"/>
        <n v="2947"/>
        <n v="16692"/>
        <n v="210"/>
        <n v="3450"/>
        <n v="2653"/>
        <n v="4691"/>
        <n v="5532"/>
        <n v="16525"/>
        <n v="6700"/>
        <n v="2873"/>
        <n v="16667"/>
        <n v="4350"/>
        <n v="3095"/>
        <n v="10833"/>
        <n v="3547"/>
        <n v="18333"/>
        <n v="2435"/>
        <n v="2699"/>
        <n v="5333"/>
        <n v="3691"/>
        <n v="17263"/>
        <n v="3597"/>
        <n v="3326"/>
        <n v="4625"/>
        <n v="2895"/>
        <n v="6283"/>
        <n v="645"/>
        <n v="3159"/>
        <n v="4865"/>
        <n v="4050"/>
        <n v="3814"/>
        <n v="20833"/>
        <n v="3583"/>
        <n v="13262"/>
        <n v="3598"/>
        <n v="6065"/>
        <n v="3283"/>
        <n v="2130"/>
        <n v="5815"/>
        <n v="2031"/>
        <n v="3074"/>
        <n v="4683"/>
        <n v="3400"/>
        <n v="2192"/>
        <n v="5677"/>
        <n v="7948"/>
        <n v="4680"/>
        <n v="17500"/>
        <n v="3775"/>
        <n v="5285"/>
        <n v="2679"/>
        <n v="6783"/>
        <n v="4281"/>
        <n v="3588"/>
        <n v="11250"/>
        <n v="18165"/>
        <n v="2550"/>
        <n v="6133"/>
        <n v="3617"/>
        <n v="6417"/>
        <n v="4608"/>
        <n v="2138"/>
        <n v="3652"/>
        <n v="2239"/>
        <n v="3017"/>
        <n v="2768"/>
        <n v="3358"/>
        <n v="2526"/>
        <n v="2785"/>
        <n v="6633"/>
        <n v="2492"/>
        <n v="2454"/>
        <n v="3593"/>
        <n v="5468"/>
        <n v="2667"/>
        <n v="10139"/>
        <n v="3887"/>
        <n v="4180"/>
        <n v="3675"/>
        <n v="19484"/>
        <n v="5923"/>
        <n v="5800"/>
        <n v="8799"/>
        <n v="4467"/>
        <n v="3417"/>
        <n v="5116"/>
        <n v="16666"/>
        <n v="6125"/>
        <n v="6406"/>
        <n v="3087"/>
        <n v="3229"/>
        <n v="1782"/>
        <n v="3182"/>
        <n v="6540"/>
        <n v="1836"/>
        <n v="1880"/>
        <n v="2787"/>
        <n v="2297"/>
        <n v="2165"/>
        <n v="2726"/>
        <n v="9357"/>
        <n v="16120"/>
        <n v="3833"/>
        <n v="6383"/>
        <n v="2987"/>
        <n v="9963"/>
        <n v="5780"/>
        <n v="416"/>
        <n v="2894"/>
        <n v="3676"/>
        <n v="3987"/>
        <n v="3232"/>
        <n v="2900"/>
        <n v="4106"/>
        <n v="8072"/>
        <n v="7583"/>
      </sharedItems>
      <fieldGroup base="6">
        <rangePr autoStart="0" autoEnd="0" startNum="0" endNum="25000" groupInterval="5001"/>
        <groupItems count="7">
          <s v="&lt;0"/>
          <s v="0-5000"/>
          <s v="5001-10001"/>
          <s v="10002-15002"/>
          <s v="15003-20003"/>
          <s v="20004-25004"/>
          <s v="&gt;25005"/>
        </groupItems>
      </fieldGroup>
    </cacheField>
    <cacheField name="Premium Amount" numFmtId="0">
      <sharedItems containsSemiMixedTypes="0" containsString="0" containsNumber="1" containsInteger="1" minValue="9" maxValue="700"/>
    </cacheField>
    <cacheField name="Maturity Term" numFmtId="0">
      <sharedItems containsSemiMixedTypes="0" containsString="0" containsNumber="1" containsInteger="1" minValue="3" maxValue="84"/>
    </cacheField>
    <cacheField name="Credit History" numFmtId="0">
      <sharedItems containsSemiMixedTypes="0" containsString="0" containsNumber="1" containsInteger="1" minValue="0" maxValue="1"/>
    </cacheField>
    <cacheField name="Branch" numFmtId="0">
      <sharedItems/>
    </cacheField>
    <cacheField name="Loan Status" numFmtId="0">
      <sharedItems/>
    </cacheField>
    <cacheField name="Benefits" numFmtId="0">
      <sharedItems containsSemiMixedTypes="0" containsString="0" containsNumber="1" containsInteger="1" minValue="10" maxValue="720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09259262" backgroundQuery="1" createdVersion="6" refreshedVersion="6" minRefreshableVersion="3" recordCount="0" supportSubquery="1" supportAdvancedDrill="1" xr:uid="{B161FFB7-C32A-4BDB-B67B-B92777289A5B}">
  <cacheSource type="external" connectionId="3"/>
  <cacheFields count="4">
    <cacheField name="[Measures].[Sum of Applicant Income]" caption="Sum of Applicant Income" numFmtId="0" hierarchy="16" level="32767"/>
    <cacheField name="[insurance].[Credit History].[Credit History]" caption="Credit History" numFmtId="0" hierarchy="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insurance].[Credit History].&amp;[0]"/>
            <x15:cachedUniqueName index="1" name="[insurance].[Credit History].&amp;[1]"/>
          </x15:cachedUniqueNames>
        </ext>
      </extLst>
    </cacheField>
    <cacheField name="[insurance].[Loan Status].[Loan Status]" caption="Loan Status" numFmtId="0" hierarchy="11" level="1">
      <sharedItems count="2">
        <s v="Approved"/>
        <s v="Not Approved"/>
      </sharedItems>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0"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3"/>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2" memberValueDatatype="20" unbalanced="0">
      <fieldsUsage count="2">
        <fieldUsage x="-1"/>
        <fieldUsage x="1"/>
      </fieldsUsage>
    </cacheHierarchy>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2" memberValueDatatype="130" unbalanced="0">
      <fieldsUsage count="2">
        <fieldUsage x="-1"/>
        <fieldUsage x="2"/>
      </fieldsUsage>
    </cacheHierarchy>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09953701" backgroundQuery="1" createdVersion="6" refreshedVersion="6" minRefreshableVersion="3" recordCount="0" supportSubquery="1" supportAdvancedDrill="1" xr:uid="{5E5A0AAA-B105-4F5D-B6C7-0115062E750C}">
  <cacheSource type="external" connectionId="3"/>
  <cacheFields count="5">
    <cacheField name="[insurance].[Loan Status].[Loan Status]" caption="Loan Status" numFmtId="0" hierarchy="11" level="1">
      <sharedItems count="2">
        <s v="Approved"/>
        <s v="Not Approved"/>
      </sharedItems>
    </cacheField>
    <cacheField name="[Measures].[Count of ID]" caption="Count of ID" numFmtId="0" hierarchy="18" level="32767"/>
    <cacheField name="[insurance].[Marrital Status].[Marrital Status]" caption="Marrital Status" numFmtId="0" hierarchy="2" level="1">
      <sharedItems containsSemiMixedTypes="0" containsNonDate="0" containsString="0"/>
    </cacheField>
    <cacheField name="[insurance].[Gender].[Gender]" caption="Gender" numFmtId="0" hierarchy="1" level="1">
      <sharedItems count="2">
        <s v="Female"/>
        <s v="Male"/>
      </sharedItems>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2" memberValueDatatype="130" unbalanced="0">
      <fieldsUsage count="2">
        <fieldUsage x="-1"/>
        <fieldUsage x="3"/>
      </fieldsUsage>
    </cacheHierarchy>
    <cacheHierarchy uniqueName="[insurance].[Marrital Status]" caption="Marrital Status" attribute="1" defaultMemberUniqueName="[insurance].[Marrital Status].[All]" allUniqueName="[insurance].[Marrital Status].[All]" dimensionUniqueName="[insurance]" displayFolder="" count="2" memberValueDatatype="130" unbalanced="0">
      <fieldsUsage count="2">
        <fieldUsage x="-1"/>
        <fieldUsage x="2"/>
      </fieldsUsage>
    </cacheHierarchy>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4"/>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2" memberValueDatatype="130" unbalanced="0">
      <fieldsUsage count="2">
        <fieldUsage x="-1"/>
        <fieldUsage x="0"/>
      </fieldsUsage>
    </cacheHierarchy>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10763886" backgroundQuery="1" createdVersion="6" refreshedVersion="6" minRefreshableVersion="3" recordCount="0" supportSubquery="1" supportAdvancedDrill="1" xr:uid="{E7D2F735-D660-457D-A953-E1710EEBCD1B}">
  <cacheSource type="external" connectionId="3"/>
  <cacheFields count="5">
    <cacheField name="[Measures].[Sum of Premium Amount]" caption="Sum of Premium Amount" numFmtId="0" hierarchy="15" level="32767"/>
    <cacheField name="[insurance].[Maturity Term].[Maturity Term]" caption="Maturity Term" numFmtId="0" hierarchy="8" level="1">
      <sharedItems containsSemiMixedTypes="0" containsString="0" containsNumber="1" containsInteger="1" minValue="3" maxValue="84" count="8">
        <n v="3"/>
        <n v="6"/>
        <n v="12"/>
        <n v="18"/>
        <n v="24"/>
        <n v="36"/>
        <n v="48"/>
        <n v="84"/>
      </sharedItems>
      <extLst>
        <ext xmlns:x15="http://schemas.microsoft.com/office/spreadsheetml/2010/11/main" uri="{4F2E5C28-24EA-4eb8-9CBF-B6C8F9C3D259}">
          <x15:cachedUniqueNames>
            <x15:cachedUniqueName index="0" name="[insurance].[Maturity Term].&amp;[3]"/>
            <x15:cachedUniqueName index="1" name="[insurance].[Maturity Term].&amp;[6]"/>
            <x15:cachedUniqueName index="2" name="[insurance].[Maturity Term].&amp;[12]"/>
            <x15:cachedUniqueName index="3" name="[insurance].[Maturity Term].&amp;[18]"/>
            <x15:cachedUniqueName index="4" name="[insurance].[Maturity Term].&amp;[24]"/>
            <x15:cachedUniqueName index="5" name="[insurance].[Maturity Term].&amp;[36]"/>
            <x15:cachedUniqueName index="6" name="[insurance].[Maturity Term].&amp;[48]"/>
            <x15:cachedUniqueName index="7" name="[insurance].[Maturity Term].&amp;[84]"/>
          </x15:cachedUniqueNames>
        </ext>
      </extLst>
    </cacheField>
    <cacheField name="[insurance].[Gender].[Gender]" caption="Gender" numFmtId="0" hierarchy="1" level="1">
      <sharedItems containsSemiMixedTypes="0" containsNonDate="0" containsString="0"/>
    </cacheField>
    <cacheField name="[insurance].[Marrital Status].[Marrital Status]" caption="Marrital Status" numFmtId="0" hierarchy="2" level="1">
      <sharedItems containsSemiMixedTypes="0" containsNonDate="0" containsString="0"/>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2" memberValueDatatype="130" unbalanced="0">
      <fieldsUsage count="2">
        <fieldUsage x="-1"/>
        <fieldUsage x="2"/>
      </fieldsUsage>
    </cacheHierarchy>
    <cacheHierarchy uniqueName="[insurance].[Marrital Status]" caption="Marrital Status" attribute="1" defaultMemberUniqueName="[insurance].[Marrital Status].[All]" allUniqueName="[insurance].[Marrital Status].[All]" dimensionUniqueName="[insurance]" displayFolder="" count="2" memberValueDatatype="130" unbalanced="0">
      <fieldsUsage count="2">
        <fieldUsage x="-1"/>
        <fieldUsage x="3"/>
      </fieldsUsage>
    </cacheHierarchy>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4"/>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2" memberValueDatatype="20" unbalanced="0">
      <fieldsUsage count="2">
        <fieldUsage x="-1"/>
        <fieldUsage x="1"/>
      </fieldsUsage>
    </cacheHierarchy>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1041667" backgroundQuery="1" createdVersion="6" refreshedVersion="6" minRefreshableVersion="3" recordCount="0" supportSubquery="1" supportAdvancedDrill="1" xr:uid="{0B4CEA84-43B1-40F6-8937-19320633DAA8}">
  <cacheSource type="external" connectionId="3"/>
  <cacheFields count="4">
    <cacheField name="[Measures].[Sum of Premium Amount]" caption="Sum of Premium Amount" numFmtId="0" hierarchy="15" level="32767"/>
    <cacheField name="[insurance].[Dependents].[Dependents]" caption="Dependents" numFmtId="0" hierarchy="3"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insurance].[Dependents].&amp;[0]"/>
            <x15:cachedUniqueName index="1" name="[insurance].[Dependents].&amp;[1]"/>
            <x15:cachedUniqueName index="2" name="[insurance].[Dependents].&amp;[2]"/>
            <x15:cachedUniqueName index="3" name="[insurance].[Dependents].&amp;[3]"/>
          </x15:cachedUniqueNames>
        </ext>
      </extLst>
    </cacheField>
    <cacheField name="[Measures].[Sum of Applicant Income]" caption="Sum of Applicant Income" numFmtId="0" hierarchy="16" level="32767"/>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0" memberValueDatatype="130" unbalanced="0"/>
    <cacheHierarchy uniqueName="[insurance].[Dependents]" caption="Dependents" attribute="1" defaultMemberUniqueName="[insurance].[Dependents].[All]" allUniqueName="[insurance].[Dependents].[All]" dimensionUniqueName="[insurance]" displayFolder="" count="2" memberValueDatatype="20" unbalanced="0">
      <fieldsUsage count="2">
        <fieldUsage x="-1"/>
        <fieldUsage x="1"/>
      </fieldsUsage>
    </cacheHierarchy>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3"/>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09606478" backgroundQuery="1" createdVersion="6" refreshedVersion="6" minRefreshableVersion="3" recordCount="0" supportSubquery="1" supportAdvancedDrill="1" xr:uid="{FCFDABBE-0348-4E90-B043-093AC4DDB404}">
  <cacheSource type="external" connectionId="3"/>
  <cacheFields count="4">
    <cacheField name="[insurance].[Branch].[Branch]" caption="Branch" numFmtId="0" hierarchy="10" level="1">
      <sharedItems count="3">
        <s v="Rural"/>
        <s v="Semiurban"/>
        <s v="Urban"/>
      </sharedItems>
    </cacheField>
    <cacheField name="[Measures].[Sum of Premium Amount]" caption="Sum of Premium Amount" numFmtId="0" hierarchy="15" level="32767"/>
    <cacheField name="[insurance].[Employment].[Employment]" caption="Employment" numFmtId="0" hierarchy="5" level="1">
      <sharedItems count="2">
        <s v="Business"/>
        <s v="Job"/>
      </sharedItems>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0"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3"/>
      </fieldsUsage>
    </cacheHierarchy>
    <cacheHierarchy uniqueName="[insurance].[Employment]" caption="Employment" attribute="1" defaultMemberUniqueName="[insurance].[Employment].[All]" allUniqueName="[insurance].[Employment].[All]" dimensionUniqueName="[insurance]" displayFolder="" count="2" memberValueDatatype="130" unbalanced="0">
      <fieldsUsage count="2">
        <fieldUsage x="-1"/>
        <fieldUsage x="2"/>
      </fieldsUsage>
    </cacheHierarchy>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2" memberValueDatatype="130" unbalanced="0">
      <fieldsUsage count="2">
        <fieldUsage x="-1"/>
        <fieldUsage x="0"/>
      </fieldsUsage>
    </cacheHierarchy>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5.967582986108" backgroundQuery="1" createdVersion="3" refreshedVersion="6" minRefreshableVersion="3" recordCount="0" supportSubquery="1" supportAdvancedDrill="1" xr:uid="{C9DB1E71-0393-486C-82BF-5A708F9522C5}">
  <cacheSource type="external" connectionId="3">
    <extLst>
      <ext xmlns:x14="http://schemas.microsoft.com/office/spreadsheetml/2009/9/main" uri="{F057638F-6D5F-4e77-A914-E7F072B9BCA8}">
        <x14:sourceConnection name="ThisWorkbookDataModel"/>
      </ext>
    </extLst>
  </cacheSource>
  <cacheFields count="0"/>
  <cacheHierarchies count="18">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2" memberValueDatatype="130" unbalanced="0"/>
    <cacheHierarchy uniqueName="[insurance].[Marrital Status]" caption="Marrital Status" attribute="1" defaultMemberUniqueName="[insurance].[Marrital Status].[All]" allUniqueName="[insurance].[Marrital Status].[All]" dimensionUniqueName="[insurance]" displayFolder="" count="2"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cacheHierarchy uniqueName="[insurance].[Employment]" caption="Employment" attribute="1" defaultMemberUniqueName="[insurance].[Employment].[All]" allUniqueName="[insurance].[Employment].[All]" dimensionUniqueName="[insurance]" displayFolder="" count="2"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2"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0208552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5.968423379629" backgroundQuery="1" createdVersion="3" refreshedVersion="6" minRefreshableVersion="3" recordCount="0" supportSubquery="1" supportAdvancedDrill="1" xr:uid="{1320E664-0C69-4683-9B38-1958595C5C29}">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2"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0" memberValueDatatype="130" unbalanced="0"/>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0211504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IP001002"/>
    <s v="Male"/>
    <s v="Not Married"/>
    <n v="0"/>
    <s v="Graduate"/>
    <s v="Job"/>
    <x v="0"/>
    <n v="128"/>
    <n v="36"/>
    <n v="1"/>
    <s v="Urban"/>
    <s v="Approved"/>
    <n v="237"/>
  </r>
  <r>
    <s v="IP001003"/>
    <s v="Male"/>
    <s v="Married"/>
    <n v="1"/>
    <s v="Graduate"/>
    <s v="Job"/>
    <x v="1"/>
    <n v="128"/>
    <n v="36"/>
    <n v="1"/>
    <s v="Rural"/>
    <s v="Not Approved"/>
    <n v="239"/>
  </r>
  <r>
    <s v="IP001005"/>
    <s v="Male"/>
    <s v="Married"/>
    <n v="0"/>
    <s v="Graduate"/>
    <s v="Business"/>
    <x v="2"/>
    <n v="66"/>
    <n v="36"/>
    <n v="1"/>
    <s v="Urban"/>
    <s v="Approved"/>
    <n v="87"/>
  </r>
  <r>
    <s v="IP001006"/>
    <s v="Male"/>
    <s v="Married"/>
    <n v="0"/>
    <s v="Not Graduate"/>
    <s v="Job"/>
    <x v="3"/>
    <n v="120"/>
    <n v="36"/>
    <n v="1"/>
    <s v="Urban"/>
    <s v="Approved"/>
    <n v="230"/>
  </r>
  <r>
    <s v="IP001008"/>
    <s v="Male"/>
    <s v="Not Married"/>
    <n v="0"/>
    <s v="Graduate"/>
    <s v="Job"/>
    <x v="4"/>
    <n v="141"/>
    <n v="36"/>
    <n v="1"/>
    <s v="Urban"/>
    <s v="Approved"/>
    <n v="272"/>
  </r>
  <r>
    <s v="IP001011"/>
    <s v="Male"/>
    <s v="Married"/>
    <n v="2"/>
    <s v="Graduate"/>
    <s v="Business"/>
    <x v="5"/>
    <n v="267"/>
    <n v="36"/>
    <n v="1"/>
    <s v="Urban"/>
    <s v="Approved"/>
    <n v="377"/>
  </r>
  <r>
    <s v="IP001013"/>
    <s v="Male"/>
    <s v="Married"/>
    <n v="0"/>
    <s v="Not Graduate"/>
    <s v="Job"/>
    <x v="6"/>
    <n v="95"/>
    <n v="36"/>
    <n v="1"/>
    <s v="Urban"/>
    <s v="Approved"/>
    <n v="207"/>
  </r>
  <r>
    <s v="IP001014"/>
    <s v="Male"/>
    <s v="Married"/>
    <n v="3"/>
    <s v="Graduate"/>
    <s v="Job"/>
    <x v="7"/>
    <n v="158"/>
    <n v="36"/>
    <n v="0"/>
    <s v="Semiurban"/>
    <s v="Not Approved"/>
    <n v="279"/>
  </r>
  <r>
    <s v="IP001018"/>
    <s v="Male"/>
    <s v="Married"/>
    <n v="2"/>
    <s v="Graduate"/>
    <s v="Job"/>
    <x v="8"/>
    <n v="168"/>
    <n v="36"/>
    <n v="1"/>
    <s v="Urban"/>
    <s v="Approved"/>
    <n v="279"/>
  </r>
  <r>
    <s v="IP001020"/>
    <s v="Male"/>
    <s v="Married"/>
    <n v="1"/>
    <s v="Graduate"/>
    <s v="Job"/>
    <x v="9"/>
    <n v="349"/>
    <n v="36"/>
    <n v="1"/>
    <s v="Semiurban"/>
    <s v="Not Approved"/>
    <n v="5720"/>
  </r>
  <r>
    <s v="IP001024"/>
    <s v="Male"/>
    <s v="Married"/>
    <n v="2"/>
    <s v="Graduate"/>
    <s v="Job"/>
    <x v="10"/>
    <n v="70"/>
    <n v="36"/>
    <n v="1"/>
    <s v="Urban"/>
    <s v="Approved"/>
    <n v="100"/>
  </r>
  <r>
    <s v="IP001027"/>
    <s v="Male"/>
    <s v="Married"/>
    <n v="2"/>
    <s v="Graduate"/>
    <s v="Business"/>
    <x v="11"/>
    <n v="109"/>
    <n v="36"/>
    <n v="1"/>
    <s v="Urban"/>
    <s v="Approved"/>
    <n v="202"/>
  </r>
  <r>
    <s v="IP001028"/>
    <s v="Male"/>
    <s v="Married"/>
    <n v="2"/>
    <s v="Graduate"/>
    <s v="Job"/>
    <x v="12"/>
    <n v="200"/>
    <n v="36"/>
    <n v="1"/>
    <s v="Urban"/>
    <s v="Approved"/>
    <n v="300"/>
  </r>
  <r>
    <s v="IP001029"/>
    <s v="Male"/>
    <s v="Not Married"/>
    <n v="0"/>
    <s v="Graduate"/>
    <s v="Job"/>
    <x v="13"/>
    <n v="114"/>
    <n v="36"/>
    <n v="1"/>
    <s v="Rural"/>
    <s v="Not Approved"/>
    <n v="227"/>
  </r>
  <r>
    <s v="IP001030"/>
    <s v="Male"/>
    <s v="Married"/>
    <n v="2"/>
    <s v="Graduate"/>
    <s v="Job"/>
    <x v="14"/>
    <n v="17"/>
    <n v="12"/>
    <n v="1"/>
    <s v="Urban"/>
    <s v="Approved"/>
    <n v="27"/>
  </r>
  <r>
    <s v="IP001032"/>
    <s v="Male"/>
    <s v="Not Married"/>
    <n v="0"/>
    <s v="Graduate"/>
    <s v="Job"/>
    <x v="15"/>
    <n v="125"/>
    <n v="36"/>
    <n v="1"/>
    <s v="Urban"/>
    <s v="Approved"/>
    <n v="237"/>
  </r>
  <r>
    <s v="IP001034"/>
    <s v="Male"/>
    <s v="Not Married"/>
    <n v="1"/>
    <s v="Not Graduate"/>
    <s v="Job"/>
    <x v="16"/>
    <n v="100"/>
    <n v="24"/>
    <n v="1"/>
    <s v="Urban"/>
    <s v="Approved"/>
    <n v="120"/>
  </r>
  <r>
    <s v="IP001036"/>
    <s v="Female"/>
    <s v="Not Married"/>
    <n v="0"/>
    <s v="Graduate"/>
    <s v="Job"/>
    <x v="17"/>
    <n v="76"/>
    <n v="36"/>
    <n v="0"/>
    <s v="Urban"/>
    <s v="Not Approved"/>
    <n v="107"/>
  </r>
  <r>
    <s v="IP001038"/>
    <s v="Male"/>
    <s v="Married"/>
    <n v="0"/>
    <s v="Not Graduate"/>
    <s v="Job"/>
    <x v="18"/>
    <n v="133"/>
    <n v="36"/>
    <n v="1"/>
    <s v="Rural"/>
    <s v="Not Approved"/>
    <n v="255"/>
  </r>
  <r>
    <s v="IP001041"/>
    <s v="Male"/>
    <s v="Married"/>
    <n v="0"/>
    <s v="Graduate"/>
    <s v="Business"/>
    <x v="19"/>
    <n v="115"/>
    <n v="36"/>
    <n v="1"/>
    <s v="Urban"/>
    <s v="Approved"/>
    <n v="227"/>
  </r>
  <r>
    <s v="IP001043"/>
    <s v="Male"/>
    <s v="Married"/>
    <n v="0"/>
    <s v="Not Graduate"/>
    <s v="Job"/>
    <x v="20"/>
    <n v="104"/>
    <n v="36"/>
    <n v="0"/>
    <s v="Urban"/>
    <s v="Not Approved"/>
    <n v="207"/>
  </r>
  <r>
    <s v="IP001046"/>
    <s v="Male"/>
    <s v="Married"/>
    <n v="1"/>
    <s v="Graduate"/>
    <s v="Job"/>
    <x v="21"/>
    <n v="315"/>
    <n v="36"/>
    <n v="1"/>
    <s v="Urban"/>
    <s v="Approved"/>
    <n v="527"/>
  </r>
  <r>
    <s v="IP001047"/>
    <s v="Male"/>
    <s v="Married"/>
    <n v="0"/>
    <s v="Not Graduate"/>
    <s v="Job"/>
    <x v="19"/>
    <n v="116"/>
    <n v="36"/>
    <n v="0"/>
    <s v="Semiurban"/>
    <s v="Not Approved"/>
    <n v="227"/>
  </r>
  <r>
    <s v="IP001050"/>
    <s v="Male"/>
    <s v="Married"/>
    <n v="2"/>
    <s v="Not Graduate"/>
    <s v="Job"/>
    <x v="22"/>
    <n v="112"/>
    <n v="36"/>
    <n v="0"/>
    <s v="Rural"/>
    <s v="Not Approved"/>
    <n v="223"/>
  </r>
  <r>
    <s v="IP001052"/>
    <s v="Male"/>
    <s v="Married"/>
    <n v="1"/>
    <s v="Graduate"/>
    <s v="Business"/>
    <x v="23"/>
    <n v="151"/>
    <n v="36"/>
    <n v="1"/>
    <s v="Semiurban"/>
    <s v="Not Approved"/>
    <n v="272"/>
  </r>
  <r>
    <s v="IP001066"/>
    <s v="Male"/>
    <s v="Married"/>
    <n v="0"/>
    <s v="Graduate"/>
    <s v="Business"/>
    <x v="24"/>
    <n v="191"/>
    <n v="36"/>
    <n v="1"/>
    <s v="Semiurban"/>
    <s v="Approved"/>
    <n v="220"/>
  </r>
  <r>
    <s v="IP001068"/>
    <s v="Male"/>
    <s v="Married"/>
    <n v="0"/>
    <s v="Graduate"/>
    <s v="Job"/>
    <x v="25"/>
    <n v="122"/>
    <n v="36"/>
    <n v="1"/>
    <s v="Semiurban"/>
    <s v="Approved"/>
    <n v="233"/>
  </r>
  <r>
    <s v="IP001073"/>
    <s v="Male"/>
    <s v="Married"/>
    <n v="2"/>
    <s v="Not Graduate"/>
    <s v="Job"/>
    <x v="26"/>
    <n v="110"/>
    <n v="36"/>
    <n v="1"/>
    <s v="Urban"/>
    <s v="Approved"/>
    <n v="220"/>
  </r>
  <r>
    <s v="IP001086"/>
    <s v="Male"/>
    <s v="Not Married"/>
    <n v="0"/>
    <s v="Not Graduate"/>
    <s v="Job"/>
    <x v="27"/>
    <n v="35"/>
    <n v="36"/>
    <n v="1"/>
    <s v="Urban"/>
    <s v="Not Approved"/>
    <n v="57"/>
  </r>
  <r>
    <s v="IP001087"/>
    <s v="Female"/>
    <s v="Not Married"/>
    <n v="2"/>
    <s v="Graduate"/>
    <s v="Business"/>
    <x v="28"/>
    <n v="120"/>
    <n v="36"/>
    <n v="1"/>
    <s v="Semiurban"/>
    <s v="Approved"/>
    <n v="230"/>
  </r>
  <r>
    <s v="IP001091"/>
    <s v="Male"/>
    <s v="Married"/>
    <n v="1"/>
    <s v="Graduate"/>
    <s v="Business"/>
    <x v="29"/>
    <n v="201"/>
    <n v="36"/>
    <n v="1"/>
    <s v="Urban"/>
    <s v="Not Approved"/>
    <n v="302"/>
  </r>
  <r>
    <s v="IP001095"/>
    <s v="Male"/>
    <s v="Not Married"/>
    <n v="0"/>
    <s v="Graduate"/>
    <s v="Job"/>
    <x v="30"/>
    <n v="74"/>
    <n v="36"/>
    <n v="1"/>
    <s v="Urban"/>
    <s v="Not Approved"/>
    <n v="107"/>
  </r>
  <r>
    <s v="IP001097"/>
    <s v="Male"/>
    <s v="Not Married"/>
    <n v="1"/>
    <s v="Graduate"/>
    <s v="Business"/>
    <x v="31"/>
    <n v="106"/>
    <n v="36"/>
    <n v="1"/>
    <s v="Rural"/>
    <s v="Not Approved"/>
    <n v="207"/>
  </r>
  <r>
    <s v="IP001098"/>
    <s v="Male"/>
    <s v="Married"/>
    <n v="0"/>
    <s v="Graduate"/>
    <s v="Job"/>
    <x v="32"/>
    <n v="114"/>
    <n v="36"/>
    <n v="1"/>
    <s v="Semiurban"/>
    <s v="Approved"/>
    <n v="227"/>
  </r>
  <r>
    <s v="IP001100"/>
    <s v="Male"/>
    <s v="Not Married"/>
    <n v="3"/>
    <s v="Graduate"/>
    <s v="Job"/>
    <x v="33"/>
    <n v="320"/>
    <n v="36"/>
    <n v="1"/>
    <s v="Rural"/>
    <s v="Not Approved"/>
    <n v="530"/>
  </r>
  <r>
    <s v="IP001106"/>
    <s v="Male"/>
    <s v="Married"/>
    <n v="0"/>
    <s v="Graduate"/>
    <s v="Job"/>
    <x v="34"/>
    <n v="128"/>
    <n v="36"/>
    <n v="1"/>
    <s v="Urban"/>
    <s v="Approved"/>
    <n v="237"/>
  </r>
  <r>
    <s v="IP001109"/>
    <s v="Male"/>
    <s v="Married"/>
    <n v="0"/>
    <s v="Graduate"/>
    <s v="Job"/>
    <x v="35"/>
    <n v="100"/>
    <n v="36"/>
    <n v="0"/>
    <s v="Urban"/>
    <s v="Not Approved"/>
    <n v="120"/>
  </r>
  <r>
    <s v="IP001112"/>
    <s v="Female"/>
    <s v="Married"/>
    <n v="0"/>
    <s v="Graduate"/>
    <s v="Job"/>
    <x v="36"/>
    <n v="144"/>
    <n v="36"/>
    <n v="1"/>
    <s v="Semiurban"/>
    <s v="Approved"/>
    <n v="277"/>
  </r>
  <r>
    <s v="IP001114"/>
    <s v="Male"/>
    <s v="Not Married"/>
    <n v="0"/>
    <s v="Graduate"/>
    <s v="Job"/>
    <x v="29"/>
    <n v="184"/>
    <n v="36"/>
    <n v="1"/>
    <s v="Urban"/>
    <s v="Approved"/>
    <n v="297"/>
  </r>
  <r>
    <s v="IP001116"/>
    <s v="Male"/>
    <s v="Not Married"/>
    <n v="0"/>
    <s v="Not Graduate"/>
    <s v="Job"/>
    <x v="37"/>
    <n v="110"/>
    <n v="36"/>
    <n v="1"/>
    <s v="Semiurban"/>
    <s v="Approved"/>
    <n v="220"/>
  </r>
  <r>
    <s v="IP001119"/>
    <s v="Male"/>
    <s v="Not Married"/>
    <n v="0"/>
    <s v="Graduate"/>
    <s v="Job"/>
    <x v="38"/>
    <n v="80"/>
    <n v="36"/>
    <n v="1"/>
    <s v="Urban"/>
    <s v="Not Approved"/>
    <n v="100"/>
  </r>
  <r>
    <s v="IP001120"/>
    <s v="Male"/>
    <s v="Not Married"/>
    <n v="0"/>
    <s v="Graduate"/>
    <s v="Job"/>
    <x v="39"/>
    <n v="47"/>
    <n v="36"/>
    <n v="1"/>
    <s v="Urban"/>
    <s v="Approved"/>
    <n v="112"/>
  </r>
  <r>
    <s v="IP001123"/>
    <s v="Male"/>
    <s v="Married"/>
    <n v="0"/>
    <s v="Graduate"/>
    <s v="Job"/>
    <x v="40"/>
    <n v="75"/>
    <n v="36"/>
    <n v="1"/>
    <s v="Urban"/>
    <s v="Approved"/>
    <n v="111"/>
  </r>
  <r>
    <s v="IP001131"/>
    <s v="Male"/>
    <s v="Married"/>
    <n v="0"/>
    <s v="Graduate"/>
    <s v="Job"/>
    <x v="41"/>
    <n v="134"/>
    <n v="36"/>
    <n v="1"/>
    <s v="Semiurban"/>
    <s v="Approved"/>
    <n v="257"/>
  </r>
  <r>
    <s v="IP001136"/>
    <s v="Male"/>
    <s v="Married"/>
    <n v="0"/>
    <s v="Not Graduate"/>
    <s v="Business"/>
    <x v="42"/>
    <n v="96"/>
    <n v="36"/>
    <n v="1"/>
    <s v="Urban"/>
    <s v="Approved"/>
    <n v="207"/>
  </r>
  <r>
    <s v="IP001137"/>
    <s v="Female"/>
    <s v="Not Married"/>
    <n v="0"/>
    <s v="Graduate"/>
    <s v="Job"/>
    <x v="43"/>
    <n v="88"/>
    <n v="36"/>
    <n v="1"/>
    <s v="Urban"/>
    <s v="Approved"/>
    <n v="106"/>
  </r>
  <r>
    <s v="IP001138"/>
    <s v="Male"/>
    <s v="Married"/>
    <n v="1"/>
    <s v="Graduate"/>
    <s v="Job"/>
    <x v="44"/>
    <n v="44"/>
    <n v="36"/>
    <n v="1"/>
    <s v="Urban"/>
    <s v="Approved"/>
    <n v="77"/>
  </r>
  <r>
    <s v="IP001144"/>
    <s v="Male"/>
    <s v="Married"/>
    <n v="0"/>
    <s v="Graduate"/>
    <s v="Job"/>
    <x v="45"/>
    <n v="144"/>
    <n v="36"/>
    <n v="1"/>
    <s v="Urban"/>
    <s v="Approved"/>
    <n v="190"/>
  </r>
  <r>
    <s v="IP001146"/>
    <s v="Female"/>
    <s v="Married"/>
    <n v="0"/>
    <s v="Graduate"/>
    <s v="Job"/>
    <x v="46"/>
    <n v="120"/>
    <n v="36"/>
    <n v="0"/>
    <s v="Urban"/>
    <s v="Not Approved"/>
    <n v="230"/>
  </r>
  <r>
    <s v="IP001151"/>
    <s v="Female"/>
    <s v="Not Married"/>
    <n v="0"/>
    <s v="Graduate"/>
    <s v="Job"/>
    <x v="47"/>
    <n v="144"/>
    <n v="36"/>
    <n v="1"/>
    <s v="Semiurban"/>
    <s v="Approved"/>
    <n v="277"/>
  </r>
  <r>
    <s v="IP001155"/>
    <s v="Female"/>
    <s v="Married"/>
    <n v="0"/>
    <s v="Not Graduate"/>
    <s v="Job"/>
    <x v="48"/>
    <n v="100"/>
    <n v="36"/>
    <n v="1"/>
    <s v="Semiurban"/>
    <s v="Approved"/>
    <n v="120"/>
  </r>
  <r>
    <s v="IP001157"/>
    <s v="Female"/>
    <s v="Not Married"/>
    <n v="0"/>
    <s v="Graduate"/>
    <s v="Job"/>
    <x v="49"/>
    <n v="120"/>
    <n v="36"/>
    <n v="1"/>
    <s v="Semiurban"/>
    <s v="Approved"/>
    <n v="230"/>
  </r>
  <r>
    <s v="IP001164"/>
    <s v="Female"/>
    <s v="Not Married"/>
    <n v="0"/>
    <s v="Graduate"/>
    <s v="Job"/>
    <x v="50"/>
    <n v="112"/>
    <n v="36"/>
    <n v="1"/>
    <s v="Semiurban"/>
    <s v="Not Approved"/>
    <n v="223"/>
  </r>
  <r>
    <s v="IP001179"/>
    <s v="Male"/>
    <s v="Married"/>
    <n v="2"/>
    <s v="Graduate"/>
    <s v="Job"/>
    <x v="51"/>
    <n v="134"/>
    <n v="36"/>
    <n v="1"/>
    <s v="Urban"/>
    <s v="Not Approved"/>
    <n v="257"/>
  </r>
  <r>
    <s v="IP001186"/>
    <s v="Female"/>
    <s v="Married"/>
    <n v="1"/>
    <s v="Graduate"/>
    <s v="Business"/>
    <x v="52"/>
    <n v="286"/>
    <n v="36"/>
    <n v="0"/>
    <s v="Urban"/>
    <s v="Not Approved"/>
    <n v="397"/>
  </r>
  <r>
    <s v="IP001194"/>
    <s v="Male"/>
    <s v="Married"/>
    <n v="2"/>
    <s v="Graduate"/>
    <s v="Job"/>
    <x v="53"/>
    <n v="97"/>
    <n v="36"/>
    <n v="1"/>
    <s v="Semiurban"/>
    <s v="Approved"/>
    <n v="207"/>
  </r>
  <r>
    <s v="IP001195"/>
    <s v="Male"/>
    <s v="Married"/>
    <n v="0"/>
    <s v="Graduate"/>
    <s v="Job"/>
    <x v="54"/>
    <n v="96"/>
    <n v="36"/>
    <n v="1"/>
    <s v="Semiurban"/>
    <s v="Approved"/>
    <n v="207"/>
  </r>
  <r>
    <s v="IP001197"/>
    <s v="Male"/>
    <s v="Married"/>
    <n v="0"/>
    <s v="Graduate"/>
    <s v="Job"/>
    <x v="55"/>
    <n v="135"/>
    <n v="36"/>
    <n v="1"/>
    <s v="Rural"/>
    <s v="Not Approved"/>
    <n v="257"/>
  </r>
  <r>
    <s v="IP001198"/>
    <s v="Male"/>
    <s v="Married"/>
    <n v="1"/>
    <s v="Graduate"/>
    <s v="Job"/>
    <x v="56"/>
    <n v="180"/>
    <n v="36"/>
    <n v="1"/>
    <s v="Urban"/>
    <s v="Approved"/>
    <n v="290"/>
  </r>
  <r>
    <s v="IP001199"/>
    <s v="Male"/>
    <s v="Married"/>
    <n v="2"/>
    <s v="Not Graduate"/>
    <s v="Job"/>
    <x v="57"/>
    <n v="144"/>
    <n v="36"/>
    <n v="1"/>
    <s v="Urban"/>
    <s v="Approved"/>
    <n v="277"/>
  </r>
  <r>
    <s v="IP001205"/>
    <s v="Male"/>
    <s v="Married"/>
    <n v="0"/>
    <s v="Graduate"/>
    <s v="Job"/>
    <x v="11"/>
    <n v="120"/>
    <n v="36"/>
    <n v="1"/>
    <s v="Urban"/>
    <s v="Approved"/>
    <n v="230"/>
  </r>
  <r>
    <s v="IP001206"/>
    <s v="Male"/>
    <s v="Married"/>
    <n v="3"/>
    <s v="Graduate"/>
    <s v="Job"/>
    <x v="58"/>
    <n v="99"/>
    <n v="36"/>
    <n v="1"/>
    <s v="Urban"/>
    <s v="Approved"/>
    <n v="120"/>
  </r>
  <r>
    <s v="IP001207"/>
    <s v="Male"/>
    <s v="Married"/>
    <n v="0"/>
    <s v="Not Graduate"/>
    <s v="Business"/>
    <x v="59"/>
    <n v="165"/>
    <n v="18"/>
    <n v="0"/>
    <s v="Rural"/>
    <s v="Not Approved"/>
    <n v="277"/>
  </r>
  <r>
    <s v="IP001213"/>
    <s v="Male"/>
    <s v="Married"/>
    <n v="1"/>
    <s v="Graduate"/>
    <s v="Job"/>
    <x v="60"/>
    <n v="128"/>
    <n v="36"/>
    <n v="0"/>
    <s v="Rural"/>
    <s v="Not Approved"/>
    <n v="237"/>
  </r>
  <r>
    <s v="IP001222"/>
    <s v="Female"/>
    <s v="Not Married"/>
    <n v="0"/>
    <s v="Graduate"/>
    <s v="Job"/>
    <x v="29"/>
    <n v="116"/>
    <n v="36"/>
    <n v="0"/>
    <s v="Semiurban"/>
    <s v="Not Approved"/>
    <n v="227"/>
  </r>
  <r>
    <s v="IP001225"/>
    <s v="Male"/>
    <s v="Married"/>
    <n v="0"/>
    <s v="Graduate"/>
    <s v="Job"/>
    <x v="61"/>
    <n v="258"/>
    <n v="36"/>
    <n v="1"/>
    <s v="Semiurban"/>
    <s v="Not Approved"/>
    <n v="379"/>
  </r>
  <r>
    <s v="IP001228"/>
    <s v="Male"/>
    <s v="Not Married"/>
    <n v="0"/>
    <s v="Not Graduate"/>
    <s v="Job"/>
    <x v="10"/>
    <n v="126"/>
    <n v="18"/>
    <n v="0"/>
    <s v="Urban"/>
    <s v="Not Approved"/>
    <n v="237"/>
  </r>
  <r>
    <s v="IP001233"/>
    <s v="Male"/>
    <s v="Married"/>
    <n v="1"/>
    <s v="Graduate"/>
    <s v="Job"/>
    <x v="62"/>
    <n v="312"/>
    <n v="36"/>
    <n v="1"/>
    <s v="Urban"/>
    <s v="Approved"/>
    <n v="523"/>
  </r>
  <r>
    <s v="IP001238"/>
    <s v="Male"/>
    <s v="Married"/>
    <n v="3"/>
    <s v="Not Graduate"/>
    <s v="Business"/>
    <x v="63"/>
    <n v="125"/>
    <n v="6"/>
    <n v="1"/>
    <s v="Urban"/>
    <s v="Approved"/>
    <n v="237"/>
  </r>
  <r>
    <s v="IP001241"/>
    <s v="Female"/>
    <s v="Not Married"/>
    <n v="0"/>
    <s v="Graduate"/>
    <s v="Job"/>
    <x v="64"/>
    <n v="136"/>
    <n v="36"/>
    <n v="0"/>
    <s v="Semiurban"/>
    <s v="Not Approved"/>
    <n v="257"/>
  </r>
  <r>
    <s v="IP001243"/>
    <s v="Male"/>
    <s v="Married"/>
    <n v="0"/>
    <s v="Graduate"/>
    <s v="Job"/>
    <x v="65"/>
    <n v="172"/>
    <n v="36"/>
    <n v="1"/>
    <s v="Urban"/>
    <s v="Approved"/>
    <n v="273"/>
  </r>
  <r>
    <s v="IP001245"/>
    <s v="Male"/>
    <s v="Married"/>
    <n v="2"/>
    <s v="Not Graduate"/>
    <s v="Business"/>
    <x v="66"/>
    <n v="97"/>
    <n v="36"/>
    <n v="1"/>
    <s v="Semiurban"/>
    <s v="Approved"/>
    <n v="207"/>
  </r>
  <r>
    <s v="IP001248"/>
    <s v="Male"/>
    <s v="Not Married"/>
    <n v="0"/>
    <s v="Graduate"/>
    <s v="Job"/>
    <x v="32"/>
    <n v="81"/>
    <n v="3"/>
    <n v="1"/>
    <s v="Semiurban"/>
    <s v="Approved"/>
    <n v="92"/>
  </r>
  <r>
    <s v="IP001250"/>
    <s v="Male"/>
    <s v="Married"/>
    <n v="3"/>
    <s v="Not Graduate"/>
    <s v="Job"/>
    <x v="67"/>
    <n v="95"/>
    <n v="36"/>
    <n v="0"/>
    <s v="Semiurban"/>
    <s v="Not Approved"/>
    <n v="207"/>
  </r>
  <r>
    <s v="IP001253"/>
    <s v="Male"/>
    <s v="Married"/>
    <n v="3"/>
    <s v="Graduate"/>
    <s v="Business"/>
    <x v="68"/>
    <n v="187"/>
    <n v="36"/>
    <n v="1"/>
    <s v="Semiurban"/>
    <s v="Approved"/>
    <n v="297"/>
  </r>
  <r>
    <s v="IP001255"/>
    <s v="Male"/>
    <s v="Not Married"/>
    <n v="0"/>
    <s v="Graduate"/>
    <s v="Job"/>
    <x v="28"/>
    <n v="113"/>
    <n v="48"/>
    <n v="1"/>
    <s v="Urban"/>
    <s v="Not Approved"/>
    <n v="225"/>
  </r>
  <r>
    <s v="IP001256"/>
    <s v="Male"/>
    <s v="Not Married"/>
    <n v="0"/>
    <s v="Graduate"/>
    <s v="Job"/>
    <x v="28"/>
    <n v="176"/>
    <n v="36"/>
    <n v="1"/>
    <s v="Urban"/>
    <s v="Not Approved"/>
    <n v="277"/>
  </r>
  <r>
    <s v="IP001259"/>
    <s v="Male"/>
    <s v="Married"/>
    <n v="1"/>
    <s v="Graduate"/>
    <s v="Business"/>
    <x v="69"/>
    <n v="110"/>
    <n v="36"/>
    <n v="1"/>
    <s v="Urban"/>
    <s v="Not Approved"/>
    <n v="220"/>
  </r>
  <r>
    <s v="IP001263"/>
    <s v="Male"/>
    <s v="Married"/>
    <n v="3"/>
    <s v="Graduate"/>
    <s v="Job"/>
    <x v="30"/>
    <n v="180"/>
    <n v="3"/>
    <n v="0"/>
    <s v="Semiurban"/>
    <s v="Not Approved"/>
    <n v="290"/>
  </r>
  <r>
    <s v="IP001264"/>
    <s v="Male"/>
    <s v="Married"/>
    <n v="3"/>
    <s v="Not Graduate"/>
    <s v="Business"/>
    <x v="70"/>
    <n v="130"/>
    <n v="36"/>
    <n v="1"/>
    <s v="Semiurban"/>
    <s v="Approved"/>
    <n v="250"/>
  </r>
  <r>
    <s v="IP001265"/>
    <s v="Female"/>
    <s v="Not Married"/>
    <n v="0"/>
    <s v="Graduate"/>
    <s v="Job"/>
    <x v="71"/>
    <n v="111"/>
    <n v="36"/>
    <n v="1"/>
    <s v="Semiurban"/>
    <s v="Approved"/>
    <n v="222"/>
  </r>
  <r>
    <s v="IP001266"/>
    <s v="Male"/>
    <s v="Married"/>
    <n v="1"/>
    <s v="Graduate"/>
    <s v="Business"/>
    <x v="72"/>
    <n v="128"/>
    <n v="36"/>
    <n v="1"/>
    <s v="Semiurban"/>
    <s v="Approved"/>
    <n v="237"/>
  </r>
  <r>
    <s v="IP001267"/>
    <s v="Female"/>
    <s v="Married"/>
    <n v="2"/>
    <s v="Graduate"/>
    <s v="Job"/>
    <x v="73"/>
    <n v="167"/>
    <n v="36"/>
    <n v="1"/>
    <s v="Urban"/>
    <s v="Not Approved"/>
    <n v="277"/>
  </r>
  <r>
    <s v="IP001273"/>
    <s v="Male"/>
    <s v="Married"/>
    <n v="0"/>
    <s v="Graduate"/>
    <s v="Job"/>
    <x v="4"/>
    <n v="265"/>
    <n v="36"/>
    <n v="1"/>
    <s v="Semiurban"/>
    <s v="Not Approved"/>
    <n v="377"/>
  </r>
  <r>
    <s v="IP001275"/>
    <s v="Male"/>
    <s v="Married"/>
    <n v="1"/>
    <s v="Graduate"/>
    <s v="Job"/>
    <x v="74"/>
    <n v="50"/>
    <n v="24"/>
    <n v="1"/>
    <s v="Urban"/>
    <s v="Approved"/>
    <n v="70"/>
  </r>
  <r>
    <s v="IP001279"/>
    <s v="Male"/>
    <s v="Not Married"/>
    <n v="0"/>
    <s v="Graduate"/>
    <s v="Job"/>
    <x v="75"/>
    <n v="136"/>
    <n v="36"/>
    <n v="1"/>
    <s v="Semiurban"/>
    <s v="Approved"/>
    <n v="257"/>
  </r>
  <r>
    <s v="IP001280"/>
    <s v="Male"/>
    <s v="Married"/>
    <n v="2"/>
    <s v="Not Graduate"/>
    <s v="Job"/>
    <x v="70"/>
    <n v="99"/>
    <n v="36"/>
    <n v="1"/>
    <s v="Semiurban"/>
    <s v="Approved"/>
    <n v="201"/>
  </r>
  <r>
    <s v="IP001282"/>
    <s v="Male"/>
    <s v="Married"/>
    <n v="0"/>
    <s v="Graduate"/>
    <s v="Job"/>
    <x v="11"/>
    <n v="104"/>
    <n v="36"/>
    <n v="1"/>
    <s v="Semiurban"/>
    <s v="Approved"/>
    <n v="207"/>
  </r>
  <r>
    <s v="IP001289"/>
    <s v="Male"/>
    <s v="Not Married"/>
    <n v="0"/>
    <s v="Graduate"/>
    <s v="Job"/>
    <x v="76"/>
    <n v="210"/>
    <n v="36"/>
    <n v="1"/>
    <s v="Urban"/>
    <s v="Approved"/>
    <n v="320"/>
  </r>
  <r>
    <s v="IP001310"/>
    <s v="Male"/>
    <s v="Married"/>
    <n v="0"/>
    <s v="Graduate"/>
    <s v="Job"/>
    <x v="77"/>
    <n v="175"/>
    <n v="36"/>
    <n v="1"/>
    <s v="Semiurban"/>
    <s v="Approved"/>
    <n v="277"/>
  </r>
  <r>
    <s v="IP001316"/>
    <s v="Male"/>
    <s v="Married"/>
    <n v="0"/>
    <s v="Graduate"/>
    <s v="Job"/>
    <x v="78"/>
    <n v="131"/>
    <n v="36"/>
    <n v="1"/>
    <s v="Semiurban"/>
    <s v="Approved"/>
    <n v="252"/>
  </r>
  <r>
    <s v="IP001318"/>
    <s v="Male"/>
    <s v="Married"/>
    <n v="2"/>
    <s v="Graduate"/>
    <s v="Job"/>
    <x v="79"/>
    <n v="188"/>
    <n v="18"/>
    <n v="1"/>
    <s v="Semiurban"/>
    <s v="Approved"/>
    <n v="299"/>
  </r>
  <r>
    <s v="IP001319"/>
    <s v="Male"/>
    <s v="Married"/>
    <n v="2"/>
    <s v="Not Graduate"/>
    <s v="Job"/>
    <x v="80"/>
    <n v="81"/>
    <n v="36"/>
    <n v="1"/>
    <s v="Urban"/>
    <s v="Approved"/>
    <n v="112"/>
  </r>
  <r>
    <s v="IP001322"/>
    <s v="Male"/>
    <s v="Not Married"/>
    <n v="0"/>
    <s v="Graduate"/>
    <s v="Job"/>
    <x v="81"/>
    <n v="122"/>
    <n v="36"/>
    <n v="1"/>
    <s v="Semiurban"/>
    <s v="Approved"/>
    <n v="233"/>
  </r>
  <r>
    <s v="IP001325"/>
    <s v="Male"/>
    <s v="Not Married"/>
    <n v="0"/>
    <s v="Not Graduate"/>
    <s v="Job"/>
    <x v="82"/>
    <n v="25"/>
    <n v="12"/>
    <n v="1"/>
    <s v="Semiurban"/>
    <s v="Approved"/>
    <n v="37"/>
  </r>
  <r>
    <s v="IP001326"/>
    <s v="Male"/>
    <s v="Not Married"/>
    <n v="0"/>
    <s v="Graduate"/>
    <s v="Business"/>
    <x v="83"/>
    <n v="128"/>
    <n v="36"/>
    <n v="1"/>
    <s v="Urban"/>
    <s v="Not Approved"/>
    <n v="237"/>
  </r>
  <r>
    <s v="IP001327"/>
    <s v="Female"/>
    <s v="Married"/>
    <n v="0"/>
    <s v="Graduate"/>
    <s v="Job"/>
    <x v="84"/>
    <n v="137"/>
    <n v="36"/>
    <n v="1"/>
    <s v="Semiurban"/>
    <s v="Approved"/>
    <n v="257"/>
  </r>
  <r>
    <s v="IP001333"/>
    <s v="Male"/>
    <s v="Married"/>
    <n v="0"/>
    <s v="Graduate"/>
    <s v="Job"/>
    <x v="85"/>
    <n v="50"/>
    <n v="36"/>
    <n v="1"/>
    <s v="Semiurban"/>
    <s v="Approved"/>
    <n v="70"/>
  </r>
  <r>
    <s v="IP001334"/>
    <s v="Male"/>
    <s v="Married"/>
    <n v="0"/>
    <s v="Not Graduate"/>
    <s v="Job"/>
    <x v="86"/>
    <n v="115"/>
    <n v="18"/>
    <n v="1"/>
    <s v="Semiurban"/>
    <s v="Approved"/>
    <n v="227"/>
  </r>
  <r>
    <s v="IP001343"/>
    <s v="Male"/>
    <s v="Married"/>
    <n v="0"/>
    <s v="Graduate"/>
    <s v="Job"/>
    <x v="87"/>
    <n v="131"/>
    <n v="36"/>
    <n v="1"/>
    <s v="Semiurban"/>
    <s v="Approved"/>
    <n v="252"/>
  </r>
  <r>
    <s v="IP001345"/>
    <s v="Male"/>
    <s v="Married"/>
    <n v="2"/>
    <s v="Not Graduate"/>
    <s v="Job"/>
    <x v="88"/>
    <n v="133"/>
    <n v="18"/>
    <n v="1"/>
    <s v="Urban"/>
    <s v="Approved"/>
    <n v="255"/>
  </r>
  <r>
    <s v="IP001349"/>
    <s v="Male"/>
    <s v="Not Married"/>
    <n v="0"/>
    <s v="Graduate"/>
    <s v="Job"/>
    <x v="89"/>
    <n v="151"/>
    <n v="36"/>
    <n v="1"/>
    <s v="Semiurban"/>
    <s v="Approved"/>
    <n v="272"/>
  </r>
  <r>
    <s v="IP001350"/>
    <s v="Male"/>
    <s v="Married"/>
    <n v="0"/>
    <s v="Graduate"/>
    <s v="Job"/>
    <x v="90"/>
    <n v="128"/>
    <n v="36"/>
    <n v="1"/>
    <s v="Urban"/>
    <s v="Approved"/>
    <n v="237"/>
  </r>
  <r>
    <s v="IP001356"/>
    <s v="Male"/>
    <s v="Married"/>
    <n v="0"/>
    <s v="Graduate"/>
    <s v="Job"/>
    <x v="91"/>
    <n v="128"/>
    <n v="36"/>
    <n v="1"/>
    <s v="Semiurban"/>
    <s v="Approved"/>
    <n v="237"/>
  </r>
  <r>
    <s v="IP001357"/>
    <s v="Male"/>
    <s v="Married"/>
    <n v="0"/>
    <s v="Graduate"/>
    <s v="Job"/>
    <x v="92"/>
    <n v="160"/>
    <n v="36"/>
    <n v="1"/>
    <s v="Urban"/>
    <s v="Approved"/>
    <n v="270"/>
  </r>
  <r>
    <s v="IP001367"/>
    <s v="Male"/>
    <s v="Married"/>
    <n v="1"/>
    <s v="Graduate"/>
    <s v="Job"/>
    <x v="93"/>
    <n v="100"/>
    <n v="36"/>
    <n v="1"/>
    <s v="Urban"/>
    <s v="Approved"/>
    <n v="120"/>
  </r>
  <r>
    <s v="IP001369"/>
    <s v="Male"/>
    <s v="Married"/>
    <n v="2"/>
    <s v="Graduate"/>
    <s v="Job"/>
    <x v="94"/>
    <n v="225"/>
    <n v="36"/>
    <n v="1"/>
    <s v="Urban"/>
    <s v="Approved"/>
    <n v="337"/>
  </r>
  <r>
    <s v="IP001370"/>
    <s v="Male"/>
    <s v="Not Married"/>
    <n v="0"/>
    <s v="Not Graduate"/>
    <s v="Business"/>
    <x v="95"/>
    <n v="120"/>
    <n v="36"/>
    <n v="1"/>
    <s v="Rural"/>
    <s v="Not Approved"/>
    <n v="230"/>
  </r>
  <r>
    <s v="IP001379"/>
    <s v="Male"/>
    <s v="Married"/>
    <n v="2"/>
    <s v="Graduate"/>
    <s v="Job"/>
    <x v="96"/>
    <n v="216"/>
    <n v="36"/>
    <n v="0"/>
    <s v="Urban"/>
    <s v="Not Approved"/>
    <n v="327"/>
  </r>
  <r>
    <s v="IP001384"/>
    <s v="Male"/>
    <s v="Married"/>
    <n v="3"/>
    <s v="Not Graduate"/>
    <s v="Job"/>
    <x v="97"/>
    <n v="94"/>
    <n v="48"/>
    <n v="1"/>
    <s v="Semiurban"/>
    <s v="Approved"/>
    <n v="207"/>
  </r>
  <r>
    <s v="IP001385"/>
    <s v="Male"/>
    <s v="Not Married"/>
    <n v="0"/>
    <s v="Graduate"/>
    <s v="Job"/>
    <x v="98"/>
    <n v="136"/>
    <n v="36"/>
    <n v="1"/>
    <s v="Urban"/>
    <s v="Approved"/>
    <n v="257"/>
  </r>
  <r>
    <s v="IP001387"/>
    <s v="Female"/>
    <s v="Married"/>
    <n v="0"/>
    <s v="Graduate"/>
    <s v="Business"/>
    <x v="99"/>
    <n v="139"/>
    <n v="36"/>
    <n v="1"/>
    <s v="Semiurban"/>
    <s v="Approved"/>
    <n v="233"/>
  </r>
  <r>
    <s v="IP001391"/>
    <s v="Male"/>
    <s v="Married"/>
    <n v="0"/>
    <s v="Not Graduate"/>
    <s v="Job"/>
    <x v="100"/>
    <n v="152"/>
    <n v="36"/>
    <n v="0"/>
    <s v="Rural"/>
    <s v="Not Approved"/>
    <n v="273"/>
  </r>
  <r>
    <s v="IP001392"/>
    <s v="Female"/>
    <s v="Not Married"/>
    <n v="1"/>
    <s v="Graduate"/>
    <s v="Business"/>
    <x v="101"/>
    <n v="128"/>
    <n v="36"/>
    <n v="1"/>
    <s v="Semiurban"/>
    <s v="Approved"/>
    <n v="237"/>
  </r>
  <r>
    <s v="IP001398"/>
    <s v="Male"/>
    <s v="Not Married"/>
    <n v="0"/>
    <s v="Graduate"/>
    <s v="Business"/>
    <x v="102"/>
    <n v="118"/>
    <n v="36"/>
    <n v="1"/>
    <s v="Semiurban"/>
    <s v="Approved"/>
    <n v="229"/>
  </r>
  <r>
    <s v="IP001401"/>
    <s v="Male"/>
    <s v="Married"/>
    <n v="1"/>
    <s v="Graduate"/>
    <s v="Job"/>
    <x v="103"/>
    <n v="185"/>
    <n v="18"/>
    <n v="1"/>
    <s v="Rural"/>
    <s v="Approved"/>
    <n v="297"/>
  </r>
  <r>
    <s v="IP001404"/>
    <s v="Female"/>
    <s v="Married"/>
    <n v="0"/>
    <s v="Graduate"/>
    <s v="Job"/>
    <x v="30"/>
    <n v="154"/>
    <n v="36"/>
    <n v="1"/>
    <s v="Semiurban"/>
    <s v="Approved"/>
    <n v="277"/>
  </r>
  <r>
    <s v="IP001405"/>
    <s v="Male"/>
    <s v="Married"/>
    <n v="1"/>
    <s v="Graduate"/>
    <s v="Job"/>
    <x v="104"/>
    <n v="85"/>
    <n v="36"/>
    <n v="1"/>
    <s v="Urban"/>
    <s v="Approved"/>
    <n v="107"/>
  </r>
  <r>
    <s v="IP001421"/>
    <s v="Male"/>
    <s v="Married"/>
    <n v="0"/>
    <s v="Graduate"/>
    <s v="Job"/>
    <x v="105"/>
    <n v="175"/>
    <n v="36"/>
    <n v="1"/>
    <s v="Rural"/>
    <s v="Not Approved"/>
    <n v="277"/>
  </r>
  <r>
    <s v="IP001422"/>
    <s v="Female"/>
    <s v="Not Married"/>
    <n v="0"/>
    <s v="Graduate"/>
    <s v="Job"/>
    <x v="106"/>
    <n v="259"/>
    <n v="36"/>
    <n v="1"/>
    <s v="Urban"/>
    <s v="Approved"/>
    <n v="370"/>
  </r>
  <r>
    <s v="IP001426"/>
    <s v="Male"/>
    <s v="Married"/>
    <n v="0"/>
    <s v="Graduate"/>
    <s v="Job"/>
    <x v="107"/>
    <n v="180"/>
    <n v="36"/>
    <n v="1"/>
    <s v="Rural"/>
    <s v="Approved"/>
    <n v="290"/>
  </r>
  <r>
    <s v="IP001430"/>
    <s v="Female"/>
    <s v="Not Married"/>
    <n v="0"/>
    <s v="Graduate"/>
    <s v="Job"/>
    <x v="29"/>
    <n v="44"/>
    <n v="36"/>
    <n v="1"/>
    <s v="Semiurban"/>
    <s v="Approved"/>
    <n v="77"/>
  </r>
  <r>
    <s v="IP001431"/>
    <s v="Female"/>
    <s v="Not Married"/>
    <n v="0"/>
    <s v="Graduate"/>
    <s v="Job"/>
    <x v="108"/>
    <n v="137"/>
    <n v="36"/>
    <n v="0"/>
    <s v="Semiurban"/>
    <s v="Approved"/>
    <n v="257"/>
  </r>
  <r>
    <s v="IP001432"/>
    <s v="Male"/>
    <s v="Married"/>
    <n v="2"/>
    <s v="Graduate"/>
    <s v="Job"/>
    <x v="109"/>
    <n v="81"/>
    <n v="36"/>
    <n v="1"/>
    <s v="Semiurban"/>
    <s v="Approved"/>
    <n v="122"/>
  </r>
  <r>
    <s v="IP001439"/>
    <s v="Male"/>
    <s v="Married"/>
    <n v="0"/>
    <s v="Not Graduate"/>
    <s v="Job"/>
    <x v="64"/>
    <n v="194"/>
    <n v="36"/>
    <n v="1"/>
    <s v="Rural"/>
    <s v="Approved"/>
    <n v="220"/>
  </r>
  <r>
    <s v="IP001443"/>
    <s v="Female"/>
    <s v="Not Married"/>
    <n v="0"/>
    <s v="Graduate"/>
    <s v="Job"/>
    <x v="110"/>
    <n v="93"/>
    <n v="36"/>
    <n v="1"/>
    <s v="Rural"/>
    <s v="Approved"/>
    <n v="205"/>
  </r>
  <r>
    <s v="IP001448"/>
    <s v="Male"/>
    <s v="Married"/>
    <n v="3"/>
    <s v="Graduate"/>
    <s v="Job"/>
    <x v="111"/>
    <n v="370"/>
    <n v="36"/>
    <n v="1"/>
    <s v="Rural"/>
    <s v="Approved"/>
    <n v="570"/>
  </r>
  <r>
    <s v="IP001449"/>
    <s v="Male"/>
    <s v="Not Married"/>
    <n v="0"/>
    <s v="Graduate"/>
    <s v="Job"/>
    <x v="112"/>
    <n v="128"/>
    <n v="36"/>
    <n v="1"/>
    <s v="Rural"/>
    <s v="Approved"/>
    <n v="237"/>
  </r>
  <r>
    <s v="IP001451"/>
    <s v="Male"/>
    <s v="Married"/>
    <n v="1"/>
    <s v="Graduate"/>
    <s v="Business"/>
    <x v="113"/>
    <n v="160"/>
    <n v="18"/>
    <n v="0"/>
    <s v="Urban"/>
    <s v="Not Approved"/>
    <n v="270"/>
  </r>
  <r>
    <s v="IP001465"/>
    <s v="Male"/>
    <s v="Married"/>
    <n v="0"/>
    <s v="Graduate"/>
    <s v="Job"/>
    <x v="114"/>
    <n v="182"/>
    <n v="36"/>
    <n v="1"/>
    <s v="Rural"/>
    <s v="Not Approved"/>
    <n v="293"/>
  </r>
  <r>
    <s v="IP001469"/>
    <s v="Male"/>
    <s v="Not Married"/>
    <n v="0"/>
    <s v="Graduate"/>
    <s v="Business"/>
    <x v="115"/>
    <n v="650"/>
    <n v="48"/>
    <n v="1"/>
    <s v="Urban"/>
    <s v="Approved"/>
    <n v="770"/>
  </r>
  <r>
    <s v="IP001473"/>
    <s v="Male"/>
    <s v="Not Married"/>
    <n v="0"/>
    <s v="Graduate"/>
    <s v="Job"/>
    <x v="116"/>
    <n v="74"/>
    <n v="36"/>
    <n v="1"/>
    <s v="Urban"/>
    <s v="Approved"/>
    <n v="127"/>
  </r>
  <r>
    <s v="IP001478"/>
    <s v="Male"/>
    <s v="Not Married"/>
    <n v="0"/>
    <s v="Graduate"/>
    <s v="Job"/>
    <x v="117"/>
    <n v="70"/>
    <n v="36"/>
    <n v="1"/>
    <s v="Semiurban"/>
    <s v="Approved"/>
    <n v="130"/>
  </r>
  <r>
    <s v="IP001482"/>
    <s v="Male"/>
    <s v="Married"/>
    <n v="0"/>
    <s v="Graduate"/>
    <s v="Business"/>
    <x v="118"/>
    <n v="25"/>
    <n v="12"/>
    <n v="1"/>
    <s v="Semiurban"/>
    <s v="Approved"/>
    <n v="37"/>
  </r>
  <r>
    <s v="IP001487"/>
    <s v="Male"/>
    <s v="Not Married"/>
    <n v="0"/>
    <s v="Graduate"/>
    <s v="Job"/>
    <x v="119"/>
    <n v="102"/>
    <n v="36"/>
    <n v="1"/>
    <s v="Semiurban"/>
    <s v="Approved"/>
    <n v="203"/>
  </r>
  <r>
    <s v="IP001488"/>
    <s v="Male"/>
    <s v="Married"/>
    <n v="3"/>
    <s v="Graduate"/>
    <s v="Job"/>
    <x v="47"/>
    <n v="290"/>
    <n v="36"/>
    <n v="1"/>
    <s v="Semiurban"/>
    <s v="Not Approved"/>
    <n v="370"/>
  </r>
  <r>
    <s v="IP001489"/>
    <s v="Female"/>
    <s v="Married"/>
    <n v="0"/>
    <s v="Graduate"/>
    <s v="Job"/>
    <x v="1"/>
    <n v="84"/>
    <n v="36"/>
    <n v="1"/>
    <s v="Rural"/>
    <s v="Not Approved"/>
    <n v="117"/>
  </r>
  <r>
    <s v="IP001491"/>
    <s v="Male"/>
    <s v="Married"/>
    <n v="2"/>
    <s v="Graduate"/>
    <s v="Business"/>
    <x v="120"/>
    <n v="88"/>
    <n v="36"/>
    <n v="1"/>
    <s v="Urban"/>
    <s v="Approved"/>
    <n v="109"/>
  </r>
  <r>
    <s v="IP001492"/>
    <s v="Male"/>
    <s v="Not Married"/>
    <n v="0"/>
    <s v="Graduate"/>
    <s v="Job"/>
    <x v="121"/>
    <n v="242"/>
    <n v="36"/>
    <n v="0"/>
    <s v="Semiurban"/>
    <s v="Not Approved"/>
    <n v="373"/>
  </r>
  <r>
    <s v="IP001493"/>
    <s v="Male"/>
    <s v="Married"/>
    <n v="2"/>
    <s v="Not Graduate"/>
    <s v="Job"/>
    <x v="122"/>
    <n v="129"/>
    <n v="36"/>
    <n v="1"/>
    <s v="Rural"/>
    <s v="Not Approved"/>
    <n v="2320"/>
  </r>
  <r>
    <s v="IP001497"/>
    <s v="Male"/>
    <s v="Married"/>
    <n v="2"/>
    <s v="Graduate"/>
    <s v="Job"/>
    <x v="123"/>
    <n v="185"/>
    <n v="36"/>
    <n v="1"/>
    <s v="Rural"/>
    <s v="Not Approved"/>
    <n v="297"/>
  </r>
  <r>
    <s v="IP001498"/>
    <s v="Male"/>
    <s v="Not Married"/>
    <n v="0"/>
    <s v="Graduate"/>
    <s v="Job"/>
    <x v="5"/>
    <n v="168"/>
    <n v="36"/>
    <n v="1"/>
    <s v="Urban"/>
    <s v="Approved"/>
    <n v="279"/>
  </r>
  <r>
    <s v="IP001504"/>
    <s v="Male"/>
    <s v="Not Married"/>
    <n v="0"/>
    <s v="Graduate"/>
    <s v="Business"/>
    <x v="124"/>
    <n v="175"/>
    <n v="18"/>
    <n v="1"/>
    <s v="Semiurban"/>
    <s v="Approved"/>
    <n v="277"/>
  </r>
  <r>
    <s v="IP001507"/>
    <s v="Male"/>
    <s v="Married"/>
    <n v="0"/>
    <s v="Graduate"/>
    <s v="Job"/>
    <x v="125"/>
    <n v="122"/>
    <n v="36"/>
    <n v="1"/>
    <s v="Semiurban"/>
    <s v="Approved"/>
    <n v="233"/>
  </r>
  <r>
    <s v="IP001508"/>
    <s v="Male"/>
    <s v="Married"/>
    <n v="2"/>
    <s v="Graduate"/>
    <s v="Job"/>
    <x v="126"/>
    <n v="187"/>
    <n v="18"/>
    <n v="1"/>
    <s v="Urban"/>
    <s v="Approved"/>
    <n v="297"/>
  </r>
  <r>
    <s v="IP001514"/>
    <s v="Female"/>
    <s v="Married"/>
    <n v="0"/>
    <s v="Graduate"/>
    <s v="Job"/>
    <x v="127"/>
    <n v="100"/>
    <n v="36"/>
    <n v="1"/>
    <s v="Semiurban"/>
    <s v="Approved"/>
    <n v="120"/>
  </r>
  <r>
    <s v="IP001516"/>
    <s v="Female"/>
    <s v="Married"/>
    <n v="2"/>
    <s v="Graduate"/>
    <s v="Job"/>
    <x v="128"/>
    <n v="70"/>
    <n v="36"/>
    <n v="1"/>
    <s v="Urban"/>
    <s v="Approved"/>
    <n v="70"/>
  </r>
  <r>
    <s v="IP001518"/>
    <s v="Male"/>
    <s v="Married"/>
    <n v="1"/>
    <s v="Graduate"/>
    <s v="Job"/>
    <x v="129"/>
    <n v="30"/>
    <n v="36"/>
    <n v="1"/>
    <s v="Urban"/>
    <s v="Approved"/>
    <n v="70"/>
  </r>
  <r>
    <s v="IP001519"/>
    <s v="Female"/>
    <s v="Not Married"/>
    <n v="0"/>
    <s v="Graduate"/>
    <s v="Job"/>
    <x v="130"/>
    <n v="225"/>
    <n v="36"/>
    <n v="1"/>
    <s v="Rural"/>
    <s v="Not Approved"/>
    <n v="337"/>
  </r>
  <r>
    <s v="IP001520"/>
    <s v="Male"/>
    <s v="Married"/>
    <n v="0"/>
    <s v="Graduate"/>
    <s v="Job"/>
    <x v="131"/>
    <n v="125"/>
    <n v="36"/>
    <n v="1"/>
    <s v="Semiurban"/>
    <s v="Approved"/>
    <n v="237"/>
  </r>
  <r>
    <s v="IP001528"/>
    <s v="Male"/>
    <s v="Not Married"/>
    <n v="0"/>
    <s v="Graduate"/>
    <s v="Job"/>
    <x v="132"/>
    <n v="118"/>
    <n v="36"/>
    <n v="0"/>
    <s v="Rural"/>
    <s v="Not Approved"/>
    <n v="229"/>
  </r>
  <r>
    <s v="IP001529"/>
    <s v="Male"/>
    <s v="Married"/>
    <n v="0"/>
    <s v="Graduate"/>
    <s v="Business"/>
    <x v="133"/>
    <n v="152"/>
    <n v="36"/>
    <n v="1"/>
    <s v="Rural"/>
    <s v="Approved"/>
    <n v="273"/>
  </r>
  <r>
    <s v="IP001531"/>
    <s v="Male"/>
    <s v="Not Married"/>
    <n v="0"/>
    <s v="Graduate"/>
    <s v="Job"/>
    <x v="134"/>
    <n v="244"/>
    <n v="36"/>
    <n v="1"/>
    <s v="Urban"/>
    <s v="Not Approved"/>
    <n v="377"/>
  </r>
  <r>
    <s v="IP001532"/>
    <s v="Male"/>
    <s v="Married"/>
    <n v="2"/>
    <s v="Not Graduate"/>
    <s v="Job"/>
    <x v="135"/>
    <n v="113"/>
    <n v="36"/>
    <n v="1"/>
    <s v="Rural"/>
    <s v="Not Approved"/>
    <n v="225"/>
  </r>
  <r>
    <s v="IP001535"/>
    <s v="Male"/>
    <s v="Not Married"/>
    <n v="0"/>
    <s v="Graduate"/>
    <s v="Job"/>
    <x v="136"/>
    <n v="50"/>
    <n v="36"/>
    <n v="1"/>
    <s v="Urban"/>
    <s v="Approved"/>
    <n v="80"/>
  </r>
  <r>
    <s v="IP001536"/>
    <s v="Male"/>
    <s v="Married"/>
    <n v="3"/>
    <s v="Graduate"/>
    <s v="Job"/>
    <x v="137"/>
    <n v="600"/>
    <n v="18"/>
    <n v="0"/>
    <s v="Semiurban"/>
    <s v="Approved"/>
    <n v="700"/>
  </r>
  <r>
    <s v="IP001541"/>
    <s v="Male"/>
    <s v="Married"/>
    <n v="1"/>
    <s v="Graduate"/>
    <s v="Job"/>
    <x v="4"/>
    <n v="160"/>
    <n v="36"/>
    <n v="1"/>
    <s v="Rural"/>
    <s v="Approved"/>
    <n v="270"/>
  </r>
  <r>
    <s v="IP001543"/>
    <s v="Male"/>
    <s v="Married"/>
    <n v="1"/>
    <s v="Graduate"/>
    <s v="Job"/>
    <x v="138"/>
    <n v="187"/>
    <n v="36"/>
    <n v="1"/>
    <s v="Urban"/>
    <s v="Approved"/>
    <n v="297"/>
  </r>
  <r>
    <s v="IP001546"/>
    <s v="Male"/>
    <s v="Not Married"/>
    <n v="0"/>
    <s v="Graduate"/>
    <s v="Business"/>
    <x v="139"/>
    <n v="120"/>
    <n v="36"/>
    <n v="1"/>
    <s v="Rural"/>
    <s v="Approved"/>
    <n v="230"/>
  </r>
  <r>
    <s v="IP001552"/>
    <s v="Male"/>
    <s v="Married"/>
    <n v="0"/>
    <s v="Graduate"/>
    <s v="Job"/>
    <x v="1"/>
    <n v="255"/>
    <n v="36"/>
    <n v="1"/>
    <s v="Semiurban"/>
    <s v="Approved"/>
    <n v="377"/>
  </r>
  <r>
    <s v="IP001560"/>
    <s v="Male"/>
    <s v="Married"/>
    <n v="0"/>
    <s v="Not Graduate"/>
    <s v="Job"/>
    <x v="140"/>
    <n v="98"/>
    <n v="36"/>
    <n v="1"/>
    <s v="Semiurban"/>
    <s v="Approved"/>
    <n v="209"/>
  </r>
  <r>
    <s v="IP001562"/>
    <s v="Male"/>
    <s v="Married"/>
    <n v="0"/>
    <s v="Graduate"/>
    <s v="Job"/>
    <x v="141"/>
    <n v="275"/>
    <n v="36"/>
    <n v="1"/>
    <s v="Urban"/>
    <s v="Not Approved"/>
    <n v="377"/>
  </r>
  <r>
    <s v="IP001565"/>
    <s v="Male"/>
    <s v="Married"/>
    <n v="1"/>
    <s v="Graduate"/>
    <s v="Job"/>
    <x v="142"/>
    <n v="121"/>
    <n v="36"/>
    <n v="0"/>
    <s v="Semiurban"/>
    <s v="Not Approved"/>
    <n v="232"/>
  </r>
  <r>
    <s v="IP001570"/>
    <s v="Male"/>
    <s v="Married"/>
    <n v="2"/>
    <s v="Graduate"/>
    <s v="Job"/>
    <x v="143"/>
    <n v="158"/>
    <n v="36"/>
    <n v="1"/>
    <s v="Rural"/>
    <s v="Approved"/>
    <n v="279"/>
  </r>
  <r>
    <s v="IP001572"/>
    <s v="Male"/>
    <s v="Married"/>
    <n v="0"/>
    <s v="Graduate"/>
    <s v="Job"/>
    <x v="144"/>
    <n v="75"/>
    <n v="18"/>
    <n v="1"/>
    <s v="Urban"/>
    <s v="Approved"/>
    <n v="107"/>
  </r>
  <r>
    <s v="IP001574"/>
    <s v="Male"/>
    <s v="Married"/>
    <n v="0"/>
    <s v="Graduate"/>
    <s v="Job"/>
    <x v="145"/>
    <n v="182"/>
    <n v="36"/>
    <n v="1"/>
    <s v="Rural"/>
    <s v="Approved"/>
    <n v="293"/>
  </r>
  <r>
    <s v="IP001577"/>
    <s v="Female"/>
    <s v="Married"/>
    <n v="0"/>
    <s v="Graduate"/>
    <s v="Job"/>
    <x v="1"/>
    <n v="112"/>
    <n v="36"/>
    <n v="1"/>
    <s v="Rural"/>
    <s v="Not Approved"/>
    <n v="223"/>
  </r>
  <r>
    <s v="IP001578"/>
    <s v="Male"/>
    <s v="Married"/>
    <n v="0"/>
    <s v="Graduate"/>
    <s v="Job"/>
    <x v="146"/>
    <n v="129"/>
    <n v="36"/>
    <n v="1"/>
    <s v="Rural"/>
    <s v="Approved"/>
    <n v="2320"/>
  </r>
  <r>
    <s v="IP001579"/>
    <s v="Male"/>
    <s v="Not Married"/>
    <n v="0"/>
    <s v="Graduate"/>
    <s v="Job"/>
    <x v="147"/>
    <n v="63"/>
    <n v="48"/>
    <n v="0"/>
    <s v="Semiurban"/>
    <s v="Not Approved"/>
    <n v="115"/>
  </r>
  <r>
    <s v="IP001580"/>
    <s v="Male"/>
    <s v="Married"/>
    <n v="2"/>
    <s v="Graduate"/>
    <s v="Job"/>
    <x v="148"/>
    <n v="200"/>
    <n v="36"/>
    <n v="1"/>
    <s v="Semiurban"/>
    <s v="Approved"/>
    <n v="300"/>
  </r>
  <r>
    <s v="IP001581"/>
    <s v="Male"/>
    <s v="Married"/>
    <n v="0"/>
    <s v="Not Graduate"/>
    <s v="Business"/>
    <x v="149"/>
    <n v="95"/>
    <n v="36"/>
    <n v="1"/>
    <s v="Rural"/>
    <s v="Approved"/>
    <n v="207"/>
  </r>
  <r>
    <s v="IP001585"/>
    <s v="Male"/>
    <s v="Married"/>
    <n v="3"/>
    <s v="Graduate"/>
    <s v="Job"/>
    <x v="150"/>
    <n v="700"/>
    <n v="3"/>
    <n v="1"/>
    <s v="Urban"/>
    <s v="Approved"/>
    <n v="700"/>
  </r>
  <r>
    <s v="IP001586"/>
    <s v="Male"/>
    <s v="Married"/>
    <n v="3"/>
    <s v="Not Graduate"/>
    <s v="Job"/>
    <x v="151"/>
    <n v="81"/>
    <n v="18"/>
    <n v="1"/>
    <s v="Rural"/>
    <s v="Not Approved"/>
    <n v="99"/>
  </r>
  <r>
    <s v="IP001594"/>
    <s v="Male"/>
    <s v="Married"/>
    <n v="0"/>
    <s v="Graduate"/>
    <s v="Job"/>
    <x v="152"/>
    <n v="187"/>
    <n v="36"/>
    <n v="1"/>
    <s v="Semiurban"/>
    <s v="Approved"/>
    <n v="297"/>
  </r>
  <r>
    <s v="IP001603"/>
    <s v="Male"/>
    <s v="Married"/>
    <n v="0"/>
    <s v="Not Graduate"/>
    <s v="Business"/>
    <x v="153"/>
    <n v="87"/>
    <n v="36"/>
    <n v="1"/>
    <s v="Semiurban"/>
    <s v="Not Approved"/>
    <n v="111"/>
  </r>
  <r>
    <s v="IP001606"/>
    <s v="Male"/>
    <s v="Married"/>
    <n v="0"/>
    <s v="Graduate"/>
    <s v="Job"/>
    <x v="154"/>
    <n v="116"/>
    <n v="36"/>
    <n v="1"/>
    <s v="Rural"/>
    <s v="Approved"/>
    <n v="227"/>
  </r>
  <r>
    <s v="IP001608"/>
    <s v="Male"/>
    <s v="Married"/>
    <n v="2"/>
    <s v="Graduate"/>
    <s v="Job"/>
    <x v="155"/>
    <n v="101"/>
    <n v="36"/>
    <n v="1"/>
    <s v="Rural"/>
    <s v="Approved"/>
    <n v="202"/>
  </r>
  <r>
    <s v="IP001610"/>
    <s v="Male"/>
    <s v="Married"/>
    <n v="3"/>
    <s v="Graduate"/>
    <s v="Job"/>
    <x v="156"/>
    <n v="495"/>
    <n v="36"/>
    <n v="0"/>
    <s v="Semiurban"/>
    <s v="Not Approved"/>
    <n v="7207"/>
  </r>
  <r>
    <s v="IP001616"/>
    <s v="Male"/>
    <s v="Married"/>
    <n v="1"/>
    <s v="Graduate"/>
    <s v="Job"/>
    <x v="28"/>
    <n v="116"/>
    <n v="36"/>
    <n v="1"/>
    <s v="Semiurban"/>
    <s v="Approved"/>
    <n v="227"/>
  </r>
  <r>
    <s v="IP001630"/>
    <s v="Male"/>
    <s v="Not Married"/>
    <n v="0"/>
    <s v="Not Graduate"/>
    <s v="Job"/>
    <x v="6"/>
    <n v="102"/>
    <n v="48"/>
    <n v="0"/>
    <s v="Urban"/>
    <s v="Not Approved"/>
    <n v="203"/>
  </r>
  <r>
    <s v="IP001633"/>
    <s v="Male"/>
    <s v="Married"/>
    <n v="1"/>
    <s v="Graduate"/>
    <s v="Job"/>
    <x v="157"/>
    <n v="180"/>
    <n v="36"/>
    <n v="0"/>
    <s v="Urban"/>
    <s v="Not Approved"/>
    <n v="290"/>
  </r>
  <r>
    <s v="IP001634"/>
    <s v="Male"/>
    <s v="Not Married"/>
    <n v="0"/>
    <s v="Graduate"/>
    <s v="Job"/>
    <x v="158"/>
    <n v="67"/>
    <n v="36"/>
    <n v="1"/>
    <s v="Rural"/>
    <s v="Not Approved"/>
    <n v="177"/>
  </r>
  <r>
    <s v="IP001636"/>
    <s v="Male"/>
    <s v="Married"/>
    <n v="0"/>
    <s v="Graduate"/>
    <s v="Job"/>
    <x v="159"/>
    <n v="73"/>
    <n v="18"/>
    <n v="1"/>
    <s v="Semiurban"/>
    <s v="Approved"/>
    <n v="105"/>
  </r>
  <r>
    <s v="IP001637"/>
    <s v="Male"/>
    <s v="Married"/>
    <n v="1"/>
    <s v="Graduate"/>
    <s v="Job"/>
    <x v="160"/>
    <n v="260"/>
    <n v="36"/>
    <n v="1"/>
    <s v="Semiurban"/>
    <s v="Not Approved"/>
    <n v="370"/>
  </r>
  <r>
    <s v="IP001639"/>
    <s v="Female"/>
    <s v="Married"/>
    <n v="0"/>
    <s v="Graduate"/>
    <s v="Job"/>
    <x v="161"/>
    <n v="108"/>
    <n v="36"/>
    <n v="1"/>
    <s v="Semiurban"/>
    <s v="Approved"/>
    <n v="209"/>
  </r>
  <r>
    <s v="IP001640"/>
    <s v="Male"/>
    <s v="Married"/>
    <n v="0"/>
    <s v="Graduate"/>
    <s v="Business"/>
    <x v="162"/>
    <n v="120"/>
    <n v="36"/>
    <n v="1"/>
    <s v="Semiurban"/>
    <s v="Approved"/>
    <n v="230"/>
  </r>
  <r>
    <s v="IP001641"/>
    <s v="Male"/>
    <s v="Married"/>
    <n v="1"/>
    <s v="Graduate"/>
    <s v="Business"/>
    <x v="163"/>
    <n v="66"/>
    <n v="3"/>
    <n v="0"/>
    <s v="Rural"/>
    <s v="Not Approved"/>
    <n v="10"/>
  </r>
  <r>
    <s v="IP001643"/>
    <s v="Male"/>
    <s v="Married"/>
    <n v="0"/>
    <s v="Graduate"/>
    <s v="Job"/>
    <x v="164"/>
    <n v="58"/>
    <n v="36"/>
    <n v="1"/>
    <s v="Rural"/>
    <s v="Approved"/>
    <n v="109"/>
  </r>
  <r>
    <s v="IP001644"/>
    <s v="Male"/>
    <s v="Married"/>
    <n v="0"/>
    <s v="Graduate"/>
    <s v="Business"/>
    <x v="165"/>
    <n v="168"/>
    <n v="36"/>
    <n v="1"/>
    <s v="Rural"/>
    <s v="Approved"/>
    <n v="279"/>
  </r>
  <r>
    <s v="IP001647"/>
    <s v="Male"/>
    <s v="Married"/>
    <n v="0"/>
    <s v="Graduate"/>
    <s v="Job"/>
    <x v="166"/>
    <n v="188"/>
    <n v="18"/>
    <n v="1"/>
    <s v="Rural"/>
    <s v="Approved"/>
    <n v="299"/>
  </r>
  <r>
    <s v="IP001653"/>
    <s v="Male"/>
    <s v="Not Married"/>
    <n v="0"/>
    <s v="Not Graduate"/>
    <s v="Job"/>
    <x v="167"/>
    <n v="48"/>
    <n v="36"/>
    <n v="1"/>
    <s v="Rural"/>
    <s v="Approved"/>
    <n v="119"/>
  </r>
  <r>
    <s v="IP001656"/>
    <s v="Male"/>
    <s v="Not Married"/>
    <n v="0"/>
    <s v="Graduate"/>
    <s v="Job"/>
    <x v="168"/>
    <n v="164"/>
    <n v="36"/>
    <n v="1"/>
    <s v="Semiurban"/>
    <s v="Not Approved"/>
    <n v="277"/>
  </r>
  <r>
    <s v="IP001657"/>
    <s v="Male"/>
    <s v="Married"/>
    <n v="0"/>
    <s v="Not Graduate"/>
    <s v="Job"/>
    <x v="169"/>
    <n v="160"/>
    <n v="36"/>
    <n v="1"/>
    <s v="Urban"/>
    <s v="Not Approved"/>
    <n v="270"/>
  </r>
  <r>
    <s v="IP001658"/>
    <s v="Male"/>
    <s v="Not Married"/>
    <n v="0"/>
    <s v="Graduate"/>
    <s v="Job"/>
    <x v="170"/>
    <n v="76"/>
    <n v="36"/>
    <n v="1"/>
    <s v="Semiurban"/>
    <s v="Approved"/>
    <n v="107"/>
  </r>
  <r>
    <s v="IP001664"/>
    <s v="Male"/>
    <s v="Not Married"/>
    <n v="0"/>
    <s v="Graduate"/>
    <s v="Job"/>
    <x v="171"/>
    <n v="120"/>
    <n v="36"/>
    <n v="1"/>
    <s v="Rural"/>
    <s v="Approved"/>
    <n v="230"/>
  </r>
  <r>
    <s v="IP001665"/>
    <s v="Male"/>
    <s v="Married"/>
    <n v="1"/>
    <s v="Graduate"/>
    <s v="Job"/>
    <x v="172"/>
    <n v="170"/>
    <n v="36"/>
    <n v="1"/>
    <s v="Semiurban"/>
    <s v="Not Approved"/>
    <n v="270"/>
  </r>
  <r>
    <s v="IP001666"/>
    <s v="Male"/>
    <s v="Not Married"/>
    <n v="0"/>
    <s v="Graduate"/>
    <s v="Job"/>
    <x v="173"/>
    <n v="187"/>
    <n v="36"/>
    <n v="1"/>
    <s v="Rural"/>
    <s v="Approved"/>
    <n v="297"/>
  </r>
  <r>
    <s v="IP001669"/>
    <s v="Female"/>
    <s v="Not Married"/>
    <n v="0"/>
    <s v="Not Graduate"/>
    <s v="Job"/>
    <x v="174"/>
    <n v="120"/>
    <n v="36"/>
    <n v="1"/>
    <s v="Urban"/>
    <s v="Approved"/>
    <n v="230"/>
  </r>
  <r>
    <s v="IP001671"/>
    <s v="Female"/>
    <s v="Married"/>
    <n v="0"/>
    <s v="Graduate"/>
    <s v="Job"/>
    <x v="175"/>
    <n v="113"/>
    <n v="36"/>
    <n v="1"/>
    <s v="Semiurban"/>
    <s v="Approved"/>
    <n v="225"/>
  </r>
  <r>
    <s v="IP001673"/>
    <s v="Male"/>
    <s v="Not Married"/>
    <n v="0"/>
    <s v="Graduate"/>
    <s v="Business"/>
    <x v="176"/>
    <n v="83"/>
    <n v="36"/>
    <n v="1"/>
    <s v="Urban"/>
    <s v="Not Approved"/>
    <n v="105"/>
  </r>
  <r>
    <s v="IP001674"/>
    <s v="Male"/>
    <s v="Married"/>
    <n v="1"/>
    <s v="Not Graduate"/>
    <s v="Job"/>
    <x v="19"/>
    <n v="90"/>
    <n v="36"/>
    <n v="1"/>
    <s v="Semiurban"/>
    <s v="Approved"/>
    <n v="120"/>
  </r>
  <r>
    <s v="IP001677"/>
    <s v="Male"/>
    <s v="Not Married"/>
    <n v="2"/>
    <s v="Graduate"/>
    <s v="Job"/>
    <x v="177"/>
    <n v="166"/>
    <n v="36"/>
    <n v="0"/>
    <s v="Semiurban"/>
    <s v="Approved"/>
    <n v="277"/>
  </r>
  <r>
    <s v="IP001682"/>
    <s v="Male"/>
    <s v="Married"/>
    <n v="3"/>
    <s v="Not Graduate"/>
    <s v="Job"/>
    <x v="178"/>
    <n v="128"/>
    <n v="18"/>
    <n v="1"/>
    <s v="Urban"/>
    <s v="Not Approved"/>
    <n v="237"/>
  </r>
  <r>
    <s v="IP001688"/>
    <s v="Male"/>
    <s v="Married"/>
    <n v="1"/>
    <s v="Not Graduate"/>
    <s v="Job"/>
    <x v="32"/>
    <n v="135"/>
    <n v="36"/>
    <n v="1"/>
    <s v="Urban"/>
    <s v="Approved"/>
    <n v="257"/>
  </r>
  <r>
    <s v="IP001691"/>
    <s v="Male"/>
    <s v="Married"/>
    <n v="2"/>
    <s v="Not Graduate"/>
    <s v="Job"/>
    <x v="179"/>
    <n v="124"/>
    <n v="36"/>
    <n v="1"/>
    <s v="Semiurban"/>
    <s v="Approved"/>
    <n v="237"/>
  </r>
  <r>
    <s v="IP001692"/>
    <s v="Female"/>
    <s v="Not Married"/>
    <n v="0"/>
    <s v="Not Graduate"/>
    <s v="Job"/>
    <x v="180"/>
    <n v="120"/>
    <n v="36"/>
    <n v="1"/>
    <s v="Semiurban"/>
    <s v="Approved"/>
    <n v="230"/>
  </r>
  <r>
    <s v="IP001693"/>
    <s v="Female"/>
    <s v="Not Married"/>
    <n v="0"/>
    <s v="Graduate"/>
    <s v="Job"/>
    <x v="181"/>
    <n v="80"/>
    <n v="36"/>
    <n v="1"/>
    <s v="Urban"/>
    <s v="Approved"/>
    <n v="110"/>
  </r>
  <r>
    <s v="IP001698"/>
    <s v="Male"/>
    <s v="Not Married"/>
    <n v="0"/>
    <s v="Not Graduate"/>
    <s v="Job"/>
    <x v="182"/>
    <n v="55"/>
    <n v="36"/>
    <n v="1"/>
    <s v="Rural"/>
    <s v="Approved"/>
    <n v="97"/>
  </r>
  <r>
    <s v="IP001699"/>
    <s v="Male"/>
    <s v="Not Married"/>
    <n v="0"/>
    <s v="Graduate"/>
    <s v="Job"/>
    <x v="183"/>
    <n v="59"/>
    <n v="36"/>
    <n v="1"/>
    <s v="Urban"/>
    <s v="Approved"/>
    <n v="720"/>
  </r>
  <r>
    <s v="IP001702"/>
    <s v="Male"/>
    <s v="Not Married"/>
    <n v="0"/>
    <s v="Graduate"/>
    <s v="Job"/>
    <x v="184"/>
    <n v="127"/>
    <n v="36"/>
    <n v="1"/>
    <s v="Semiurban"/>
    <s v="Not Approved"/>
    <n v="237"/>
  </r>
  <r>
    <s v="IP001708"/>
    <s v="Female"/>
    <s v="Not Married"/>
    <n v="0"/>
    <s v="Graduate"/>
    <s v="Job"/>
    <x v="130"/>
    <n v="214"/>
    <n v="36"/>
    <n v="1"/>
    <s v="Semiurban"/>
    <s v="Not Approved"/>
    <n v="327"/>
  </r>
  <r>
    <s v="IP001711"/>
    <s v="Male"/>
    <s v="Married"/>
    <n v="3"/>
    <s v="Graduate"/>
    <s v="Job"/>
    <x v="185"/>
    <n v="128"/>
    <n v="36"/>
    <n v="0"/>
    <s v="Semiurban"/>
    <s v="Not Approved"/>
    <n v="239"/>
  </r>
  <r>
    <s v="IP001713"/>
    <s v="Male"/>
    <s v="Married"/>
    <n v="1"/>
    <s v="Graduate"/>
    <s v="Business"/>
    <x v="186"/>
    <n v="240"/>
    <n v="36"/>
    <n v="1"/>
    <s v="Urban"/>
    <s v="Approved"/>
    <n v="370"/>
  </r>
  <r>
    <s v="IP001715"/>
    <s v="Male"/>
    <s v="Married"/>
    <n v="3"/>
    <s v="Not Graduate"/>
    <s v="Business"/>
    <x v="187"/>
    <n v="130"/>
    <n v="36"/>
    <n v="1"/>
    <s v="Rural"/>
    <s v="Approved"/>
    <n v="250"/>
  </r>
  <r>
    <s v="IP001716"/>
    <s v="Male"/>
    <s v="Married"/>
    <n v="0"/>
    <s v="Graduate"/>
    <s v="Job"/>
    <x v="188"/>
    <n v="137"/>
    <n v="36"/>
    <n v="1"/>
    <s v="Urban"/>
    <s v="Approved"/>
    <n v="257"/>
  </r>
  <r>
    <s v="IP001720"/>
    <s v="Male"/>
    <s v="Married"/>
    <n v="3"/>
    <s v="Not Graduate"/>
    <s v="Job"/>
    <x v="189"/>
    <n v="100"/>
    <n v="36"/>
    <n v="1"/>
    <s v="Semiurban"/>
    <s v="Approved"/>
    <n v="120"/>
  </r>
  <r>
    <s v="IP001722"/>
    <s v="Male"/>
    <s v="Married"/>
    <n v="0"/>
    <s v="Graduate"/>
    <s v="Job"/>
    <x v="190"/>
    <n v="135"/>
    <n v="36"/>
    <n v="1"/>
    <s v="Rural"/>
    <s v="Not Approved"/>
    <n v="257"/>
  </r>
  <r>
    <s v="IP001726"/>
    <s v="Male"/>
    <s v="Married"/>
    <n v="0"/>
    <s v="Graduate"/>
    <s v="Job"/>
    <x v="191"/>
    <n v="131"/>
    <n v="36"/>
    <n v="1"/>
    <s v="Semiurban"/>
    <s v="Approved"/>
    <n v="252"/>
  </r>
  <r>
    <s v="IP001732"/>
    <s v="Male"/>
    <s v="Married"/>
    <n v="2"/>
    <s v="Graduate"/>
    <s v="Business"/>
    <x v="192"/>
    <n v="72"/>
    <n v="36"/>
    <n v="0"/>
    <s v="Semiurban"/>
    <s v="Not Approved"/>
    <n v="103"/>
  </r>
  <r>
    <s v="IP001734"/>
    <s v="Female"/>
    <s v="Married"/>
    <n v="2"/>
    <s v="Graduate"/>
    <s v="Job"/>
    <x v="193"/>
    <n v="127"/>
    <n v="36"/>
    <n v="1"/>
    <s v="Semiurban"/>
    <s v="Approved"/>
    <n v="237"/>
  </r>
  <r>
    <s v="IP001736"/>
    <s v="Male"/>
    <s v="Married"/>
    <n v="0"/>
    <s v="Graduate"/>
    <s v="Job"/>
    <x v="194"/>
    <n v="60"/>
    <n v="36"/>
    <n v="0"/>
    <s v="Urban"/>
    <s v="Not Approved"/>
    <n v="100"/>
  </r>
  <r>
    <s v="IP001743"/>
    <s v="Male"/>
    <s v="Married"/>
    <n v="2"/>
    <s v="Graduate"/>
    <s v="Job"/>
    <x v="195"/>
    <n v="116"/>
    <n v="36"/>
    <n v="1"/>
    <s v="Semiurban"/>
    <s v="Approved"/>
    <n v="227"/>
  </r>
  <r>
    <s v="IP001744"/>
    <s v="Male"/>
    <s v="Not Married"/>
    <n v="0"/>
    <s v="Graduate"/>
    <s v="Job"/>
    <x v="196"/>
    <n v="144"/>
    <n v="36"/>
    <n v="1"/>
    <s v="Semiurban"/>
    <s v="Approved"/>
    <n v="277"/>
  </r>
  <r>
    <s v="IP001749"/>
    <s v="Male"/>
    <s v="Married"/>
    <n v="0"/>
    <s v="Graduate"/>
    <s v="Job"/>
    <x v="197"/>
    <n v="175"/>
    <n v="36"/>
    <n v="1"/>
    <s v="Semiurban"/>
    <s v="Approved"/>
    <n v="277"/>
  </r>
  <r>
    <s v="IP001750"/>
    <s v="Male"/>
    <s v="Married"/>
    <n v="0"/>
    <s v="Graduate"/>
    <s v="Job"/>
    <x v="79"/>
    <n v="128"/>
    <n v="36"/>
    <n v="1"/>
    <s v="Semiurban"/>
    <s v="Approved"/>
    <n v="239"/>
  </r>
  <r>
    <s v="IP001751"/>
    <s v="Male"/>
    <s v="Married"/>
    <n v="0"/>
    <s v="Graduate"/>
    <s v="Job"/>
    <x v="198"/>
    <n v="170"/>
    <n v="36"/>
    <n v="1"/>
    <s v="Rural"/>
    <s v="Not Approved"/>
    <n v="270"/>
  </r>
  <r>
    <s v="IP001754"/>
    <s v="Male"/>
    <s v="Married"/>
    <n v="0"/>
    <s v="Not Graduate"/>
    <s v="Business"/>
    <x v="199"/>
    <n v="138"/>
    <n v="36"/>
    <n v="1"/>
    <s v="Urban"/>
    <s v="Not Approved"/>
    <n v="259"/>
  </r>
  <r>
    <s v="IP001758"/>
    <s v="Male"/>
    <s v="Married"/>
    <n v="2"/>
    <s v="Graduate"/>
    <s v="Job"/>
    <x v="79"/>
    <n v="210"/>
    <n v="36"/>
    <n v="1"/>
    <s v="Semiurban"/>
    <s v="Approved"/>
    <n v="320"/>
  </r>
  <r>
    <s v="IP001760"/>
    <s v="Male"/>
    <s v="Married"/>
    <n v="0"/>
    <s v="Graduate"/>
    <s v="Job"/>
    <x v="200"/>
    <n v="158"/>
    <n v="48"/>
    <n v="1"/>
    <s v="Semiurban"/>
    <s v="Approved"/>
    <n v="279"/>
  </r>
  <r>
    <s v="IP001761"/>
    <s v="Male"/>
    <s v="Not Married"/>
    <n v="0"/>
    <s v="Graduate"/>
    <s v="Business"/>
    <x v="157"/>
    <n v="200"/>
    <n v="36"/>
    <n v="1"/>
    <s v="Rural"/>
    <s v="Approved"/>
    <n v="300"/>
  </r>
  <r>
    <s v="IP001765"/>
    <s v="Male"/>
    <s v="Married"/>
    <n v="1"/>
    <s v="Graduate"/>
    <s v="Job"/>
    <x v="201"/>
    <n v="104"/>
    <n v="36"/>
    <n v="1"/>
    <s v="Semiurban"/>
    <s v="Approved"/>
    <n v="207"/>
  </r>
  <r>
    <s v="IP001768"/>
    <s v="Male"/>
    <s v="Married"/>
    <n v="0"/>
    <s v="Graduate"/>
    <s v="Business"/>
    <x v="202"/>
    <n v="42"/>
    <n v="18"/>
    <n v="1"/>
    <s v="Rural"/>
    <s v="Approved"/>
    <n v="83"/>
  </r>
  <r>
    <s v="IP001770"/>
    <s v="Male"/>
    <s v="Not Married"/>
    <n v="0"/>
    <s v="Not Graduate"/>
    <s v="Job"/>
    <x v="203"/>
    <n v="120"/>
    <n v="36"/>
    <n v="1"/>
    <s v="Rural"/>
    <s v="Approved"/>
    <n v="230"/>
  </r>
  <r>
    <s v="IP001776"/>
    <s v="Female"/>
    <s v="Not Married"/>
    <n v="0"/>
    <s v="Graduate"/>
    <s v="Job"/>
    <x v="173"/>
    <n v="280"/>
    <n v="36"/>
    <n v="1"/>
    <s v="Semiurban"/>
    <s v="Approved"/>
    <n v="390"/>
  </r>
  <r>
    <s v="IP001778"/>
    <s v="Male"/>
    <s v="Married"/>
    <n v="1"/>
    <s v="Graduate"/>
    <s v="Job"/>
    <x v="204"/>
    <n v="140"/>
    <n v="36"/>
    <n v="1"/>
    <s v="Semiurban"/>
    <s v="Approved"/>
    <n v="270"/>
  </r>
  <r>
    <s v="IP001784"/>
    <s v="Male"/>
    <s v="Married"/>
    <n v="1"/>
    <s v="Graduate"/>
    <s v="Job"/>
    <x v="205"/>
    <n v="170"/>
    <n v="36"/>
    <n v="1"/>
    <s v="Rural"/>
    <s v="Approved"/>
    <n v="270"/>
  </r>
  <r>
    <s v="IP001786"/>
    <s v="Male"/>
    <s v="Married"/>
    <n v="0"/>
    <s v="Graduate"/>
    <s v="Business"/>
    <x v="206"/>
    <n v="255"/>
    <n v="36"/>
    <n v="1"/>
    <s v="Urban"/>
    <s v="Not Approved"/>
    <n v="377"/>
  </r>
  <r>
    <s v="IP001788"/>
    <s v="Female"/>
    <s v="Not Married"/>
    <n v="0"/>
    <s v="Graduate"/>
    <s v="Business"/>
    <x v="207"/>
    <n v="122"/>
    <n v="36"/>
    <n v="1"/>
    <s v="Urban"/>
    <s v="Approved"/>
    <n v="233"/>
  </r>
  <r>
    <s v="IP001790"/>
    <s v="Female"/>
    <s v="Not Married"/>
    <n v="1"/>
    <s v="Graduate"/>
    <s v="Job"/>
    <x v="208"/>
    <n v="112"/>
    <n v="36"/>
    <n v="1"/>
    <s v="Rural"/>
    <s v="Approved"/>
    <n v="223"/>
  </r>
  <r>
    <s v="IP001792"/>
    <s v="Male"/>
    <s v="Married"/>
    <n v="1"/>
    <s v="Graduate"/>
    <s v="Job"/>
    <x v="209"/>
    <n v="96"/>
    <n v="36"/>
    <n v="1"/>
    <s v="Semiurban"/>
    <s v="Approved"/>
    <n v="127"/>
  </r>
  <r>
    <s v="IP001798"/>
    <s v="Male"/>
    <s v="Married"/>
    <n v="2"/>
    <s v="Graduate"/>
    <s v="Job"/>
    <x v="210"/>
    <n v="120"/>
    <n v="36"/>
    <n v="1"/>
    <s v="Rural"/>
    <s v="Approved"/>
    <n v="230"/>
  </r>
  <r>
    <s v="IP001800"/>
    <s v="Male"/>
    <s v="Married"/>
    <n v="1"/>
    <s v="Not Graduate"/>
    <s v="Job"/>
    <x v="211"/>
    <n v="140"/>
    <n v="18"/>
    <n v="1"/>
    <s v="Urban"/>
    <s v="Not Approved"/>
    <n v="270"/>
  </r>
  <r>
    <s v="IP001806"/>
    <s v="Male"/>
    <s v="Not Married"/>
    <n v="0"/>
    <s v="Graduate"/>
    <s v="Job"/>
    <x v="212"/>
    <n v="155"/>
    <n v="6"/>
    <n v="1"/>
    <s v="Urban"/>
    <s v="Approved"/>
    <n v="277"/>
  </r>
  <r>
    <s v="IP001807"/>
    <s v="Male"/>
    <s v="Married"/>
    <n v="2"/>
    <s v="Graduate"/>
    <s v="Business"/>
    <x v="79"/>
    <n v="108"/>
    <n v="36"/>
    <n v="1"/>
    <s v="Rural"/>
    <s v="Approved"/>
    <n v="209"/>
  </r>
  <r>
    <s v="IP001811"/>
    <s v="Male"/>
    <s v="Married"/>
    <n v="0"/>
    <s v="Not Graduate"/>
    <s v="Job"/>
    <x v="213"/>
    <n v="123"/>
    <n v="36"/>
    <n v="1"/>
    <s v="Semiurban"/>
    <s v="Approved"/>
    <n v="235"/>
  </r>
  <r>
    <s v="IP001813"/>
    <s v="Male"/>
    <s v="Not Married"/>
    <n v="0"/>
    <s v="Graduate"/>
    <s v="Business"/>
    <x v="214"/>
    <n v="120"/>
    <n v="18"/>
    <n v="1"/>
    <s v="Urban"/>
    <s v="Not Approved"/>
    <n v="230"/>
  </r>
  <r>
    <s v="IP001814"/>
    <s v="Male"/>
    <s v="Married"/>
    <n v="2"/>
    <s v="Graduate"/>
    <s v="Job"/>
    <x v="215"/>
    <n v="112"/>
    <n v="36"/>
    <n v="1"/>
    <s v="Urban"/>
    <s v="Approved"/>
    <n v="223"/>
  </r>
  <r>
    <s v="IP001819"/>
    <s v="Male"/>
    <s v="Married"/>
    <n v="1"/>
    <s v="Not Graduate"/>
    <s v="Job"/>
    <x v="216"/>
    <n v="137"/>
    <n v="18"/>
    <n v="1"/>
    <s v="Urban"/>
    <s v="Approved"/>
    <n v="257"/>
  </r>
  <r>
    <s v="IP001824"/>
    <s v="Male"/>
    <s v="Married"/>
    <n v="1"/>
    <s v="Graduate"/>
    <s v="Job"/>
    <x v="217"/>
    <n v="123"/>
    <n v="48"/>
    <n v="1"/>
    <s v="Semiurban"/>
    <s v="Approved"/>
    <n v="235"/>
  </r>
  <r>
    <s v="IP001825"/>
    <s v="Male"/>
    <s v="Married"/>
    <n v="0"/>
    <s v="Graduate"/>
    <s v="Job"/>
    <x v="218"/>
    <n v="90"/>
    <n v="36"/>
    <n v="1"/>
    <s v="Urban"/>
    <s v="Approved"/>
    <n v="120"/>
  </r>
  <r>
    <s v="IP001835"/>
    <s v="Male"/>
    <s v="Married"/>
    <n v="0"/>
    <s v="Not Graduate"/>
    <s v="Job"/>
    <x v="219"/>
    <n v="201"/>
    <n v="36"/>
    <n v="0"/>
    <s v="Semiurban"/>
    <s v="Not Approved"/>
    <n v="302"/>
  </r>
  <r>
    <s v="IP001836"/>
    <s v="Female"/>
    <s v="Not Married"/>
    <n v="2"/>
    <s v="Graduate"/>
    <s v="Job"/>
    <x v="220"/>
    <n v="138"/>
    <n v="36"/>
    <n v="1"/>
    <s v="Urban"/>
    <s v="Not Approved"/>
    <n v="259"/>
  </r>
  <r>
    <s v="IP001841"/>
    <s v="Male"/>
    <s v="Not Married"/>
    <n v="0"/>
    <s v="Not Graduate"/>
    <s v="Business"/>
    <x v="3"/>
    <n v="104"/>
    <n v="36"/>
    <n v="1"/>
    <s v="Rural"/>
    <s v="Approved"/>
    <n v="207"/>
  </r>
  <r>
    <s v="IP001843"/>
    <s v="Male"/>
    <s v="Married"/>
    <n v="1"/>
    <s v="Not Graduate"/>
    <s v="Job"/>
    <x v="221"/>
    <n v="279"/>
    <n v="18"/>
    <n v="1"/>
    <s v="Semiurban"/>
    <s v="Approved"/>
    <n v="370"/>
  </r>
  <r>
    <s v="IP001844"/>
    <s v="Male"/>
    <s v="Not Married"/>
    <n v="0"/>
    <s v="Graduate"/>
    <s v="Business"/>
    <x v="222"/>
    <n v="192"/>
    <n v="36"/>
    <n v="0"/>
    <s v="Urban"/>
    <s v="Not Approved"/>
    <n v="223"/>
  </r>
  <r>
    <s v="IP001846"/>
    <s v="Female"/>
    <s v="Not Married"/>
    <n v="3"/>
    <s v="Graduate"/>
    <s v="Job"/>
    <x v="223"/>
    <n v="255"/>
    <n v="36"/>
    <n v="1"/>
    <s v="Rural"/>
    <s v="Approved"/>
    <n v="377"/>
  </r>
  <r>
    <s v="IP001849"/>
    <s v="Male"/>
    <s v="Not Married"/>
    <n v="0"/>
    <s v="Not Graduate"/>
    <s v="Job"/>
    <x v="224"/>
    <n v="115"/>
    <n v="36"/>
    <n v="0"/>
    <s v="Rural"/>
    <s v="Not Approved"/>
    <n v="227"/>
  </r>
  <r>
    <s v="IP001854"/>
    <s v="Male"/>
    <s v="Married"/>
    <n v="3"/>
    <s v="Graduate"/>
    <s v="Job"/>
    <x v="225"/>
    <n v="94"/>
    <n v="36"/>
    <n v="1"/>
    <s v="Urban"/>
    <s v="Not Approved"/>
    <n v="127"/>
  </r>
  <r>
    <s v="IP001859"/>
    <s v="Male"/>
    <s v="Married"/>
    <n v="0"/>
    <s v="Graduate"/>
    <s v="Job"/>
    <x v="226"/>
    <n v="304"/>
    <n v="36"/>
    <n v="1"/>
    <s v="Rural"/>
    <s v="Not Approved"/>
    <n v="407"/>
  </r>
  <r>
    <s v="IP001864"/>
    <s v="Male"/>
    <s v="Married"/>
    <n v="3"/>
    <s v="Not Graduate"/>
    <s v="Job"/>
    <x v="227"/>
    <n v="128"/>
    <n v="36"/>
    <n v="1"/>
    <s v="Semiurban"/>
    <s v="Not Approved"/>
    <n v="239"/>
  </r>
  <r>
    <s v="IP001865"/>
    <s v="Male"/>
    <s v="Married"/>
    <n v="1"/>
    <s v="Graduate"/>
    <s v="Job"/>
    <x v="228"/>
    <n v="330"/>
    <n v="36"/>
    <n v="1"/>
    <s v="Urban"/>
    <s v="Approved"/>
    <n v="550"/>
  </r>
  <r>
    <s v="IP001868"/>
    <s v="Male"/>
    <s v="Not Married"/>
    <n v="0"/>
    <s v="Graduate"/>
    <s v="Job"/>
    <x v="229"/>
    <n v="134"/>
    <n v="36"/>
    <n v="1"/>
    <s v="Semiurban"/>
    <s v="Approved"/>
    <n v="257"/>
  </r>
  <r>
    <s v="IP001870"/>
    <s v="Female"/>
    <s v="Not Married"/>
    <n v="1"/>
    <s v="Graduate"/>
    <s v="Job"/>
    <x v="230"/>
    <n v="155"/>
    <n v="36"/>
    <n v="1"/>
    <s v="Semiurban"/>
    <s v="Not Approved"/>
    <n v="277"/>
  </r>
  <r>
    <s v="IP001871"/>
    <s v="Female"/>
    <s v="Not Married"/>
    <n v="0"/>
    <s v="Graduate"/>
    <s v="Job"/>
    <x v="231"/>
    <n v="120"/>
    <n v="36"/>
    <n v="1"/>
    <s v="Rural"/>
    <s v="Approved"/>
    <n v="230"/>
  </r>
  <r>
    <s v="IP001872"/>
    <s v="Male"/>
    <s v="Not Married"/>
    <n v="0"/>
    <s v="Graduate"/>
    <s v="Business"/>
    <x v="232"/>
    <n v="128"/>
    <n v="36"/>
    <n v="1"/>
    <s v="Semiurban"/>
    <s v="Approved"/>
    <n v="239"/>
  </r>
  <r>
    <s v="IP001875"/>
    <s v="Male"/>
    <s v="Not Married"/>
    <n v="0"/>
    <s v="Graduate"/>
    <s v="Job"/>
    <x v="233"/>
    <n v="151"/>
    <n v="36"/>
    <n v="1"/>
    <s v="Rural"/>
    <s v="Approved"/>
    <n v="272"/>
  </r>
  <r>
    <s v="IP001877"/>
    <s v="Male"/>
    <s v="Married"/>
    <n v="2"/>
    <s v="Graduate"/>
    <s v="Job"/>
    <x v="234"/>
    <n v="150"/>
    <n v="36"/>
    <n v="1"/>
    <s v="Semiurban"/>
    <s v="Approved"/>
    <n v="270"/>
  </r>
  <r>
    <s v="IP001882"/>
    <s v="Male"/>
    <s v="Married"/>
    <n v="3"/>
    <s v="Graduate"/>
    <s v="Job"/>
    <x v="235"/>
    <n v="160"/>
    <n v="36"/>
    <n v="0"/>
    <s v="Urban"/>
    <s v="Approved"/>
    <n v="270"/>
  </r>
  <r>
    <s v="IP001883"/>
    <s v="Female"/>
    <s v="Not Married"/>
    <n v="0"/>
    <s v="Graduate"/>
    <s v="Business"/>
    <x v="184"/>
    <n v="135"/>
    <n v="36"/>
    <n v="1"/>
    <s v="Rural"/>
    <s v="Not Approved"/>
    <n v="257"/>
  </r>
  <r>
    <s v="IP001884"/>
    <s v="Female"/>
    <s v="Not Married"/>
    <n v="1"/>
    <s v="Graduate"/>
    <s v="Job"/>
    <x v="236"/>
    <n v="90"/>
    <n v="36"/>
    <n v="1"/>
    <s v="Urban"/>
    <s v="Approved"/>
    <n v="120"/>
  </r>
  <r>
    <s v="IP001888"/>
    <s v="Female"/>
    <s v="Not Married"/>
    <n v="0"/>
    <s v="Graduate"/>
    <s v="Job"/>
    <x v="237"/>
    <n v="30"/>
    <n v="36"/>
    <n v="1"/>
    <s v="Urban"/>
    <s v="Approved"/>
    <n v="80"/>
  </r>
  <r>
    <s v="IP001891"/>
    <s v="Male"/>
    <s v="Married"/>
    <n v="0"/>
    <s v="Graduate"/>
    <s v="Job"/>
    <x v="238"/>
    <n v="136"/>
    <n v="36"/>
    <n v="1"/>
    <s v="Urban"/>
    <s v="Approved"/>
    <n v="257"/>
  </r>
  <r>
    <s v="IP001892"/>
    <s v="Male"/>
    <s v="Not Married"/>
    <n v="0"/>
    <s v="Graduate"/>
    <s v="Job"/>
    <x v="239"/>
    <n v="126"/>
    <n v="36"/>
    <n v="1"/>
    <s v="Rural"/>
    <s v="Approved"/>
    <n v="237"/>
  </r>
  <r>
    <s v="IP001894"/>
    <s v="Male"/>
    <s v="Married"/>
    <n v="0"/>
    <s v="Graduate"/>
    <s v="Job"/>
    <x v="240"/>
    <n v="150"/>
    <n v="36"/>
    <n v="1"/>
    <s v="Semiurban"/>
    <s v="Approved"/>
    <n v="270"/>
  </r>
  <r>
    <s v="IP001896"/>
    <s v="Male"/>
    <s v="Married"/>
    <n v="2"/>
    <s v="Graduate"/>
    <s v="Job"/>
    <x v="241"/>
    <n v="90"/>
    <n v="36"/>
    <n v="1"/>
    <s v="Semiurban"/>
    <s v="Approved"/>
    <n v="120"/>
  </r>
  <r>
    <s v="IP001900"/>
    <s v="Male"/>
    <s v="Married"/>
    <n v="1"/>
    <s v="Graduate"/>
    <s v="Job"/>
    <x v="242"/>
    <n v="115"/>
    <n v="36"/>
    <n v="1"/>
    <s v="Semiurban"/>
    <s v="Approved"/>
    <n v="227"/>
  </r>
  <r>
    <s v="IP001903"/>
    <s v="Male"/>
    <s v="Married"/>
    <n v="0"/>
    <s v="Graduate"/>
    <s v="Job"/>
    <x v="243"/>
    <n v="207"/>
    <n v="36"/>
    <n v="1"/>
    <s v="Semiurban"/>
    <s v="Approved"/>
    <n v="307"/>
  </r>
  <r>
    <s v="IP001904"/>
    <s v="Male"/>
    <s v="Married"/>
    <n v="0"/>
    <s v="Graduate"/>
    <s v="Job"/>
    <x v="244"/>
    <n v="80"/>
    <n v="36"/>
    <n v="1"/>
    <s v="Urban"/>
    <s v="Approved"/>
    <n v="160"/>
  </r>
  <r>
    <s v="IP001907"/>
    <s v="Male"/>
    <s v="Married"/>
    <n v="0"/>
    <s v="Graduate"/>
    <s v="Job"/>
    <x v="103"/>
    <n v="436"/>
    <n v="36"/>
    <n v="1"/>
    <s v="Semiurban"/>
    <s v="Approved"/>
    <n v="557"/>
  </r>
  <r>
    <s v="IP001908"/>
    <s v="Female"/>
    <s v="Married"/>
    <n v="0"/>
    <s v="Not Graduate"/>
    <s v="Job"/>
    <x v="245"/>
    <n v="124"/>
    <n v="36"/>
    <n v="1"/>
    <s v="Rural"/>
    <s v="Approved"/>
    <n v="237"/>
  </r>
  <r>
    <s v="IP001910"/>
    <s v="Male"/>
    <s v="Not Married"/>
    <n v="1"/>
    <s v="Not Graduate"/>
    <s v="Business"/>
    <x v="246"/>
    <n v="158"/>
    <n v="36"/>
    <n v="0"/>
    <s v="Urban"/>
    <s v="Not Approved"/>
    <n v="279"/>
  </r>
  <r>
    <s v="IP001914"/>
    <s v="Male"/>
    <s v="Married"/>
    <n v="0"/>
    <s v="Graduate"/>
    <s v="Job"/>
    <x v="247"/>
    <n v="112"/>
    <n v="36"/>
    <n v="1"/>
    <s v="Semiurban"/>
    <s v="Approved"/>
    <n v="223"/>
  </r>
  <r>
    <s v="IP001915"/>
    <s v="Male"/>
    <s v="Married"/>
    <n v="2"/>
    <s v="Graduate"/>
    <s v="Job"/>
    <x v="248"/>
    <n v="78"/>
    <n v="18"/>
    <n v="1"/>
    <s v="Urban"/>
    <s v="Approved"/>
    <n v="119"/>
  </r>
  <r>
    <s v="IP001917"/>
    <s v="Female"/>
    <s v="Not Married"/>
    <n v="0"/>
    <s v="Graduate"/>
    <s v="Job"/>
    <x v="249"/>
    <n v="54"/>
    <n v="36"/>
    <n v="1"/>
    <s v="Urban"/>
    <s v="Approved"/>
    <n v="117"/>
  </r>
  <r>
    <s v="IP001922"/>
    <s v="Male"/>
    <s v="Married"/>
    <n v="0"/>
    <s v="Graduate"/>
    <s v="Job"/>
    <x v="250"/>
    <n v="128"/>
    <n v="36"/>
    <n v="1"/>
    <s v="Rural"/>
    <s v="Not Approved"/>
    <n v="237"/>
  </r>
  <r>
    <s v="IP001924"/>
    <s v="Male"/>
    <s v="Not Married"/>
    <n v="0"/>
    <s v="Graduate"/>
    <s v="Job"/>
    <x v="251"/>
    <n v="89"/>
    <n v="36"/>
    <n v="1"/>
    <s v="Rural"/>
    <s v="Approved"/>
    <n v="120"/>
  </r>
  <r>
    <s v="IP001925"/>
    <s v="Female"/>
    <s v="Not Married"/>
    <n v="0"/>
    <s v="Graduate"/>
    <s v="Business"/>
    <x v="19"/>
    <n v="99"/>
    <n v="3"/>
    <n v="1"/>
    <s v="Semiurban"/>
    <s v="Not Approved"/>
    <n v="132"/>
  </r>
  <r>
    <s v="IP001926"/>
    <s v="Male"/>
    <s v="Married"/>
    <n v="0"/>
    <s v="Graduate"/>
    <s v="Job"/>
    <x v="252"/>
    <n v="120"/>
    <n v="36"/>
    <n v="1"/>
    <s v="Rural"/>
    <s v="Approved"/>
    <n v="230"/>
  </r>
  <r>
    <s v="IP001931"/>
    <s v="Female"/>
    <s v="Not Married"/>
    <n v="0"/>
    <s v="Graduate"/>
    <s v="Job"/>
    <x v="253"/>
    <n v="115"/>
    <n v="36"/>
    <n v="1"/>
    <s v="Semiurban"/>
    <s v="Approved"/>
    <n v="227"/>
  </r>
  <r>
    <s v="IP001935"/>
    <s v="Male"/>
    <s v="Not Married"/>
    <n v="0"/>
    <s v="Graduate"/>
    <s v="Job"/>
    <x v="254"/>
    <n v="187"/>
    <n v="36"/>
    <n v="1"/>
    <s v="Rural"/>
    <s v="Approved"/>
    <n v="297"/>
  </r>
  <r>
    <s v="IP001936"/>
    <s v="Male"/>
    <s v="Married"/>
    <n v="0"/>
    <s v="Graduate"/>
    <s v="Job"/>
    <x v="255"/>
    <n v="139"/>
    <n v="36"/>
    <n v="1"/>
    <s v="Rural"/>
    <s v="Approved"/>
    <n v="220"/>
  </r>
  <r>
    <s v="IP001938"/>
    <s v="Male"/>
    <s v="Married"/>
    <n v="2"/>
    <s v="Graduate"/>
    <s v="Job"/>
    <x v="256"/>
    <n v="127"/>
    <n v="36"/>
    <n v="0"/>
    <s v="Semiurban"/>
    <s v="Not Approved"/>
    <n v="237"/>
  </r>
  <r>
    <s v="IP001940"/>
    <s v="Male"/>
    <s v="Married"/>
    <n v="2"/>
    <s v="Graduate"/>
    <s v="Job"/>
    <x v="257"/>
    <n v="134"/>
    <n v="36"/>
    <n v="1"/>
    <s v="Urban"/>
    <s v="Approved"/>
    <n v="257"/>
  </r>
  <r>
    <s v="IP001945"/>
    <s v="Female"/>
    <s v="Not Married"/>
    <n v="0"/>
    <s v="Graduate"/>
    <s v="Job"/>
    <x v="5"/>
    <n v="143"/>
    <n v="48"/>
    <n v="0"/>
    <s v="Urban"/>
    <s v="Not Approved"/>
    <n v="275"/>
  </r>
  <r>
    <s v="IP001947"/>
    <s v="Male"/>
    <s v="Married"/>
    <n v="0"/>
    <s v="Graduate"/>
    <s v="Job"/>
    <x v="164"/>
    <n v="172"/>
    <n v="36"/>
    <n v="1"/>
    <s v="Semiurban"/>
    <s v="Approved"/>
    <n v="273"/>
  </r>
  <r>
    <s v="IP001949"/>
    <s v="Male"/>
    <s v="Married"/>
    <n v="3"/>
    <s v="Graduate"/>
    <s v="Business"/>
    <x v="258"/>
    <n v="110"/>
    <n v="36"/>
    <n v="1"/>
    <s v="Urban"/>
    <s v="Approved"/>
    <n v="220"/>
  </r>
  <r>
    <s v="IP001953"/>
    <s v="Male"/>
    <s v="Married"/>
    <n v="1"/>
    <s v="Graduate"/>
    <s v="Job"/>
    <x v="259"/>
    <n v="200"/>
    <n v="36"/>
    <n v="1"/>
    <s v="Semiurban"/>
    <s v="Approved"/>
    <n v="300"/>
  </r>
  <r>
    <s v="IP001954"/>
    <s v="Female"/>
    <s v="Married"/>
    <n v="1"/>
    <s v="Graduate"/>
    <s v="Job"/>
    <x v="260"/>
    <n v="135"/>
    <n v="36"/>
    <n v="1"/>
    <s v="Urban"/>
    <s v="Approved"/>
    <n v="257"/>
  </r>
  <r>
    <s v="IP001955"/>
    <s v="Female"/>
    <s v="Not Married"/>
    <n v="0"/>
    <s v="Graduate"/>
    <s v="Job"/>
    <x v="192"/>
    <n v="151"/>
    <n v="48"/>
    <n v="1"/>
    <s v="Rural"/>
    <s v="Not Approved"/>
    <n v="222"/>
  </r>
  <r>
    <s v="IP001963"/>
    <s v="Male"/>
    <s v="Married"/>
    <n v="1"/>
    <s v="Graduate"/>
    <s v="Job"/>
    <x v="116"/>
    <n v="113"/>
    <n v="36"/>
    <n v="1"/>
    <s v="Urban"/>
    <s v="Not Approved"/>
    <n v="225"/>
  </r>
  <r>
    <s v="IP001964"/>
    <s v="Male"/>
    <s v="Married"/>
    <n v="0"/>
    <s v="Not Graduate"/>
    <s v="Job"/>
    <x v="39"/>
    <n v="93"/>
    <n v="36"/>
    <n v="0"/>
    <s v="Urban"/>
    <s v="Not Approved"/>
    <n v="165"/>
  </r>
  <r>
    <s v="IP001972"/>
    <s v="Male"/>
    <s v="Married"/>
    <n v="0"/>
    <s v="Not Graduate"/>
    <s v="Job"/>
    <x v="261"/>
    <n v="105"/>
    <n v="36"/>
    <n v="1"/>
    <s v="Semiurban"/>
    <s v="Approved"/>
    <n v="207"/>
  </r>
  <r>
    <s v="IP001974"/>
    <s v="Female"/>
    <s v="Not Married"/>
    <n v="0"/>
    <s v="Graduate"/>
    <s v="Job"/>
    <x v="192"/>
    <n v="132"/>
    <n v="36"/>
    <n v="1"/>
    <s v="Rural"/>
    <s v="Approved"/>
    <n v="253"/>
  </r>
  <r>
    <s v="IP001977"/>
    <s v="Male"/>
    <s v="Married"/>
    <n v="1"/>
    <s v="Graduate"/>
    <s v="Job"/>
    <x v="262"/>
    <n v="96"/>
    <n v="36"/>
    <n v="1"/>
    <s v="Urban"/>
    <s v="Approved"/>
    <n v="127"/>
  </r>
  <r>
    <s v="IP001978"/>
    <s v="Male"/>
    <s v="Not Married"/>
    <n v="0"/>
    <s v="Graduate"/>
    <s v="Job"/>
    <x v="47"/>
    <n v="140"/>
    <n v="36"/>
    <n v="1"/>
    <s v="Rural"/>
    <s v="Approved"/>
    <n v="270"/>
  </r>
  <r>
    <s v="IP001990"/>
    <s v="Male"/>
    <s v="Not Married"/>
    <n v="0"/>
    <s v="Not Graduate"/>
    <s v="Job"/>
    <x v="263"/>
    <n v="128"/>
    <n v="36"/>
    <n v="1"/>
    <s v="Urban"/>
    <s v="Not Approved"/>
    <n v="237"/>
  </r>
  <r>
    <s v="IP001993"/>
    <s v="Female"/>
    <s v="Not Married"/>
    <n v="0"/>
    <s v="Graduate"/>
    <s v="Job"/>
    <x v="264"/>
    <n v="135"/>
    <n v="36"/>
    <n v="1"/>
    <s v="Rural"/>
    <s v="Approved"/>
    <n v="257"/>
  </r>
  <r>
    <s v="IP001994"/>
    <s v="Female"/>
    <s v="Not Married"/>
    <n v="0"/>
    <s v="Graduate"/>
    <s v="Job"/>
    <x v="40"/>
    <n v="104"/>
    <n v="36"/>
    <n v="0"/>
    <s v="Urban"/>
    <s v="Not Approved"/>
    <n v="207"/>
  </r>
  <r>
    <s v="IP001996"/>
    <s v="Male"/>
    <s v="Not Married"/>
    <n v="0"/>
    <s v="Graduate"/>
    <s v="Job"/>
    <x v="265"/>
    <n v="480"/>
    <n v="36"/>
    <n v="1"/>
    <s v="Rural"/>
    <s v="Not Approved"/>
    <n v="790"/>
  </r>
  <r>
    <s v="IP001998"/>
    <s v="Male"/>
    <s v="Married"/>
    <n v="2"/>
    <s v="Not Graduate"/>
    <s v="Job"/>
    <x v="266"/>
    <n v="185"/>
    <n v="36"/>
    <n v="1"/>
    <s v="Rural"/>
    <s v="Approved"/>
    <n v="297"/>
  </r>
  <r>
    <s v="IP002002"/>
    <s v="Female"/>
    <s v="Not Married"/>
    <n v="0"/>
    <s v="Graduate"/>
    <s v="Job"/>
    <x v="267"/>
    <n v="84"/>
    <n v="36"/>
    <n v="1"/>
    <s v="Semiurban"/>
    <s v="Approved"/>
    <n v="137"/>
  </r>
  <r>
    <s v="IP002004"/>
    <s v="Male"/>
    <s v="Not Married"/>
    <n v="0"/>
    <s v="Not Graduate"/>
    <s v="Job"/>
    <x v="268"/>
    <n v="111"/>
    <n v="36"/>
    <n v="1"/>
    <s v="Semiurban"/>
    <s v="Approved"/>
    <n v="222"/>
  </r>
  <r>
    <s v="IP002006"/>
    <s v="Female"/>
    <s v="Not Married"/>
    <n v="0"/>
    <s v="Graduate"/>
    <s v="Job"/>
    <x v="269"/>
    <n v="56"/>
    <n v="36"/>
    <n v="1"/>
    <s v="Rural"/>
    <s v="Approved"/>
    <n v="147"/>
  </r>
  <r>
    <s v="IP002008"/>
    <s v="Male"/>
    <s v="Married"/>
    <n v="2"/>
    <s v="Graduate"/>
    <s v="Business"/>
    <x v="206"/>
    <n v="144"/>
    <n v="84"/>
    <n v="1"/>
    <s v="Rural"/>
    <s v="Approved"/>
    <n v="277"/>
  </r>
  <r>
    <s v="IP002024"/>
    <s v="Male"/>
    <s v="Married"/>
    <n v="0"/>
    <s v="Graduate"/>
    <s v="Job"/>
    <x v="270"/>
    <n v="159"/>
    <n v="36"/>
    <n v="1"/>
    <s v="Rural"/>
    <s v="Not Approved"/>
    <n v="2720"/>
  </r>
  <r>
    <s v="IP002031"/>
    <s v="Male"/>
    <s v="Married"/>
    <n v="1"/>
    <s v="Not Graduate"/>
    <s v="Job"/>
    <x v="271"/>
    <n v="111"/>
    <n v="18"/>
    <n v="1"/>
    <s v="Urban"/>
    <s v="Approved"/>
    <n v="222"/>
  </r>
  <r>
    <s v="IP002035"/>
    <s v="Male"/>
    <s v="Married"/>
    <n v="2"/>
    <s v="Graduate"/>
    <s v="Job"/>
    <x v="23"/>
    <n v="120"/>
    <n v="36"/>
    <n v="1"/>
    <s v="Semiurban"/>
    <s v="Approved"/>
    <n v="230"/>
  </r>
  <r>
    <s v="IP002036"/>
    <s v="Male"/>
    <s v="Married"/>
    <n v="0"/>
    <s v="Graduate"/>
    <s v="Job"/>
    <x v="272"/>
    <n v="88"/>
    <n v="36"/>
    <n v="1"/>
    <s v="Urban"/>
    <s v="Approved"/>
    <n v="146"/>
  </r>
  <r>
    <s v="IP002043"/>
    <s v="Female"/>
    <s v="Not Married"/>
    <n v="1"/>
    <s v="Graduate"/>
    <s v="Job"/>
    <x v="273"/>
    <n v="112"/>
    <n v="36"/>
    <n v="1"/>
    <s v="Semiurban"/>
    <s v="Approved"/>
    <n v="223"/>
  </r>
  <r>
    <s v="IP002050"/>
    <s v="Male"/>
    <s v="Married"/>
    <n v="1"/>
    <s v="Graduate"/>
    <s v="Business"/>
    <x v="130"/>
    <n v="155"/>
    <n v="36"/>
    <n v="1"/>
    <s v="Rural"/>
    <s v="Not Approved"/>
    <n v="277"/>
  </r>
  <r>
    <s v="IP002051"/>
    <s v="Male"/>
    <s v="Married"/>
    <n v="0"/>
    <s v="Graduate"/>
    <s v="Job"/>
    <x v="40"/>
    <n v="115"/>
    <n v="36"/>
    <n v="1"/>
    <s v="Semiurban"/>
    <s v="Approved"/>
    <n v="227"/>
  </r>
  <r>
    <s v="IP002053"/>
    <s v="Male"/>
    <s v="Married"/>
    <n v="3"/>
    <s v="Graduate"/>
    <s v="Job"/>
    <x v="274"/>
    <n v="124"/>
    <n v="36"/>
    <n v="1"/>
    <s v="Semiurban"/>
    <s v="Approved"/>
    <n v="237"/>
  </r>
  <r>
    <s v="IP002054"/>
    <s v="Male"/>
    <s v="Married"/>
    <n v="2"/>
    <s v="Not Graduate"/>
    <s v="Job"/>
    <x v="275"/>
    <n v="128"/>
    <n v="36"/>
    <n v="1"/>
    <s v="Rural"/>
    <s v="Approved"/>
    <n v="237"/>
  </r>
  <r>
    <s v="IP002055"/>
    <s v="Female"/>
    <s v="Not Married"/>
    <n v="0"/>
    <s v="Graduate"/>
    <s v="Job"/>
    <x v="276"/>
    <n v="132"/>
    <n v="36"/>
    <n v="1"/>
    <s v="Rural"/>
    <s v="Approved"/>
    <n v="253"/>
  </r>
  <r>
    <s v="IP002065"/>
    <s v="Male"/>
    <s v="Married"/>
    <n v="3"/>
    <s v="Graduate"/>
    <s v="Job"/>
    <x v="277"/>
    <n v="300"/>
    <n v="36"/>
    <n v="1"/>
    <s v="Rural"/>
    <s v="Approved"/>
    <n v="450"/>
  </r>
  <r>
    <s v="IP002067"/>
    <s v="Male"/>
    <s v="Married"/>
    <n v="1"/>
    <s v="Graduate"/>
    <s v="Business"/>
    <x v="278"/>
    <n v="376"/>
    <n v="36"/>
    <n v="0"/>
    <s v="Rural"/>
    <s v="Not Approved"/>
    <n v="507"/>
  </r>
  <r>
    <s v="IP002068"/>
    <s v="Male"/>
    <s v="Not Married"/>
    <n v="0"/>
    <s v="Graduate"/>
    <s v="Job"/>
    <x v="279"/>
    <n v="130"/>
    <n v="36"/>
    <n v="0"/>
    <s v="Rural"/>
    <s v="Approved"/>
    <n v="250"/>
  </r>
  <r>
    <s v="IP002082"/>
    <s v="Male"/>
    <s v="Married"/>
    <n v="0"/>
    <s v="Graduate"/>
    <s v="Business"/>
    <x v="280"/>
    <n v="184"/>
    <n v="36"/>
    <n v="1"/>
    <s v="Semiurban"/>
    <s v="Approved"/>
    <n v="297"/>
  </r>
  <r>
    <s v="IP002086"/>
    <s v="Female"/>
    <s v="Married"/>
    <n v="0"/>
    <s v="Graduate"/>
    <s v="Job"/>
    <x v="235"/>
    <n v="110"/>
    <n v="36"/>
    <n v="1"/>
    <s v="Urban"/>
    <s v="Not Approved"/>
    <n v="220"/>
  </r>
  <r>
    <s v="IP002087"/>
    <s v="Female"/>
    <s v="Not Married"/>
    <n v="0"/>
    <s v="Graduate"/>
    <s v="Job"/>
    <x v="11"/>
    <n v="67"/>
    <n v="36"/>
    <n v="1"/>
    <s v="Urban"/>
    <s v="Approved"/>
    <n v="101"/>
  </r>
  <r>
    <s v="IP002097"/>
    <s v="Male"/>
    <s v="Not Married"/>
    <n v="1"/>
    <s v="Graduate"/>
    <s v="Job"/>
    <x v="281"/>
    <n v="117"/>
    <n v="36"/>
    <n v="1"/>
    <s v="Urban"/>
    <s v="Approved"/>
    <n v="227"/>
  </r>
  <r>
    <s v="IP002098"/>
    <s v="Male"/>
    <s v="Not Married"/>
    <n v="0"/>
    <s v="Graduate"/>
    <s v="Job"/>
    <x v="282"/>
    <n v="98"/>
    <n v="36"/>
    <n v="1"/>
    <s v="Semiurban"/>
    <s v="Approved"/>
    <n v="149"/>
  </r>
  <r>
    <s v="IP002100"/>
    <s v="Male"/>
    <s v="Not Married"/>
    <n v="0"/>
    <s v="Graduate"/>
    <s v="Job"/>
    <x v="239"/>
    <n v="71"/>
    <n v="36"/>
    <n v="1"/>
    <s v="Urban"/>
    <s v="Approved"/>
    <n v="112"/>
  </r>
  <r>
    <s v="IP002101"/>
    <s v="Male"/>
    <s v="Married"/>
    <n v="0"/>
    <s v="Graduate"/>
    <s v="Business"/>
    <x v="283"/>
    <n v="490"/>
    <n v="18"/>
    <n v="1"/>
    <s v="Urban"/>
    <s v="Approved"/>
    <n v="610"/>
  </r>
  <r>
    <s v="IP002103"/>
    <s v="Male"/>
    <s v="Married"/>
    <n v="1"/>
    <s v="Graduate"/>
    <s v="Business"/>
    <x v="284"/>
    <n v="182"/>
    <n v="18"/>
    <n v="1"/>
    <s v="Urban"/>
    <s v="Approved"/>
    <n v="293"/>
  </r>
  <r>
    <s v="IP002106"/>
    <s v="Male"/>
    <s v="Married"/>
    <n v="0"/>
    <s v="Graduate"/>
    <s v="Business"/>
    <x v="285"/>
    <n v="70"/>
    <n v="36"/>
    <n v="1"/>
    <s v="Semiurban"/>
    <s v="Approved"/>
    <n v="100"/>
  </r>
  <r>
    <s v="IP002110"/>
    <s v="Male"/>
    <s v="Married"/>
    <n v="1"/>
    <s v="Graduate"/>
    <s v="Business"/>
    <x v="225"/>
    <n v="160"/>
    <n v="36"/>
    <n v="1"/>
    <s v="Rural"/>
    <s v="Approved"/>
    <n v="270"/>
  </r>
  <r>
    <s v="IP002112"/>
    <s v="Male"/>
    <s v="Married"/>
    <n v="2"/>
    <s v="Graduate"/>
    <s v="Business"/>
    <x v="11"/>
    <n v="176"/>
    <n v="36"/>
    <n v="1"/>
    <s v="Rural"/>
    <s v="Approved"/>
    <n v="277"/>
  </r>
  <r>
    <s v="IP002113"/>
    <s v="Female"/>
    <s v="Not Married"/>
    <n v="3"/>
    <s v="Not Graduate"/>
    <s v="Job"/>
    <x v="286"/>
    <n v="128"/>
    <n v="36"/>
    <n v="0"/>
    <s v="Urban"/>
    <s v="Not Approved"/>
    <n v="237"/>
  </r>
  <r>
    <s v="IP002114"/>
    <s v="Female"/>
    <s v="Not Married"/>
    <n v="0"/>
    <s v="Graduate"/>
    <s v="Job"/>
    <x v="287"/>
    <n v="71"/>
    <n v="36"/>
    <n v="1"/>
    <s v="Semiurban"/>
    <s v="Approved"/>
    <n v="132"/>
  </r>
  <r>
    <s v="IP002115"/>
    <s v="Male"/>
    <s v="Married"/>
    <n v="3"/>
    <s v="Not Graduate"/>
    <s v="Job"/>
    <x v="288"/>
    <n v="173"/>
    <n v="36"/>
    <n v="1"/>
    <s v="Rural"/>
    <s v="Not Approved"/>
    <n v="275"/>
  </r>
  <r>
    <s v="IP002116"/>
    <s v="Female"/>
    <s v="Not Married"/>
    <n v="0"/>
    <s v="Graduate"/>
    <s v="Job"/>
    <x v="289"/>
    <n v="46"/>
    <n v="36"/>
    <n v="1"/>
    <s v="Rural"/>
    <s v="Not Approved"/>
    <n v="107"/>
  </r>
  <r>
    <s v="IP002119"/>
    <s v="Male"/>
    <s v="Married"/>
    <n v="1"/>
    <s v="Not Graduate"/>
    <s v="Job"/>
    <x v="290"/>
    <n v="158"/>
    <n v="36"/>
    <n v="1"/>
    <s v="Urban"/>
    <s v="Approved"/>
    <n v="279"/>
  </r>
  <r>
    <s v="IP002126"/>
    <s v="Male"/>
    <s v="Married"/>
    <n v="3"/>
    <s v="Not Graduate"/>
    <s v="Job"/>
    <x v="188"/>
    <n v="74"/>
    <n v="36"/>
    <n v="1"/>
    <s v="Semiurban"/>
    <s v="Approved"/>
    <n v="127"/>
  </r>
  <r>
    <s v="IP002128"/>
    <s v="Male"/>
    <s v="Married"/>
    <n v="2"/>
    <s v="Graduate"/>
    <s v="Business"/>
    <x v="3"/>
    <n v="125"/>
    <n v="36"/>
    <n v="1"/>
    <s v="Rural"/>
    <s v="Approved"/>
    <n v="207"/>
  </r>
  <r>
    <s v="IP002129"/>
    <s v="Male"/>
    <s v="Married"/>
    <n v="0"/>
    <s v="Graduate"/>
    <s v="Job"/>
    <x v="291"/>
    <n v="160"/>
    <n v="36"/>
    <n v="1"/>
    <s v="Semiurban"/>
    <s v="Approved"/>
    <n v="210"/>
  </r>
  <r>
    <s v="IP002130"/>
    <s v="Male"/>
    <s v="Married"/>
    <n v="0"/>
    <s v="Not Graduate"/>
    <s v="Job"/>
    <x v="292"/>
    <n v="152"/>
    <n v="36"/>
    <n v="0"/>
    <s v="Rural"/>
    <s v="Not Approved"/>
    <n v="273"/>
  </r>
  <r>
    <s v="IP002131"/>
    <s v="Male"/>
    <s v="Married"/>
    <n v="2"/>
    <s v="Not Graduate"/>
    <s v="Job"/>
    <x v="223"/>
    <n v="126"/>
    <n v="36"/>
    <n v="1"/>
    <s v="Urban"/>
    <s v="Approved"/>
    <n v="237"/>
  </r>
  <r>
    <s v="IP002137"/>
    <s v="Male"/>
    <s v="Married"/>
    <n v="0"/>
    <s v="Graduate"/>
    <s v="Job"/>
    <x v="293"/>
    <n v="259"/>
    <n v="36"/>
    <n v="1"/>
    <s v="Semiurban"/>
    <s v="Approved"/>
    <n v="372"/>
  </r>
  <r>
    <s v="IP002138"/>
    <s v="Male"/>
    <s v="Married"/>
    <n v="0"/>
    <s v="Graduate"/>
    <s v="Job"/>
    <x v="294"/>
    <n v="187"/>
    <n v="36"/>
    <n v="1"/>
    <s v="Rural"/>
    <s v="Approved"/>
    <n v="237"/>
  </r>
  <r>
    <s v="IP002139"/>
    <s v="Male"/>
    <s v="Married"/>
    <n v="0"/>
    <s v="Graduate"/>
    <s v="Job"/>
    <x v="295"/>
    <n v="228"/>
    <n v="36"/>
    <n v="1"/>
    <s v="Semiurban"/>
    <s v="Approved"/>
    <n v="319"/>
  </r>
  <r>
    <s v="IP002140"/>
    <s v="Male"/>
    <s v="Not Married"/>
    <n v="0"/>
    <s v="Graduate"/>
    <s v="Job"/>
    <x v="296"/>
    <n v="308"/>
    <n v="36"/>
    <n v="1"/>
    <s v="Rural"/>
    <s v="Not Approved"/>
    <n v="449"/>
  </r>
  <r>
    <s v="IP002141"/>
    <s v="Male"/>
    <s v="Married"/>
    <n v="3"/>
    <s v="Graduate"/>
    <s v="Job"/>
    <x v="297"/>
    <n v="95"/>
    <n v="36"/>
    <n v="1"/>
    <s v="Rural"/>
    <s v="Approved"/>
    <n v="127"/>
  </r>
  <r>
    <s v="IP002142"/>
    <s v="Female"/>
    <s v="Married"/>
    <n v="0"/>
    <s v="Graduate"/>
    <s v="Business"/>
    <x v="205"/>
    <n v="105"/>
    <n v="36"/>
    <n v="0"/>
    <s v="Rural"/>
    <s v="Not Approved"/>
    <n v="207"/>
  </r>
  <r>
    <s v="IP002143"/>
    <s v="Female"/>
    <s v="Married"/>
    <n v="0"/>
    <s v="Graduate"/>
    <s v="Job"/>
    <x v="298"/>
    <n v="130"/>
    <n v="36"/>
    <n v="1"/>
    <s v="Semiurban"/>
    <s v="Approved"/>
    <n v="200"/>
  </r>
  <r>
    <s v="IP002144"/>
    <s v="Female"/>
    <s v="Not Married"/>
    <n v="0"/>
    <s v="Graduate"/>
    <s v="Job"/>
    <x v="299"/>
    <n v="116"/>
    <n v="18"/>
    <n v="1"/>
    <s v="Urban"/>
    <s v="Approved"/>
    <n v="207"/>
  </r>
  <r>
    <s v="IP002149"/>
    <s v="Male"/>
    <s v="Married"/>
    <n v="2"/>
    <s v="Graduate"/>
    <s v="Job"/>
    <x v="173"/>
    <n v="165"/>
    <n v="36"/>
    <n v="1"/>
    <s v="Rural"/>
    <s v="Approved"/>
    <n v="247"/>
  </r>
  <r>
    <s v="IP002151"/>
    <s v="Male"/>
    <s v="Married"/>
    <n v="1"/>
    <s v="Graduate"/>
    <s v="Job"/>
    <x v="300"/>
    <n v="67"/>
    <n v="36"/>
    <n v="1"/>
    <s v="Urban"/>
    <s v="Not Approved"/>
    <n v="127"/>
  </r>
  <r>
    <s v="IP002158"/>
    <s v="Male"/>
    <s v="Married"/>
    <n v="0"/>
    <s v="Not Graduate"/>
    <s v="Job"/>
    <x v="2"/>
    <n v="100"/>
    <n v="48"/>
    <n v="0"/>
    <s v="Urban"/>
    <s v="Not Approved"/>
    <n v="120"/>
  </r>
  <r>
    <s v="IP002160"/>
    <s v="Male"/>
    <s v="Married"/>
    <n v="3"/>
    <s v="Graduate"/>
    <s v="Job"/>
    <x v="301"/>
    <n v="200"/>
    <n v="36"/>
    <n v="1"/>
    <s v="Semiurban"/>
    <s v="Approved"/>
    <n v="300"/>
  </r>
  <r>
    <s v="IP002161"/>
    <s v="Female"/>
    <s v="Not Married"/>
    <n v="1"/>
    <s v="Graduate"/>
    <s v="Job"/>
    <x v="302"/>
    <n v="81"/>
    <n v="36"/>
    <n v="1"/>
    <s v="Semiurban"/>
    <s v="Not Approved"/>
    <n v="132"/>
  </r>
  <r>
    <s v="IP002170"/>
    <s v="Male"/>
    <s v="Married"/>
    <n v="2"/>
    <s v="Graduate"/>
    <s v="Job"/>
    <x v="192"/>
    <n v="236"/>
    <n v="36"/>
    <n v="1"/>
    <s v="Semiurban"/>
    <s v="Approved"/>
    <n v="357"/>
  </r>
  <r>
    <s v="IP002175"/>
    <s v="Male"/>
    <s v="Married"/>
    <n v="0"/>
    <s v="Graduate"/>
    <s v="Job"/>
    <x v="303"/>
    <n v="130"/>
    <n v="36"/>
    <n v="1"/>
    <s v="Urban"/>
    <s v="Approved"/>
    <n v="210"/>
  </r>
  <r>
    <s v="IP002178"/>
    <s v="Male"/>
    <s v="Married"/>
    <n v="0"/>
    <s v="Graduate"/>
    <s v="Job"/>
    <x v="304"/>
    <n v="95"/>
    <n v="3"/>
    <n v="1"/>
    <s v="Urban"/>
    <s v="Approved"/>
    <n v="127"/>
  </r>
  <r>
    <s v="IP002180"/>
    <s v="Male"/>
    <s v="Not Married"/>
    <n v="0"/>
    <s v="Graduate"/>
    <s v="Business"/>
    <x v="305"/>
    <n v="141"/>
    <n v="36"/>
    <n v="1"/>
    <s v="Rural"/>
    <s v="Approved"/>
    <n v="272"/>
  </r>
  <r>
    <s v="IP002181"/>
    <s v="Male"/>
    <s v="Not Married"/>
    <n v="0"/>
    <s v="Not Graduate"/>
    <s v="Job"/>
    <x v="306"/>
    <n v="133"/>
    <n v="36"/>
    <n v="1"/>
    <s v="Rural"/>
    <s v="Not Approved"/>
    <n v="255"/>
  </r>
  <r>
    <s v="IP002187"/>
    <s v="Male"/>
    <s v="Not Married"/>
    <n v="0"/>
    <s v="Graduate"/>
    <s v="Job"/>
    <x v="11"/>
    <n v="96"/>
    <n v="48"/>
    <n v="1"/>
    <s v="Semiurban"/>
    <s v="Not Approved"/>
    <n v="207"/>
  </r>
  <r>
    <s v="IP002188"/>
    <s v="Male"/>
    <s v="Not Married"/>
    <n v="0"/>
    <s v="Graduate"/>
    <s v="Job"/>
    <x v="307"/>
    <n v="124"/>
    <n v="36"/>
    <n v="0"/>
    <s v="Rural"/>
    <s v="Not Approved"/>
    <n v="237"/>
  </r>
  <r>
    <s v="IP002190"/>
    <s v="Male"/>
    <s v="Married"/>
    <n v="1"/>
    <s v="Graduate"/>
    <s v="Job"/>
    <x v="308"/>
    <n v="175"/>
    <n v="36"/>
    <n v="1"/>
    <s v="Semiurban"/>
    <s v="Approved"/>
    <n v="277"/>
  </r>
  <r>
    <s v="IP002191"/>
    <s v="Male"/>
    <s v="Married"/>
    <n v="0"/>
    <s v="Graduate"/>
    <s v="Job"/>
    <x v="309"/>
    <n v="570"/>
    <n v="36"/>
    <n v="1"/>
    <s v="Rural"/>
    <s v="Not Approved"/>
    <n v="660"/>
  </r>
  <r>
    <s v="IP002194"/>
    <s v="Female"/>
    <s v="Not Married"/>
    <n v="0"/>
    <s v="Graduate"/>
    <s v="Business"/>
    <x v="310"/>
    <n v="55"/>
    <n v="36"/>
    <n v="1"/>
    <s v="Semiurban"/>
    <s v="Approved"/>
    <n v="107"/>
  </r>
  <r>
    <s v="IP002197"/>
    <s v="Male"/>
    <s v="Married"/>
    <n v="2"/>
    <s v="Graduate"/>
    <s v="Job"/>
    <x v="311"/>
    <n v="155"/>
    <n v="36"/>
    <n v="1"/>
    <s v="Semiurban"/>
    <s v="Approved"/>
    <n v="217"/>
  </r>
  <r>
    <s v="IP002201"/>
    <s v="Male"/>
    <s v="Married"/>
    <n v="2"/>
    <s v="Graduate"/>
    <s v="Business"/>
    <x v="144"/>
    <n v="380"/>
    <n v="3"/>
    <n v="1"/>
    <s v="Rural"/>
    <s v="Approved"/>
    <n v="490"/>
  </r>
  <r>
    <s v="IP002205"/>
    <s v="Male"/>
    <s v="Not Married"/>
    <n v="1"/>
    <s v="Graduate"/>
    <s v="Job"/>
    <x v="312"/>
    <n v="111"/>
    <n v="18"/>
    <n v="0"/>
    <s v="Urban"/>
    <s v="Not Approved"/>
    <n v="222"/>
  </r>
  <r>
    <s v="IP002209"/>
    <s v="Female"/>
    <s v="Not Married"/>
    <n v="0"/>
    <s v="Graduate"/>
    <s v="Business"/>
    <x v="313"/>
    <n v="110"/>
    <n v="36"/>
    <n v="1"/>
    <s v="Urban"/>
    <s v="Approved"/>
    <n v="220"/>
  </r>
  <r>
    <s v="IP002211"/>
    <s v="Male"/>
    <s v="Married"/>
    <n v="0"/>
    <s v="Graduate"/>
    <s v="Job"/>
    <x v="314"/>
    <n v="120"/>
    <n v="18"/>
    <n v="1"/>
    <s v="Urban"/>
    <s v="Approved"/>
    <n v="230"/>
  </r>
  <r>
    <s v="IP002219"/>
    <s v="Male"/>
    <s v="Married"/>
    <n v="3"/>
    <s v="Graduate"/>
    <s v="Job"/>
    <x v="296"/>
    <n v="130"/>
    <n v="36"/>
    <n v="1"/>
    <s v="Rural"/>
    <s v="Approved"/>
    <n v="250"/>
  </r>
  <r>
    <s v="IP002223"/>
    <s v="Male"/>
    <s v="Married"/>
    <n v="0"/>
    <s v="Graduate"/>
    <s v="Job"/>
    <x v="315"/>
    <n v="130"/>
    <n v="36"/>
    <n v="1"/>
    <s v="Semiurban"/>
    <s v="Approved"/>
    <n v="250"/>
  </r>
  <r>
    <s v="IP002224"/>
    <s v="Male"/>
    <s v="Not Married"/>
    <n v="0"/>
    <s v="Graduate"/>
    <s v="Job"/>
    <x v="316"/>
    <n v="71"/>
    <n v="48"/>
    <n v="1"/>
    <s v="Urban"/>
    <s v="Not Approved"/>
    <n v="172"/>
  </r>
  <r>
    <s v="IP002225"/>
    <s v="Male"/>
    <s v="Married"/>
    <n v="2"/>
    <s v="Graduate"/>
    <s v="Job"/>
    <x v="317"/>
    <n v="130"/>
    <n v="36"/>
    <n v="1"/>
    <s v="Urban"/>
    <s v="Approved"/>
    <n v="250"/>
  </r>
  <r>
    <s v="IP002226"/>
    <s v="Male"/>
    <s v="Married"/>
    <n v="0"/>
    <s v="Graduate"/>
    <s v="Business"/>
    <x v="70"/>
    <n v="128"/>
    <n v="36"/>
    <n v="1"/>
    <s v="Semiurban"/>
    <s v="Approved"/>
    <n v="239"/>
  </r>
  <r>
    <s v="IP002229"/>
    <s v="Male"/>
    <s v="Not Married"/>
    <n v="0"/>
    <s v="Graduate"/>
    <s v="Job"/>
    <x v="318"/>
    <n v="296"/>
    <n v="36"/>
    <n v="1"/>
    <s v="Semiurban"/>
    <s v="Approved"/>
    <n v="347"/>
  </r>
  <r>
    <s v="IP002231"/>
    <s v="Female"/>
    <s v="Not Married"/>
    <n v="0"/>
    <s v="Graduate"/>
    <s v="Job"/>
    <x v="4"/>
    <n v="156"/>
    <n v="36"/>
    <n v="1"/>
    <s v="Urban"/>
    <s v="Approved"/>
    <n v="257"/>
  </r>
  <r>
    <s v="IP002234"/>
    <s v="Male"/>
    <s v="Not Married"/>
    <n v="0"/>
    <s v="Graduate"/>
    <s v="Business"/>
    <x v="319"/>
    <n v="128"/>
    <n v="36"/>
    <n v="1"/>
    <s v="Urban"/>
    <s v="Approved"/>
    <n v="239"/>
  </r>
  <r>
    <s v="IP002236"/>
    <s v="Male"/>
    <s v="Married"/>
    <n v="2"/>
    <s v="Graduate"/>
    <s v="Job"/>
    <x v="320"/>
    <n v="100"/>
    <n v="36"/>
    <n v="1"/>
    <s v="Urban"/>
    <s v="Not Approved"/>
    <n v="190"/>
  </r>
  <r>
    <s v="IP002237"/>
    <s v="Male"/>
    <s v="Not Married"/>
    <n v="1"/>
    <s v="Graduate"/>
    <s v="Business"/>
    <x v="36"/>
    <n v="113"/>
    <n v="18"/>
    <n v="1"/>
    <s v="Urban"/>
    <s v="Approved"/>
    <n v="225"/>
  </r>
  <r>
    <s v="IP002239"/>
    <s v="Male"/>
    <s v="Not Married"/>
    <n v="0"/>
    <s v="Not Graduate"/>
    <s v="Job"/>
    <x v="321"/>
    <n v="132"/>
    <n v="36"/>
    <n v="1"/>
    <s v="Semiurban"/>
    <s v="Approved"/>
    <n v="253"/>
  </r>
  <r>
    <s v="IP002243"/>
    <s v="Male"/>
    <s v="Married"/>
    <n v="0"/>
    <s v="Not Graduate"/>
    <s v="Job"/>
    <x v="322"/>
    <n v="128"/>
    <n v="36"/>
    <n v="0"/>
    <s v="Urban"/>
    <s v="Not Approved"/>
    <n v="237"/>
  </r>
  <r>
    <s v="IP002244"/>
    <s v="Male"/>
    <s v="Married"/>
    <n v="0"/>
    <s v="Graduate"/>
    <s v="Job"/>
    <x v="6"/>
    <n v="136"/>
    <n v="36"/>
    <n v="1"/>
    <s v="Urban"/>
    <s v="Approved"/>
    <n v="257"/>
  </r>
  <r>
    <s v="IP002250"/>
    <s v="Male"/>
    <s v="Married"/>
    <n v="0"/>
    <s v="Graduate"/>
    <s v="Job"/>
    <x v="323"/>
    <n v="125"/>
    <n v="36"/>
    <n v="1"/>
    <s v="Rural"/>
    <s v="Approved"/>
    <n v="237"/>
  </r>
  <r>
    <s v="IP002255"/>
    <s v="Male"/>
    <s v="Not Married"/>
    <n v="3"/>
    <s v="Graduate"/>
    <s v="Job"/>
    <x v="324"/>
    <n v="185"/>
    <n v="36"/>
    <n v="1"/>
    <s v="Rural"/>
    <s v="Approved"/>
    <n v="297"/>
  </r>
  <r>
    <s v="IP002262"/>
    <s v="Male"/>
    <s v="Married"/>
    <n v="3"/>
    <s v="Graduate"/>
    <s v="Job"/>
    <x v="325"/>
    <n v="275"/>
    <n v="36"/>
    <n v="1"/>
    <s v="Rural"/>
    <s v="Approved"/>
    <n v="377"/>
  </r>
  <r>
    <s v="IP002263"/>
    <s v="Male"/>
    <s v="Married"/>
    <n v="0"/>
    <s v="Graduate"/>
    <s v="Job"/>
    <x v="3"/>
    <n v="120"/>
    <n v="36"/>
    <n v="1"/>
    <s v="Urban"/>
    <s v="Approved"/>
    <n v="230"/>
  </r>
  <r>
    <s v="IP002265"/>
    <s v="Male"/>
    <s v="Married"/>
    <n v="2"/>
    <s v="Not Graduate"/>
    <s v="Job"/>
    <x v="326"/>
    <n v="113"/>
    <n v="18"/>
    <n v="1"/>
    <s v="Semiurban"/>
    <s v="Approved"/>
    <n v="225"/>
  </r>
  <r>
    <s v="IP002266"/>
    <s v="Male"/>
    <s v="Married"/>
    <n v="2"/>
    <s v="Graduate"/>
    <s v="Job"/>
    <x v="327"/>
    <n v="113"/>
    <n v="36"/>
    <n v="1"/>
    <s v="Urban"/>
    <s v="Approved"/>
    <n v="225"/>
  </r>
  <r>
    <s v="IP002272"/>
    <s v="Male"/>
    <s v="Married"/>
    <n v="2"/>
    <s v="Graduate"/>
    <s v="Job"/>
    <x v="328"/>
    <n v="135"/>
    <n v="36"/>
    <n v="1"/>
    <s v="Semiurban"/>
    <s v="Approved"/>
    <n v="257"/>
  </r>
  <r>
    <s v="IP002277"/>
    <s v="Female"/>
    <s v="Not Married"/>
    <n v="0"/>
    <s v="Graduate"/>
    <s v="Job"/>
    <x v="329"/>
    <n v="71"/>
    <n v="36"/>
    <n v="0"/>
    <s v="Urban"/>
    <s v="Not Approved"/>
    <n v="133"/>
  </r>
  <r>
    <s v="IP002281"/>
    <s v="Male"/>
    <s v="Married"/>
    <n v="0"/>
    <s v="Graduate"/>
    <s v="Job"/>
    <x v="330"/>
    <n v="95"/>
    <n v="36"/>
    <n v="1"/>
    <s v="Urban"/>
    <s v="Approved"/>
    <n v="127"/>
  </r>
  <r>
    <s v="IP002284"/>
    <s v="Male"/>
    <s v="Not Married"/>
    <n v="0"/>
    <s v="Not Graduate"/>
    <s v="Job"/>
    <x v="331"/>
    <n v="109"/>
    <n v="36"/>
    <n v="1"/>
    <s v="Rural"/>
    <s v="Approved"/>
    <n v="200"/>
  </r>
  <r>
    <s v="IP002287"/>
    <s v="Female"/>
    <s v="Not Married"/>
    <n v="0"/>
    <s v="Graduate"/>
    <s v="Job"/>
    <x v="332"/>
    <n v="103"/>
    <n v="36"/>
    <n v="0"/>
    <s v="Semiurban"/>
    <s v="Not Approved"/>
    <n v="205"/>
  </r>
  <r>
    <s v="IP002288"/>
    <s v="Male"/>
    <s v="Married"/>
    <n v="2"/>
    <s v="Not Graduate"/>
    <s v="Job"/>
    <x v="333"/>
    <n v="45"/>
    <n v="18"/>
    <n v="0"/>
    <s v="Urban"/>
    <s v="Not Approved"/>
    <n v="87"/>
  </r>
  <r>
    <s v="IP002296"/>
    <s v="Male"/>
    <s v="Not Married"/>
    <n v="0"/>
    <s v="Not Graduate"/>
    <s v="Job"/>
    <x v="334"/>
    <n v="65"/>
    <n v="3"/>
    <n v="1"/>
    <s v="Rural"/>
    <s v="Not Approved"/>
    <n v="68"/>
  </r>
  <r>
    <s v="IP002297"/>
    <s v="Male"/>
    <s v="Not Married"/>
    <n v="0"/>
    <s v="Graduate"/>
    <s v="Job"/>
    <x v="11"/>
    <n v="103"/>
    <n v="36"/>
    <n v="1"/>
    <s v="Semiurban"/>
    <s v="Approved"/>
    <n v="175"/>
  </r>
  <r>
    <s v="IP002300"/>
    <s v="Female"/>
    <s v="Not Married"/>
    <n v="0"/>
    <s v="Not Graduate"/>
    <s v="Job"/>
    <x v="335"/>
    <n v="53"/>
    <n v="36"/>
    <n v="1"/>
    <s v="Semiurban"/>
    <s v="Approved"/>
    <n v="115"/>
  </r>
  <r>
    <s v="IP002301"/>
    <s v="Female"/>
    <s v="Not Married"/>
    <n v="0"/>
    <s v="Graduate"/>
    <s v="Business"/>
    <x v="336"/>
    <n v="194"/>
    <n v="36"/>
    <n v="1"/>
    <s v="Rural"/>
    <s v="Not Approved"/>
    <n v="287"/>
  </r>
  <r>
    <s v="IP002305"/>
    <s v="Female"/>
    <s v="Not Married"/>
    <n v="0"/>
    <s v="Graduate"/>
    <s v="Job"/>
    <x v="337"/>
    <n v="115"/>
    <n v="36"/>
    <n v="1"/>
    <s v="Semiurban"/>
    <s v="Approved"/>
    <n v="227"/>
  </r>
  <r>
    <s v="IP002308"/>
    <s v="Male"/>
    <s v="Married"/>
    <n v="0"/>
    <s v="Not Graduate"/>
    <s v="Job"/>
    <x v="338"/>
    <n v="115"/>
    <n v="36"/>
    <n v="1"/>
    <s v="Urban"/>
    <s v="Approved"/>
    <n v="227"/>
  </r>
  <r>
    <s v="IP002314"/>
    <s v="Female"/>
    <s v="Not Married"/>
    <n v="0"/>
    <s v="Not Graduate"/>
    <s v="Job"/>
    <x v="339"/>
    <n v="66"/>
    <n v="36"/>
    <n v="1"/>
    <s v="Rural"/>
    <s v="Approved"/>
    <n v="107"/>
  </r>
  <r>
    <s v="IP002315"/>
    <s v="Male"/>
    <s v="Married"/>
    <n v="1"/>
    <s v="Graduate"/>
    <s v="Job"/>
    <x v="340"/>
    <n v="152"/>
    <n v="3"/>
    <n v="0"/>
    <s v="Semiurban"/>
    <s v="Not Approved"/>
    <n v="160"/>
  </r>
  <r>
    <s v="IP002317"/>
    <s v="Male"/>
    <s v="Married"/>
    <n v="3"/>
    <s v="Graduate"/>
    <s v="Job"/>
    <x v="341"/>
    <n v="360"/>
    <n v="36"/>
    <n v="0"/>
    <s v="Rural"/>
    <s v="Not Approved"/>
    <n v="470"/>
  </r>
  <r>
    <s v="IP002318"/>
    <s v="Female"/>
    <s v="Not Married"/>
    <n v="1"/>
    <s v="Not Graduate"/>
    <s v="Business"/>
    <x v="342"/>
    <n v="62"/>
    <n v="36"/>
    <n v="1"/>
    <s v="Semiurban"/>
    <s v="Not Approved"/>
    <n v="123"/>
  </r>
  <r>
    <s v="IP002319"/>
    <s v="Male"/>
    <s v="Married"/>
    <n v="0"/>
    <s v="Graduate"/>
    <s v="Business"/>
    <x v="343"/>
    <n v="160"/>
    <n v="36"/>
    <n v="1"/>
    <s v="Urban"/>
    <s v="Approved"/>
    <n v="270"/>
  </r>
  <r>
    <s v="IP002328"/>
    <s v="Male"/>
    <s v="Married"/>
    <n v="0"/>
    <s v="Not Graduate"/>
    <s v="Job"/>
    <x v="344"/>
    <n v="218"/>
    <n v="36"/>
    <n v="0"/>
    <s v="Rural"/>
    <s v="Not Approved"/>
    <n v="319"/>
  </r>
  <r>
    <s v="IP002332"/>
    <s v="Male"/>
    <s v="Married"/>
    <n v="0"/>
    <s v="Not Graduate"/>
    <s v="Job"/>
    <x v="345"/>
    <n v="110"/>
    <n v="36"/>
    <n v="1"/>
    <s v="Rural"/>
    <s v="Approved"/>
    <n v="210"/>
  </r>
  <r>
    <s v="IP002335"/>
    <s v="Female"/>
    <s v="Married"/>
    <n v="0"/>
    <s v="Not Graduate"/>
    <s v="Job"/>
    <x v="346"/>
    <n v="178"/>
    <n v="36"/>
    <n v="0"/>
    <s v="Semiurban"/>
    <s v="Not Approved"/>
    <n v="259"/>
  </r>
  <r>
    <s v="IP002337"/>
    <s v="Female"/>
    <s v="Not Married"/>
    <n v="0"/>
    <s v="Graduate"/>
    <s v="Job"/>
    <x v="347"/>
    <n v="60"/>
    <n v="36"/>
    <n v="1"/>
    <s v="Urban"/>
    <s v="Approved"/>
    <n v="120"/>
  </r>
  <r>
    <s v="IP002341"/>
    <s v="Female"/>
    <s v="Not Married"/>
    <n v="1"/>
    <s v="Graduate"/>
    <s v="Job"/>
    <x v="19"/>
    <n v="160"/>
    <n v="36"/>
    <n v="1"/>
    <s v="Urban"/>
    <s v="Not Approved"/>
    <n v="270"/>
  </r>
  <r>
    <s v="IP002342"/>
    <s v="Male"/>
    <s v="Married"/>
    <n v="2"/>
    <s v="Graduate"/>
    <s v="Business"/>
    <x v="348"/>
    <n v="239"/>
    <n v="36"/>
    <n v="1"/>
    <s v="Urban"/>
    <s v="Not Approved"/>
    <n v="320"/>
  </r>
  <r>
    <s v="IP002345"/>
    <s v="Male"/>
    <s v="Married"/>
    <n v="0"/>
    <s v="Graduate"/>
    <s v="Job"/>
    <x v="349"/>
    <n v="112"/>
    <n v="36"/>
    <n v="1"/>
    <s v="Rural"/>
    <s v="Approved"/>
    <n v="223"/>
  </r>
  <r>
    <s v="IP002347"/>
    <s v="Male"/>
    <s v="Married"/>
    <n v="0"/>
    <s v="Graduate"/>
    <s v="Job"/>
    <x v="350"/>
    <n v="138"/>
    <n v="36"/>
    <n v="1"/>
    <s v="Semiurban"/>
    <s v="Approved"/>
    <n v="259"/>
  </r>
  <r>
    <s v="IP002348"/>
    <s v="Male"/>
    <s v="Married"/>
    <n v="0"/>
    <s v="Graduate"/>
    <s v="Job"/>
    <x v="351"/>
    <n v="138"/>
    <n v="36"/>
    <n v="1"/>
    <s v="Rural"/>
    <s v="Approved"/>
    <n v="259"/>
  </r>
  <r>
    <s v="IP002357"/>
    <s v="Female"/>
    <s v="Not Married"/>
    <n v="0"/>
    <s v="Not Graduate"/>
    <s v="Job"/>
    <x v="352"/>
    <n v="80"/>
    <n v="36"/>
    <n v="0"/>
    <s v="Urban"/>
    <s v="Not Approved"/>
    <n v="110"/>
  </r>
  <r>
    <s v="IP002361"/>
    <s v="Male"/>
    <s v="Married"/>
    <n v="0"/>
    <s v="Graduate"/>
    <s v="Job"/>
    <x v="149"/>
    <n v="100"/>
    <n v="36"/>
    <n v="1"/>
    <s v="Urban"/>
    <s v="Approved"/>
    <n v="120"/>
  </r>
  <r>
    <s v="IP002362"/>
    <s v="Male"/>
    <s v="Married"/>
    <n v="1"/>
    <s v="Graduate"/>
    <s v="Job"/>
    <x v="353"/>
    <n v="110"/>
    <n v="36"/>
    <n v="0"/>
    <s v="Urban"/>
    <s v="Not Approved"/>
    <n v="220"/>
  </r>
  <r>
    <s v="IP002364"/>
    <s v="Male"/>
    <s v="Married"/>
    <n v="0"/>
    <s v="Graduate"/>
    <s v="Job"/>
    <x v="354"/>
    <n v="96"/>
    <n v="36"/>
    <n v="1"/>
    <s v="Semiurban"/>
    <s v="Approved"/>
    <n v="127"/>
  </r>
  <r>
    <s v="IP002366"/>
    <s v="Male"/>
    <s v="Married"/>
    <n v="0"/>
    <s v="Graduate"/>
    <s v="Job"/>
    <x v="297"/>
    <n v="121"/>
    <n v="36"/>
    <n v="1"/>
    <s v="Rural"/>
    <s v="Approved"/>
    <n v="212"/>
  </r>
  <r>
    <s v="IP002367"/>
    <s v="Female"/>
    <s v="Not Married"/>
    <n v="1"/>
    <s v="Not Graduate"/>
    <s v="Job"/>
    <x v="355"/>
    <n v="81"/>
    <n v="36"/>
    <n v="1"/>
    <s v="Rural"/>
    <s v="Not Approved"/>
    <n v="132"/>
  </r>
  <r>
    <s v="IP002368"/>
    <s v="Male"/>
    <s v="Married"/>
    <n v="2"/>
    <s v="Graduate"/>
    <s v="Job"/>
    <x v="356"/>
    <n v="133"/>
    <n v="36"/>
    <n v="1"/>
    <s v="Semiurban"/>
    <s v="Approved"/>
    <n v="255"/>
  </r>
  <r>
    <s v="IP002369"/>
    <s v="Male"/>
    <s v="Married"/>
    <n v="0"/>
    <s v="Graduate"/>
    <s v="Job"/>
    <x v="357"/>
    <n v="87"/>
    <n v="36"/>
    <n v="1"/>
    <s v="Rural"/>
    <s v="Approved"/>
    <n v="127"/>
  </r>
  <r>
    <s v="IP002370"/>
    <s v="Male"/>
    <s v="Not Married"/>
    <n v="0"/>
    <s v="Not Graduate"/>
    <s v="Job"/>
    <x v="358"/>
    <n v="60"/>
    <n v="18"/>
    <n v="1"/>
    <s v="Urban"/>
    <s v="Approved"/>
    <n v="70"/>
  </r>
  <r>
    <s v="IP002377"/>
    <s v="Female"/>
    <s v="Not Married"/>
    <n v="1"/>
    <s v="Graduate"/>
    <s v="Business"/>
    <x v="359"/>
    <n v="150"/>
    <n v="36"/>
    <n v="1"/>
    <s v="Semiurban"/>
    <s v="Approved"/>
    <n v="270"/>
  </r>
  <r>
    <s v="IP002379"/>
    <s v="Male"/>
    <s v="Not Married"/>
    <n v="0"/>
    <s v="Graduate"/>
    <s v="Job"/>
    <x v="360"/>
    <n v="105"/>
    <n v="36"/>
    <n v="0"/>
    <s v="Rural"/>
    <s v="Not Approved"/>
    <n v="207"/>
  </r>
  <r>
    <s v="IP002386"/>
    <s v="Male"/>
    <s v="Not Married"/>
    <n v="0"/>
    <s v="Graduate"/>
    <s v="Business"/>
    <x v="361"/>
    <n v="405"/>
    <n v="36"/>
    <n v="1"/>
    <s v="Semiurban"/>
    <s v="Approved"/>
    <n v="681"/>
  </r>
  <r>
    <s v="IP002387"/>
    <s v="Male"/>
    <s v="Married"/>
    <n v="0"/>
    <s v="Graduate"/>
    <s v="Job"/>
    <x v="362"/>
    <n v="143"/>
    <n v="36"/>
    <n v="1"/>
    <s v="Semiurban"/>
    <s v="Approved"/>
    <n v="275"/>
  </r>
  <r>
    <s v="IP002390"/>
    <s v="Male"/>
    <s v="Not Married"/>
    <n v="0"/>
    <s v="Graduate"/>
    <s v="Job"/>
    <x v="28"/>
    <n v="100"/>
    <n v="36"/>
    <n v="1"/>
    <s v="Urban"/>
    <s v="Approved"/>
    <n v="220"/>
  </r>
  <r>
    <s v="IP002393"/>
    <s v="Female"/>
    <s v="Married"/>
    <n v="0"/>
    <s v="Graduate"/>
    <s v="Job"/>
    <x v="363"/>
    <n v="128"/>
    <n v="24"/>
    <n v="1"/>
    <s v="Semiurban"/>
    <s v="Approved"/>
    <n v="237"/>
  </r>
  <r>
    <s v="IP002398"/>
    <s v="Male"/>
    <s v="Not Married"/>
    <n v="0"/>
    <s v="Graduate"/>
    <s v="Job"/>
    <x v="364"/>
    <n v="50"/>
    <n v="36"/>
    <n v="1"/>
    <s v="Semiurban"/>
    <s v="Approved"/>
    <n v="130"/>
  </r>
  <r>
    <s v="IP002401"/>
    <s v="Male"/>
    <s v="Married"/>
    <n v="0"/>
    <s v="Graduate"/>
    <s v="Job"/>
    <x v="339"/>
    <n v="128"/>
    <n v="36"/>
    <n v="1"/>
    <s v="Urban"/>
    <s v="Approved"/>
    <n v="237"/>
  </r>
  <r>
    <s v="IP002403"/>
    <s v="Male"/>
    <s v="Not Married"/>
    <n v="0"/>
    <s v="Graduate"/>
    <s v="Business"/>
    <x v="365"/>
    <n v="187"/>
    <n v="36"/>
    <n v="0"/>
    <s v="Urban"/>
    <s v="Not Approved"/>
    <n v="297"/>
  </r>
  <r>
    <s v="IP002407"/>
    <s v="Female"/>
    <s v="Married"/>
    <n v="0"/>
    <s v="Not Graduate"/>
    <s v="Business"/>
    <x v="366"/>
    <n v="138"/>
    <n v="36"/>
    <n v="1"/>
    <s v="Rural"/>
    <s v="Approved"/>
    <n v="239"/>
  </r>
  <r>
    <s v="IP002408"/>
    <s v="Male"/>
    <s v="Not Married"/>
    <n v="0"/>
    <s v="Graduate"/>
    <s v="Job"/>
    <x v="367"/>
    <n v="187"/>
    <n v="36"/>
    <n v="1"/>
    <s v="Semiurban"/>
    <s v="Approved"/>
    <n v="297"/>
  </r>
  <r>
    <s v="IP002409"/>
    <s v="Male"/>
    <s v="Married"/>
    <n v="0"/>
    <s v="Graduate"/>
    <s v="Job"/>
    <x v="368"/>
    <n v="180"/>
    <n v="36"/>
    <n v="1"/>
    <s v="Rural"/>
    <s v="Approved"/>
    <n v="290"/>
  </r>
  <r>
    <s v="IP002418"/>
    <s v="Male"/>
    <s v="Not Married"/>
    <n v="3"/>
    <s v="Not Graduate"/>
    <s v="Job"/>
    <x v="369"/>
    <n v="148"/>
    <n v="36"/>
    <n v="1"/>
    <s v="Semiurban"/>
    <s v="Approved"/>
    <n v="239"/>
  </r>
  <r>
    <s v="IP002422"/>
    <s v="Male"/>
    <s v="Not Married"/>
    <n v="1"/>
    <s v="Graduate"/>
    <s v="Job"/>
    <x v="370"/>
    <n v="152"/>
    <n v="36"/>
    <n v="1"/>
    <s v="Semiurban"/>
    <s v="Approved"/>
    <n v="263"/>
  </r>
  <r>
    <s v="IP002424"/>
    <s v="Male"/>
    <s v="Married"/>
    <n v="0"/>
    <s v="Graduate"/>
    <s v="Job"/>
    <x v="95"/>
    <n v="175"/>
    <n v="3"/>
    <n v="1"/>
    <s v="Rural"/>
    <s v="Approved"/>
    <n v="277"/>
  </r>
  <r>
    <s v="IP002429"/>
    <s v="Male"/>
    <s v="Married"/>
    <n v="1"/>
    <s v="Graduate"/>
    <s v="Business"/>
    <x v="371"/>
    <n v="130"/>
    <n v="36"/>
    <n v="1"/>
    <s v="Rural"/>
    <s v="Approved"/>
    <n v="250"/>
  </r>
  <r>
    <s v="IP002434"/>
    <s v="Male"/>
    <s v="Married"/>
    <n v="2"/>
    <s v="Not Graduate"/>
    <s v="Job"/>
    <x v="91"/>
    <n v="110"/>
    <n v="36"/>
    <n v="1"/>
    <s v="Rural"/>
    <s v="Approved"/>
    <n v="220"/>
  </r>
  <r>
    <s v="IP002435"/>
    <s v="Male"/>
    <s v="Married"/>
    <n v="0"/>
    <s v="Graduate"/>
    <s v="Business"/>
    <x v="372"/>
    <n v="55"/>
    <n v="36"/>
    <n v="1"/>
    <s v="Rural"/>
    <s v="Not Approved"/>
    <n v="117"/>
  </r>
  <r>
    <s v="IP002443"/>
    <s v="Male"/>
    <s v="Married"/>
    <n v="2"/>
    <s v="Graduate"/>
    <s v="Job"/>
    <x v="373"/>
    <n v="150"/>
    <n v="36"/>
    <n v="0"/>
    <s v="Rural"/>
    <s v="Not Approved"/>
    <n v="260"/>
  </r>
  <r>
    <s v="IP002444"/>
    <s v="Male"/>
    <s v="Not Married"/>
    <n v="1"/>
    <s v="Not Graduate"/>
    <s v="Business"/>
    <x v="374"/>
    <n v="190"/>
    <n v="36"/>
    <n v="1"/>
    <s v="Semiurban"/>
    <s v="Not Approved"/>
    <n v="250"/>
  </r>
  <r>
    <s v="IP002446"/>
    <s v="Male"/>
    <s v="Married"/>
    <n v="2"/>
    <s v="Not Graduate"/>
    <s v="Job"/>
    <x v="375"/>
    <n v="125"/>
    <n v="36"/>
    <n v="0"/>
    <s v="Rural"/>
    <s v="Not Approved"/>
    <n v="237"/>
  </r>
  <r>
    <s v="IP002447"/>
    <s v="Male"/>
    <s v="Married"/>
    <n v="2"/>
    <s v="Not Graduate"/>
    <s v="Job"/>
    <x v="376"/>
    <n v="60"/>
    <n v="3"/>
    <n v="1"/>
    <s v="Urban"/>
    <s v="Approved"/>
    <n v="60"/>
  </r>
  <r>
    <s v="IP002448"/>
    <s v="Male"/>
    <s v="Married"/>
    <n v="0"/>
    <s v="Graduate"/>
    <s v="Job"/>
    <x v="377"/>
    <n v="149"/>
    <n v="36"/>
    <n v="0"/>
    <s v="Rural"/>
    <s v="Not Approved"/>
    <n v="270"/>
  </r>
  <r>
    <s v="IP002449"/>
    <s v="Male"/>
    <s v="Married"/>
    <n v="0"/>
    <s v="Graduate"/>
    <s v="Job"/>
    <x v="378"/>
    <n v="90"/>
    <n v="18"/>
    <n v="0"/>
    <s v="Rural"/>
    <s v="Approved"/>
    <n v="210"/>
  </r>
  <r>
    <s v="IP002453"/>
    <s v="Male"/>
    <s v="Not Married"/>
    <n v="0"/>
    <s v="Graduate"/>
    <s v="Business"/>
    <x v="379"/>
    <n v="84"/>
    <n v="36"/>
    <n v="1"/>
    <s v="Semiurban"/>
    <s v="Approved"/>
    <n v="97"/>
  </r>
  <r>
    <s v="IP002455"/>
    <s v="Male"/>
    <s v="Married"/>
    <n v="2"/>
    <s v="Graduate"/>
    <s v="Job"/>
    <x v="380"/>
    <n v="96"/>
    <n v="36"/>
    <n v="1"/>
    <s v="Semiurban"/>
    <s v="Approved"/>
    <n v="207"/>
  </r>
  <r>
    <s v="IP002459"/>
    <s v="Male"/>
    <s v="Married"/>
    <n v="0"/>
    <s v="Graduate"/>
    <s v="Job"/>
    <x v="381"/>
    <n v="118"/>
    <n v="36"/>
    <n v="1"/>
    <s v="Urban"/>
    <s v="Approved"/>
    <n v="229"/>
  </r>
  <r>
    <s v="IP002467"/>
    <s v="Male"/>
    <s v="Married"/>
    <n v="0"/>
    <s v="Graduate"/>
    <s v="Job"/>
    <x v="382"/>
    <n v="173"/>
    <n v="36"/>
    <n v="1"/>
    <s v="Urban"/>
    <s v="Not Approved"/>
    <n v="275"/>
  </r>
  <r>
    <s v="IP002472"/>
    <s v="Male"/>
    <s v="Not Married"/>
    <n v="2"/>
    <s v="Graduate"/>
    <s v="Job"/>
    <x v="383"/>
    <n v="136"/>
    <n v="36"/>
    <n v="1"/>
    <s v="Rural"/>
    <s v="Approved"/>
    <n v="257"/>
  </r>
  <r>
    <s v="IP002473"/>
    <s v="Male"/>
    <s v="Married"/>
    <n v="0"/>
    <s v="Graduate"/>
    <s v="Job"/>
    <x v="384"/>
    <n v="160"/>
    <n v="36"/>
    <n v="1"/>
    <s v="Semiurban"/>
    <s v="Not Approved"/>
    <n v="270"/>
  </r>
  <r>
    <s v="IP002478"/>
    <s v="Male"/>
    <s v="Married"/>
    <n v="0"/>
    <s v="Graduate"/>
    <s v="Business"/>
    <x v="385"/>
    <n v="160"/>
    <n v="36"/>
    <n v="1"/>
    <s v="Semiurban"/>
    <s v="Approved"/>
    <n v="270"/>
  </r>
  <r>
    <s v="IP002484"/>
    <s v="Male"/>
    <s v="Married"/>
    <n v="3"/>
    <s v="Graduate"/>
    <s v="Job"/>
    <x v="386"/>
    <n v="128"/>
    <n v="18"/>
    <n v="1"/>
    <s v="Urban"/>
    <s v="Approved"/>
    <n v="239"/>
  </r>
  <r>
    <s v="IP002487"/>
    <s v="Male"/>
    <s v="Married"/>
    <n v="0"/>
    <s v="Graduate"/>
    <s v="Job"/>
    <x v="387"/>
    <n v="153"/>
    <n v="36"/>
    <n v="1"/>
    <s v="Rural"/>
    <s v="Approved"/>
    <n v="275"/>
  </r>
  <r>
    <s v="IP002489"/>
    <s v="Female"/>
    <s v="Not Married"/>
    <n v="1"/>
    <s v="Not Graduate"/>
    <s v="Business"/>
    <x v="388"/>
    <n v="132"/>
    <n v="36"/>
    <n v="1"/>
    <s v="Semiurban"/>
    <s v="Approved"/>
    <n v="253"/>
  </r>
  <r>
    <s v="IP002493"/>
    <s v="Male"/>
    <s v="Not Married"/>
    <n v="0"/>
    <s v="Graduate"/>
    <s v="Job"/>
    <x v="29"/>
    <n v="98"/>
    <n v="36"/>
    <n v="0"/>
    <s v="Semiurban"/>
    <s v="Not Approved"/>
    <n v="209"/>
  </r>
  <r>
    <s v="IP002494"/>
    <s v="Male"/>
    <s v="Not Married"/>
    <n v="0"/>
    <s v="Graduate"/>
    <s v="Job"/>
    <x v="4"/>
    <n v="140"/>
    <n v="36"/>
    <n v="1"/>
    <s v="Rural"/>
    <s v="Approved"/>
    <n v="270"/>
  </r>
  <r>
    <s v="IP002500"/>
    <s v="Male"/>
    <s v="Married"/>
    <n v="3"/>
    <s v="Not Graduate"/>
    <s v="Job"/>
    <x v="389"/>
    <n v="70"/>
    <n v="18"/>
    <n v="0"/>
    <s v="Urban"/>
    <s v="Not Approved"/>
    <n v="70"/>
  </r>
  <r>
    <s v="IP002501"/>
    <s v="Male"/>
    <s v="Married"/>
    <n v="0"/>
    <s v="Graduate"/>
    <s v="Job"/>
    <x v="390"/>
    <n v="110"/>
    <n v="36"/>
    <n v="1"/>
    <s v="Semiurban"/>
    <s v="Approved"/>
    <n v="220"/>
  </r>
  <r>
    <s v="IP002502"/>
    <s v="Female"/>
    <s v="Married"/>
    <n v="2"/>
    <s v="Not Graduate"/>
    <s v="Business"/>
    <x v="391"/>
    <n v="98"/>
    <n v="36"/>
    <n v="1"/>
    <s v="Semiurban"/>
    <s v="Approved"/>
    <n v="209"/>
  </r>
  <r>
    <s v="IP002505"/>
    <s v="Male"/>
    <s v="Married"/>
    <n v="0"/>
    <s v="Graduate"/>
    <s v="Job"/>
    <x v="235"/>
    <n v="110"/>
    <n v="36"/>
    <n v="1"/>
    <s v="Urban"/>
    <s v="Not Approved"/>
    <n v="220"/>
  </r>
  <r>
    <s v="IP002515"/>
    <s v="Male"/>
    <s v="Married"/>
    <n v="1"/>
    <s v="Graduate"/>
    <s v="Business"/>
    <x v="392"/>
    <n v="162"/>
    <n v="36"/>
    <n v="1"/>
    <s v="Semiurban"/>
    <s v="Approved"/>
    <n v="273"/>
  </r>
  <r>
    <s v="IP002517"/>
    <s v="Male"/>
    <s v="Married"/>
    <n v="1"/>
    <s v="Not Graduate"/>
    <s v="Job"/>
    <x v="393"/>
    <n v="113"/>
    <n v="18"/>
    <n v="0"/>
    <s v="Rural"/>
    <s v="Not Approved"/>
    <n v="225"/>
  </r>
  <r>
    <s v="IP002519"/>
    <s v="Male"/>
    <s v="Married"/>
    <n v="3"/>
    <s v="Graduate"/>
    <s v="Job"/>
    <x v="394"/>
    <n v="100"/>
    <n v="36"/>
    <n v="1"/>
    <s v="Semiurban"/>
    <s v="Approved"/>
    <n v="120"/>
  </r>
  <r>
    <s v="IP002522"/>
    <s v="Female"/>
    <s v="Not Married"/>
    <n v="0"/>
    <s v="Graduate"/>
    <s v="Business"/>
    <x v="11"/>
    <n v="93"/>
    <n v="36"/>
    <n v="1"/>
    <s v="Urban"/>
    <s v="Approved"/>
    <n v="125"/>
  </r>
  <r>
    <s v="IP002524"/>
    <s v="Male"/>
    <s v="Not Married"/>
    <n v="2"/>
    <s v="Graduate"/>
    <s v="Job"/>
    <x v="395"/>
    <n v="162"/>
    <n v="36"/>
    <n v="1"/>
    <s v="Rural"/>
    <s v="Approved"/>
    <n v="273"/>
  </r>
  <r>
    <s v="IP002527"/>
    <s v="Male"/>
    <s v="Married"/>
    <n v="2"/>
    <s v="Graduate"/>
    <s v="Business"/>
    <x v="396"/>
    <n v="150"/>
    <n v="36"/>
    <n v="1"/>
    <s v="Rural"/>
    <s v="Approved"/>
    <n v="270"/>
  </r>
  <r>
    <s v="IP002529"/>
    <s v="Male"/>
    <s v="Married"/>
    <n v="2"/>
    <s v="Graduate"/>
    <s v="Job"/>
    <x v="397"/>
    <n v="230"/>
    <n v="3"/>
    <n v="1"/>
    <s v="Semiurban"/>
    <s v="Approved"/>
    <n v="350"/>
  </r>
  <r>
    <s v="IP002530"/>
    <s v="Male"/>
    <s v="Married"/>
    <n v="2"/>
    <s v="Graduate"/>
    <s v="Job"/>
    <x v="398"/>
    <n v="132"/>
    <n v="36"/>
    <n v="0"/>
    <s v="Semiurban"/>
    <s v="Not Approved"/>
    <n v="253"/>
  </r>
  <r>
    <s v="IP002531"/>
    <s v="Male"/>
    <s v="Married"/>
    <n v="1"/>
    <s v="Graduate"/>
    <s v="Business"/>
    <x v="399"/>
    <n v="86"/>
    <n v="36"/>
    <n v="1"/>
    <s v="Semiurban"/>
    <s v="Approved"/>
    <n v="157"/>
  </r>
  <r>
    <s v="IP002533"/>
    <s v="Male"/>
    <s v="Married"/>
    <n v="2"/>
    <s v="Graduate"/>
    <s v="Job"/>
    <x v="389"/>
    <n v="128"/>
    <n v="36"/>
    <n v="1"/>
    <s v="Urban"/>
    <s v="Not Approved"/>
    <n v="237"/>
  </r>
  <r>
    <s v="IP002534"/>
    <s v="Female"/>
    <s v="Not Married"/>
    <n v="0"/>
    <s v="Not Graduate"/>
    <s v="Job"/>
    <x v="400"/>
    <n v="154"/>
    <n v="36"/>
    <n v="1"/>
    <s v="Rural"/>
    <s v="Approved"/>
    <n v="277"/>
  </r>
  <r>
    <s v="IP002536"/>
    <s v="Male"/>
    <s v="Married"/>
    <n v="3"/>
    <s v="Not Graduate"/>
    <s v="Job"/>
    <x v="401"/>
    <n v="113"/>
    <n v="36"/>
    <n v="1"/>
    <s v="Rural"/>
    <s v="Approved"/>
    <n v="225"/>
  </r>
  <r>
    <s v="IP002537"/>
    <s v="Male"/>
    <s v="Married"/>
    <n v="0"/>
    <s v="Graduate"/>
    <s v="Job"/>
    <x v="385"/>
    <n v="128"/>
    <n v="36"/>
    <n v="1"/>
    <s v="Semiurban"/>
    <s v="Approved"/>
    <n v="239"/>
  </r>
  <r>
    <s v="IP002541"/>
    <s v="Male"/>
    <s v="Married"/>
    <n v="0"/>
    <s v="Graduate"/>
    <s v="Job"/>
    <x v="402"/>
    <n v="234"/>
    <n v="36"/>
    <n v="1"/>
    <s v="Semiurban"/>
    <s v="Approved"/>
    <n v="357"/>
  </r>
  <r>
    <s v="IP002543"/>
    <s v="Male"/>
    <s v="Married"/>
    <n v="2"/>
    <s v="Graduate"/>
    <s v="Job"/>
    <x v="173"/>
    <n v="246"/>
    <n v="36"/>
    <n v="1"/>
    <s v="Semiurban"/>
    <s v="Approved"/>
    <n v="377"/>
  </r>
  <r>
    <s v="IP002544"/>
    <s v="Male"/>
    <s v="Married"/>
    <n v="1"/>
    <s v="Not Graduate"/>
    <s v="Job"/>
    <x v="376"/>
    <n v="131"/>
    <n v="36"/>
    <n v="1"/>
    <s v="Rural"/>
    <s v="Approved"/>
    <n v="252"/>
  </r>
  <r>
    <s v="IP002545"/>
    <s v="Male"/>
    <s v="Not Married"/>
    <n v="2"/>
    <s v="Graduate"/>
    <s v="Job"/>
    <x v="403"/>
    <n v="80"/>
    <n v="36"/>
    <n v="0"/>
    <s v="Rural"/>
    <s v="Not Approved"/>
    <n v="130"/>
  </r>
  <r>
    <s v="IP002547"/>
    <s v="Male"/>
    <s v="Married"/>
    <n v="1"/>
    <s v="Graduate"/>
    <s v="Job"/>
    <x v="404"/>
    <n v="500"/>
    <n v="36"/>
    <n v="1"/>
    <s v="Urban"/>
    <s v="Not Approved"/>
    <n v="630"/>
  </r>
  <r>
    <s v="IP002555"/>
    <s v="Male"/>
    <s v="Married"/>
    <n v="2"/>
    <s v="Graduate"/>
    <s v="Business"/>
    <x v="1"/>
    <n v="160"/>
    <n v="36"/>
    <n v="1"/>
    <s v="Semiurban"/>
    <s v="Approved"/>
    <n v="240"/>
  </r>
  <r>
    <s v="IP002556"/>
    <s v="Male"/>
    <s v="Not Married"/>
    <n v="0"/>
    <s v="Graduate"/>
    <s v="Job"/>
    <x v="405"/>
    <n v="75"/>
    <n v="36"/>
    <n v="1"/>
    <s v="Urban"/>
    <s v="Not Approved"/>
    <n v="130"/>
  </r>
  <r>
    <s v="IP002560"/>
    <s v="Male"/>
    <s v="Not Married"/>
    <n v="0"/>
    <s v="Not Graduate"/>
    <s v="Job"/>
    <x v="406"/>
    <n v="96"/>
    <n v="36"/>
    <n v="1"/>
    <s v="Semiurban"/>
    <s v="Approved"/>
    <n v="207"/>
  </r>
  <r>
    <s v="IP002562"/>
    <s v="Male"/>
    <s v="Married"/>
    <n v="1"/>
    <s v="Not Graduate"/>
    <s v="Job"/>
    <x v="407"/>
    <n v="186"/>
    <n v="36"/>
    <n v="1"/>
    <s v="Urban"/>
    <s v="Approved"/>
    <n v="297"/>
  </r>
  <r>
    <s v="IP002571"/>
    <s v="Male"/>
    <s v="Not Married"/>
    <n v="0"/>
    <s v="Not Graduate"/>
    <s v="Job"/>
    <x v="408"/>
    <n v="110"/>
    <n v="36"/>
    <n v="1"/>
    <s v="Rural"/>
    <s v="Approved"/>
    <n v="220"/>
  </r>
  <r>
    <s v="IP002582"/>
    <s v="Female"/>
    <s v="Not Married"/>
    <n v="0"/>
    <s v="Not Graduate"/>
    <s v="Business"/>
    <x v="409"/>
    <n v="225"/>
    <n v="36"/>
    <n v="1"/>
    <s v="Semiurban"/>
    <s v="Approved"/>
    <n v="337"/>
  </r>
  <r>
    <s v="IP002585"/>
    <s v="Male"/>
    <s v="Married"/>
    <n v="0"/>
    <s v="Graduate"/>
    <s v="Job"/>
    <x v="410"/>
    <n v="119"/>
    <n v="36"/>
    <n v="0"/>
    <s v="Rural"/>
    <s v="Not Approved"/>
    <n v="240"/>
  </r>
  <r>
    <s v="IP002586"/>
    <s v="Female"/>
    <s v="Married"/>
    <n v="1"/>
    <s v="Graduate"/>
    <s v="Job"/>
    <x v="411"/>
    <n v="105"/>
    <n v="84"/>
    <n v="1"/>
    <s v="Semiurban"/>
    <s v="Approved"/>
    <n v="207"/>
  </r>
  <r>
    <s v="IP002587"/>
    <s v="Male"/>
    <s v="Married"/>
    <n v="0"/>
    <s v="Not Graduate"/>
    <s v="Job"/>
    <x v="19"/>
    <n v="107"/>
    <n v="36"/>
    <n v="1"/>
    <s v="Rural"/>
    <s v="Approved"/>
    <n v="207"/>
  </r>
  <r>
    <s v="IP002588"/>
    <s v="Male"/>
    <s v="Married"/>
    <n v="0"/>
    <s v="Graduate"/>
    <s v="Job"/>
    <x v="412"/>
    <n v="111"/>
    <n v="12"/>
    <n v="1"/>
    <s v="Urban"/>
    <s v="Approved"/>
    <n v="222"/>
  </r>
  <r>
    <s v="IP002600"/>
    <s v="Male"/>
    <s v="Married"/>
    <n v="1"/>
    <s v="Graduate"/>
    <s v="Business"/>
    <x v="413"/>
    <n v="95"/>
    <n v="36"/>
    <n v="1"/>
    <s v="Semiurban"/>
    <s v="Approved"/>
    <n v="127"/>
  </r>
  <r>
    <s v="IP002602"/>
    <s v="Male"/>
    <s v="Not Married"/>
    <n v="0"/>
    <s v="Graduate"/>
    <s v="Job"/>
    <x v="414"/>
    <n v="209"/>
    <n v="36"/>
    <n v="0"/>
    <s v="Rural"/>
    <s v="Not Approved"/>
    <n v="320"/>
  </r>
  <r>
    <s v="IP002603"/>
    <s v="Female"/>
    <s v="Not Married"/>
    <n v="0"/>
    <s v="Graduate"/>
    <s v="Job"/>
    <x v="415"/>
    <n v="113"/>
    <n v="48"/>
    <n v="1"/>
    <s v="Rural"/>
    <s v="Approved"/>
    <n v="225"/>
  </r>
  <r>
    <s v="IP002606"/>
    <s v="Female"/>
    <s v="Not Married"/>
    <n v="0"/>
    <s v="Graduate"/>
    <s v="Job"/>
    <x v="416"/>
    <n v="100"/>
    <n v="36"/>
    <n v="1"/>
    <s v="Semiurban"/>
    <s v="Approved"/>
    <n v="220"/>
  </r>
  <r>
    <s v="IP002615"/>
    <s v="Male"/>
    <s v="Married"/>
    <n v="2"/>
    <s v="Graduate"/>
    <s v="Job"/>
    <x v="417"/>
    <n v="208"/>
    <n v="36"/>
    <n v="1"/>
    <s v="Semiurban"/>
    <s v="Approved"/>
    <n v="309"/>
  </r>
  <r>
    <s v="IP002618"/>
    <s v="Male"/>
    <s v="Married"/>
    <n v="1"/>
    <s v="Not Graduate"/>
    <s v="Job"/>
    <x v="418"/>
    <n v="138"/>
    <n v="36"/>
    <n v="1"/>
    <s v="Rural"/>
    <s v="Not Approved"/>
    <n v="259"/>
  </r>
  <r>
    <s v="IP002619"/>
    <s v="Male"/>
    <s v="Married"/>
    <n v="0"/>
    <s v="Not Graduate"/>
    <s v="Job"/>
    <x v="419"/>
    <n v="124"/>
    <n v="3"/>
    <n v="1"/>
    <s v="Semiurban"/>
    <s v="Approved"/>
    <n v="237"/>
  </r>
  <r>
    <s v="IP002622"/>
    <s v="Male"/>
    <s v="Married"/>
    <n v="2"/>
    <s v="Graduate"/>
    <s v="Job"/>
    <x v="17"/>
    <n v="243"/>
    <n v="36"/>
    <n v="1"/>
    <s v="Rural"/>
    <s v="Approved"/>
    <n v="375"/>
  </r>
  <r>
    <s v="IP002624"/>
    <s v="Male"/>
    <s v="Married"/>
    <n v="0"/>
    <s v="Graduate"/>
    <s v="Job"/>
    <x v="420"/>
    <n v="480"/>
    <n v="36"/>
    <n v="1"/>
    <s v="Urban"/>
    <s v="Approved"/>
    <n v="590"/>
  </r>
  <r>
    <s v="IP002625"/>
    <s v="Male"/>
    <s v="Not Married"/>
    <n v="0"/>
    <s v="Graduate"/>
    <s v="Job"/>
    <x v="421"/>
    <n v="96"/>
    <n v="36"/>
    <n v="1"/>
    <s v="Urban"/>
    <s v="Not Approved"/>
    <n v="127"/>
  </r>
  <r>
    <s v="IP002626"/>
    <s v="Male"/>
    <s v="Married"/>
    <n v="0"/>
    <s v="Graduate"/>
    <s v="Business"/>
    <x v="183"/>
    <n v="188"/>
    <n v="36"/>
    <n v="1"/>
    <s v="Urban"/>
    <s v="Approved"/>
    <n v="209"/>
  </r>
  <r>
    <s v="IP002634"/>
    <s v="Female"/>
    <s v="Not Married"/>
    <n v="1"/>
    <s v="Graduate"/>
    <s v="Job"/>
    <x v="422"/>
    <n v="40"/>
    <n v="36"/>
    <n v="1"/>
    <s v="Urban"/>
    <s v="Approved"/>
    <n v="90"/>
  </r>
  <r>
    <s v="IP002637"/>
    <s v="Male"/>
    <s v="Not Married"/>
    <n v="0"/>
    <s v="Not Graduate"/>
    <s v="Job"/>
    <x v="423"/>
    <n v="100"/>
    <n v="36"/>
    <n v="1"/>
    <s v="Rural"/>
    <s v="Not Approved"/>
    <n v="220"/>
  </r>
  <r>
    <s v="IP002640"/>
    <s v="Male"/>
    <s v="Married"/>
    <n v="1"/>
    <s v="Graduate"/>
    <s v="Job"/>
    <x v="424"/>
    <n v="250"/>
    <n v="36"/>
    <n v="1"/>
    <s v="Semiurban"/>
    <s v="Approved"/>
    <n v="360"/>
  </r>
  <r>
    <s v="IP002643"/>
    <s v="Male"/>
    <s v="Married"/>
    <n v="2"/>
    <s v="Graduate"/>
    <s v="Job"/>
    <x v="425"/>
    <n v="148"/>
    <n v="36"/>
    <n v="1"/>
    <s v="Urban"/>
    <s v="Approved"/>
    <n v="279"/>
  </r>
  <r>
    <s v="IP002648"/>
    <s v="Male"/>
    <s v="Married"/>
    <n v="0"/>
    <s v="Graduate"/>
    <s v="Job"/>
    <x v="426"/>
    <n v="70"/>
    <n v="18"/>
    <n v="1"/>
    <s v="Semiurban"/>
    <s v="Not Approved"/>
    <n v="70"/>
  </r>
  <r>
    <s v="IP002652"/>
    <s v="Male"/>
    <s v="Not Married"/>
    <n v="0"/>
    <s v="Graduate"/>
    <s v="Job"/>
    <x v="427"/>
    <n v="311"/>
    <n v="36"/>
    <n v="1"/>
    <s v="Rural"/>
    <s v="Not Approved"/>
    <n v="522"/>
  </r>
  <r>
    <s v="IP002659"/>
    <s v="Male"/>
    <s v="Married"/>
    <n v="3"/>
    <s v="Graduate"/>
    <s v="Job"/>
    <x v="371"/>
    <n v="150"/>
    <n v="36"/>
    <n v="1"/>
    <s v="Rural"/>
    <s v="Approved"/>
    <n v="260"/>
  </r>
  <r>
    <s v="IP002670"/>
    <s v="Female"/>
    <s v="Married"/>
    <n v="2"/>
    <s v="Graduate"/>
    <s v="Job"/>
    <x v="428"/>
    <n v="113"/>
    <n v="48"/>
    <n v="1"/>
    <s v="Semiurban"/>
    <s v="Approved"/>
    <n v="215"/>
  </r>
  <r>
    <s v="IP002682"/>
    <s v="Male"/>
    <s v="Married"/>
    <n v="0"/>
    <s v="Not Graduate"/>
    <s v="Job"/>
    <x v="429"/>
    <n v="123"/>
    <n v="36"/>
    <n v="0"/>
    <s v="Semiurban"/>
    <s v="Not Approved"/>
    <n v="215"/>
  </r>
  <r>
    <s v="IP002683"/>
    <s v="Male"/>
    <s v="Not Married"/>
    <n v="0"/>
    <s v="Graduate"/>
    <s v="Job"/>
    <x v="430"/>
    <n v="185"/>
    <n v="36"/>
    <n v="1"/>
    <s v="Semiurban"/>
    <s v="Not Approved"/>
    <n v="267"/>
  </r>
  <r>
    <s v="IP002684"/>
    <s v="Female"/>
    <s v="Not Married"/>
    <n v="0"/>
    <s v="Not Graduate"/>
    <s v="Job"/>
    <x v="431"/>
    <n v="95"/>
    <n v="36"/>
    <n v="1"/>
    <s v="Rural"/>
    <s v="Not Approved"/>
    <n v="127"/>
  </r>
  <r>
    <s v="IP002689"/>
    <s v="Male"/>
    <s v="Married"/>
    <n v="2"/>
    <s v="Not Graduate"/>
    <s v="Job"/>
    <x v="432"/>
    <n v="45"/>
    <n v="36"/>
    <n v="1"/>
    <s v="Semiurban"/>
    <s v="Approved"/>
    <n v="97"/>
  </r>
  <r>
    <s v="IP002690"/>
    <s v="Male"/>
    <s v="Not Married"/>
    <n v="0"/>
    <s v="Graduate"/>
    <s v="Job"/>
    <x v="11"/>
    <n v="55"/>
    <n v="36"/>
    <n v="1"/>
    <s v="Semiurban"/>
    <s v="Approved"/>
    <n v="107"/>
  </r>
  <r>
    <s v="IP002692"/>
    <s v="Male"/>
    <s v="Married"/>
    <n v="3"/>
    <s v="Graduate"/>
    <s v="Business"/>
    <x v="433"/>
    <n v="100"/>
    <n v="36"/>
    <n v="1"/>
    <s v="Rural"/>
    <s v="Approved"/>
    <n v="120"/>
  </r>
  <r>
    <s v="IP002693"/>
    <s v="Male"/>
    <s v="Married"/>
    <n v="2"/>
    <s v="Graduate"/>
    <s v="Business"/>
    <x v="434"/>
    <n v="480"/>
    <n v="36"/>
    <n v="1"/>
    <s v="Rural"/>
    <s v="Approved"/>
    <n v="790"/>
  </r>
  <r>
    <s v="IP002697"/>
    <s v="Male"/>
    <s v="Not Married"/>
    <n v="0"/>
    <s v="Graduate"/>
    <s v="Job"/>
    <x v="435"/>
    <n v="128"/>
    <n v="36"/>
    <n v="1"/>
    <s v="Semiurban"/>
    <s v="Not Approved"/>
    <n v="237"/>
  </r>
  <r>
    <s v="IP002699"/>
    <s v="Male"/>
    <s v="Married"/>
    <n v="2"/>
    <s v="Graduate"/>
    <s v="Business"/>
    <x v="436"/>
    <n v="400"/>
    <n v="36"/>
    <n v="1"/>
    <s v="Rural"/>
    <s v="Approved"/>
    <n v="620"/>
  </r>
  <r>
    <s v="IP002705"/>
    <s v="Male"/>
    <s v="Married"/>
    <n v="0"/>
    <s v="Graduate"/>
    <s v="Job"/>
    <x v="437"/>
    <n v="110"/>
    <n v="36"/>
    <n v="1"/>
    <s v="Semiurban"/>
    <s v="Approved"/>
    <n v="200"/>
  </r>
  <r>
    <s v="IP002706"/>
    <s v="Male"/>
    <s v="Married"/>
    <n v="1"/>
    <s v="Not Graduate"/>
    <s v="Job"/>
    <x v="438"/>
    <n v="161"/>
    <n v="36"/>
    <n v="0"/>
    <s v="Semiurban"/>
    <s v="Approved"/>
    <n v="232"/>
  </r>
  <r>
    <s v="IP002714"/>
    <s v="Male"/>
    <s v="Not Married"/>
    <n v="1"/>
    <s v="Not Graduate"/>
    <s v="Job"/>
    <x v="439"/>
    <n v="94"/>
    <n v="36"/>
    <n v="1"/>
    <s v="Semiurban"/>
    <s v="Approved"/>
    <n v="127"/>
  </r>
  <r>
    <s v="IP002716"/>
    <s v="Male"/>
    <s v="Not Married"/>
    <n v="0"/>
    <s v="Not Graduate"/>
    <s v="Job"/>
    <x v="440"/>
    <n v="130"/>
    <n v="36"/>
    <n v="1"/>
    <s v="Semiurban"/>
    <s v="Approved"/>
    <n v="210"/>
  </r>
  <r>
    <s v="IP002717"/>
    <s v="Male"/>
    <s v="Married"/>
    <n v="0"/>
    <s v="Graduate"/>
    <s v="Job"/>
    <x v="349"/>
    <n v="216"/>
    <n v="36"/>
    <n v="1"/>
    <s v="Rural"/>
    <s v="Approved"/>
    <n v="327"/>
  </r>
  <r>
    <s v="IP002720"/>
    <s v="Male"/>
    <s v="Married"/>
    <n v="3"/>
    <s v="Graduate"/>
    <s v="Job"/>
    <x v="441"/>
    <n v="100"/>
    <n v="36"/>
    <n v="1"/>
    <s v="Urban"/>
    <s v="Approved"/>
    <n v="220"/>
  </r>
  <r>
    <s v="IP002723"/>
    <s v="Male"/>
    <s v="Not Married"/>
    <n v="2"/>
    <s v="Graduate"/>
    <s v="Job"/>
    <x v="442"/>
    <n v="110"/>
    <n v="36"/>
    <n v="0"/>
    <s v="Rural"/>
    <s v="Not Approved"/>
    <n v="220"/>
  </r>
  <r>
    <s v="IP002729"/>
    <s v="Male"/>
    <s v="Not Married"/>
    <n v="1"/>
    <s v="Graduate"/>
    <s v="Job"/>
    <x v="443"/>
    <n v="196"/>
    <n v="36"/>
    <n v="1"/>
    <s v="Semiurban"/>
    <s v="Not Approved"/>
    <n v="297"/>
  </r>
  <r>
    <s v="IP002731"/>
    <s v="Female"/>
    <s v="Not Married"/>
    <n v="0"/>
    <s v="Not Graduate"/>
    <s v="Business"/>
    <x v="444"/>
    <n v="125"/>
    <n v="36"/>
    <n v="1"/>
    <s v="Urban"/>
    <s v="Approved"/>
    <n v="237"/>
  </r>
  <r>
    <s v="IP002732"/>
    <s v="Male"/>
    <s v="Not Married"/>
    <n v="0"/>
    <s v="Not Graduate"/>
    <s v="Business"/>
    <x v="445"/>
    <n v="126"/>
    <n v="36"/>
    <n v="1"/>
    <s v="Rural"/>
    <s v="Approved"/>
    <n v="237"/>
  </r>
  <r>
    <s v="IP002734"/>
    <s v="Male"/>
    <s v="Married"/>
    <n v="0"/>
    <s v="Graduate"/>
    <s v="Job"/>
    <x v="446"/>
    <n v="324"/>
    <n v="36"/>
    <n v="1"/>
    <s v="Urban"/>
    <s v="Approved"/>
    <n v="487"/>
  </r>
  <r>
    <s v="IP002738"/>
    <s v="Male"/>
    <s v="Not Married"/>
    <n v="2"/>
    <s v="Graduate"/>
    <s v="Job"/>
    <x v="447"/>
    <n v="107"/>
    <n v="36"/>
    <n v="1"/>
    <s v="Semiurban"/>
    <s v="Approved"/>
    <n v="207"/>
  </r>
  <r>
    <s v="IP002739"/>
    <s v="Male"/>
    <s v="Married"/>
    <n v="0"/>
    <s v="Not Graduate"/>
    <s v="Job"/>
    <x v="267"/>
    <n v="66"/>
    <n v="36"/>
    <n v="1"/>
    <s v="Rural"/>
    <s v="Not Approved"/>
    <n v="127"/>
  </r>
  <r>
    <s v="IP002740"/>
    <s v="Male"/>
    <s v="Married"/>
    <n v="3"/>
    <s v="Graduate"/>
    <s v="Job"/>
    <x v="448"/>
    <n v="157"/>
    <n v="18"/>
    <n v="1"/>
    <s v="Rural"/>
    <s v="Approved"/>
    <n v="237"/>
  </r>
  <r>
    <s v="IP002741"/>
    <s v="Female"/>
    <s v="Married"/>
    <n v="1"/>
    <s v="Graduate"/>
    <s v="Job"/>
    <x v="449"/>
    <n v="140"/>
    <n v="18"/>
    <n v="1"/>
    <s v="Semiurban"/>
    <s v="Approved"/>
    <n v="220"/>
  </r>
  <r>
    <s v="IP002743"/>
    <s v="Female"/>
    <s v="Not Married"/>
    <n v="0"/>
    <s v="Graduate"/>
    <s v="Job"/>
    <x v="450"/>
    <n v="99"/>
    <n v="36"/>
    <n v="0"/>
    <s v="Semiurban"/>
    <s v="Not Approved"/>
    <n v="140"/>
  </r>
  <r>
    <s v="IP002753"/>
    <s v="Female"/>
    <s v="Not Married"/>
    <n v="1"/>
    <s v="Graduate"/>
    <s v="Business"/>
    <x v="451"/>
    <n v="95"/>
    <n v="36"/>
    <n v="1"/>
    <s v="Semiurban"/>
    <s v="Approved"/>
    <n v="127"/>
  </r>
  <r>
    <s v="IP002755"/>
    <s v="Male"/>
    <s v="Married"/>
    <n v="1"/>
    <s v="Not Graduate"/>
    <s v="Job"/>
    <x v="452"/>
    <n v="128"/>
    <n v="36"/>
    <n v="1"/>
    <s v="Urban"/>
    <s v="Approved"/>
    <n v="209"/>
  </r>
  <r>
    <s v="IP002757"/>
    <s v="Female"/>
    <s v="Married"/>
    <n v="0"/>
    <s v="Not Graduate"/>
    <s v="Job"/>
    <x v="453"/>
    <n v="102"/>
    <n v="36"/>
    <n v="1"/>
    <s v="Semiurban"/>
    <s v="Approved"/>
    <n v="203"/>
  </r>
  <r>
    <s v="IP002767"/>
    <s v="Male"/>
    <s v="Married"/>
    <n v="0"/>
    <s v="Graduate"/>
    <s v="Job"/>
    <x v="454"/>
    <n v="155"/>
    <n v="36"/>
    <n v="1"/>
    <s v="Rural"/>
    <s v="Approved"/>
    <n v="247"/>
  </r>
  <r>
    <s v="IP002768"/>
    <s v="Male"/>
    <s v="Not Married"/>
    <n v="0"/>
    <s v="Not Graduate"/>
    <s v="Job"/>
    <x v="455"/>
    <n v="80"/>
    <n v="36"/>
    <n v="1"/>
    <s v="Semiurban"/>
    <s v="Not Approved"/>
    <n v="150"/>
  </r>
  <r>
    <s v="IP002772"/>
    <s v="Male"/>
    <s v="Not Married"/>
    <n v="0"/>
    <s v="Graduate"/>
    <s v="Job"/>
    <x v="456"/>
    <n v="145"/>
    <n v="36"/>
    <n v="1"/>
    <s v="Rural"/>
    <s v="Approved"/>
    <n v="277"/>
  </r>
  <r>
    <s v="IP002776"/>
    <s v="Female"/>
    <s v="Not Married"/>
    <n v="0"/>
    <s v="Graduate"/>
    <s v="Job"/>
    <x v="192"/>
    <n v="103"/>
    <n v="36"/>
    <n v="0"/>
    <s v="Semiurban"/>
    <s v="Not Approved"/>
    <n v="205"/>
  </r>
  <r>
    <s v="IP002777"/>
    <s v="Male"/>
    <s v="Married"/>
    <n v="0"/>
    <s v="Graduate"/>
    <s v="Job"/>
    <x v="457"/>
    <n v="110"/>
    <n v="36"/>
    <n v="1"/>
    <s v="Rural"/>
    <s v="Approved"/>
    <n v="220"/>
  </r>
  <r>
    <s v="IP002778"/>
    <s v="Male"/>
    <s v="Married"/>
    <n v="2"/>
    <s v="Graduate"/>
    <s v="Business"/>
    <x v="458"/>
    <n v="128"/>
    <n v="36"/>
    <n v="0"/>
    <s v="Rural"/>
    <s v="Not Approved"/>
    <n v="237"/>
  </r>
  <r>
    <s v="IP002784"/>
    <s v="Male"/>
    <s v="Married"/>
    <n v="1"/>
    <s v="Not Graduate"/>
    <s v="Job"/>
    <x v="459"/>
    <n v="128"/>
    <n v="36"/>
    <n v="1"/>
    <s v="Rural"/>
    <s v="Approved"/>
    <n v="237"/>
  </r>
  <r>
    <s v="IP002785"/>
    <s v="Male"/>
    <s v="Married"/>
    <n v="1"/>
    <s v="Graduate"/>
    <s v="Job"/>
    <x v="70"/>
    <n v="158"/>
    <n v="36"/>
    <n v="1"/>
    <s v="Urban"/>
    <s v="Approved"/>
    <n v="279"/>
  </r>
  <r>
    <s v="IP002788"/>
    <s v="Male"/>
    <s v="Married"/>
    <n v="0"/>
    <s v="Not Graduate"/>
    <s v="Job"/>
    <x v="460"/>
    <n v="181"/>
    <n v="36"/>
    <n v="0"/>
    <s v="Urban"/>
    <s v="Not Approved"/>
    <n v="252"/>
  </r>
  <r>
    <s v="IP002789"/>
    <s v="Male"/>
    <s v="Married"/>
    <n v="0"/>
    <s v="Graduate"/>
    <s v="Job"/>
    <x v="461"/>
    <n v="132"/>
    <n v="18"/>
    <n v="0"/>
    <s v="Rural"/>
    <s v="Not Approved"/>
    <n v="223"/>
  </r>
  <r>
    <s v="IP002792"/>
    <s v="Male"/>
    <s v="Married"/>
    <n v="1"/>
    <s v="Graduate"/>
    <s v="Job"/>
    <x v="462"/>
    <n v="26"/>
    <n v="36"/>
    <n v="1"/>
    <s v="Semiurban"/>
    <s v="Approved"/>
    <n v="57"/>
  </r>
  <r>
    <s v="IP002794"/>
    <s v="Female"/>
    <s v="Not Married"/>
    <n v="0"/>
    <s v="Graduate"/>
    <s v="Job"/>
    <x v="463"/>
    <n v="84"/>
    <n v="36"/>
    <n v="1"/>
    <s v="Urban"/>
    <s v="Approved"/>
    <n v="157"/>
  </r>
  <r>
    <s v="IP002795"/>
    <s v="Male"/>
    <s v="Married"/>
    <n v="3"/>
    <s v="Graduate"/>
    <s v="Business"/>
    <x v="464"/>
    <n v="260"/>
    <n v="36"/>
    <n v="1"/>
    <s v="Semiurban"/>
    <s v="Approved"/>
    <n v="370"/>
  </r>
  <r>
    <s v="IP002798"/>
    <s v="Male"/>
    <s v="Married"/>
    <n v="0"/>
    <s v="Graduate"/>
    <s v="Job"/>
    <x v="465"/>
    <n v="162"/>
    <n v="36"/>
    <n v="1"/>
    <s v="Semiurban"/>
    <s v="Approved"/>
    <n v="273"/>
  </r>
  <r>
    <s v="IP002804"/>
    <s v="Female"/>
    <s v="Married"/>
    <n v="0"/>
    <s v="Graduate"/>
    <s v="Job"/>
    <x v="466"/>
    <n v="182"/>
    <n v="36"/>
    <n v="1"/>
    <s v="Semiurban"/>
    <s v="Approved"/>
    <n v="293"/>
  </r>
  <r>
    <s v="IP002807"/>
    <s v="Male"/>
    <s v="Married"/>
    <n v="2"/>
    <s v="Not Graduate"/>
    <s v="Job"/>
    <x v="467"/>
    <n v="108"/>
    <n v="36"/>
    <n v="1"/>
    <s v="Semiurban"/>
    <s v="Approved"/>
    <n v="209"/>
  </r>
  <r>
    <s v="IP002813"/>
    <s v="Female"/>
    <s v="Married"/>
    <n v="1"/>
    <s v="Graduate"/>
    <s v="Business"/>
    <x v="468"/>
    <n v="600"/>
    <n v="36"/>
    <n v="1"/>
    <s v="Semiurban"/>
    <s v="Approved"/>
    <n v="700"/>
  </r>
  <r>
    <s v="IP002820"/>
    <s v="Male"/>
    <s v="Married"/>
    <n v="0"/>
    <s v="Graduate"/>
    <s v="Job"/>
    <x v="469"/>
    <n v="211"/>
    <n v="36"/>
    <n v="1"/>
    <s v="Rural"/>
    <s v="Approved"/>
    <n v="322"/>
  </r>
  <r>
    <s v="IP002821"/>
    <s v="Male"/>
    <s v="Not Married"/>
    <n v="0"/>
    <s v="Not Graduate"/>
    <s v="Business"/>
    <x v="470"/>
    <n v="132"/>
    <n v="36"/>
    <n v="1"/>
    <s v="Semiurban"/>
    <s v="Approved"/>
    <n v="253"/>
  </r>
  <r>
    <s v="IP002832"/>
    <s v="Male"/>
    <s v="Married"/>
    <n v="2"/>
    <s v="Graduate"/>
    <s v="Job"/>
    <x v="471"/>
    <n v="258"/>
    <n v="36"/>
    <n v="0"/>
    <s v="Urban"/>
    <s v="Not Approved"/>
    <n v="379"/>
  </r>
  <r>
    <s v="IP002833"/>
    <s v="Male"/>
    <s v="Married"/>
    <n v="0"/>
    <s v="Not Graduate"/>
    <s v="Job"/>
    <x v="472"/>
    <n v="120"/>
    <n v="36"/>
    <n v="1"/>
    <s v="Rural"/>
    <s v="Approved"/>
    <n v="230"/>
  </r>
  <r>
    <s v="IP002836"/>
    <s v="Male"/>
    <s v="Not Married"/>
    <n v="0"/>
    <s v="Graduate"/>
    <s v="Job"/>
    <x v="70"/>
    <n v="70"/>
    <n v="36"/>
    <n v="1"/>
    <s v="Urban"/>
    <s v="Approved"/>
    <n v="70"/>
  </r>
  <r>
    <s v="IP002837"/>
    <s v="Male"/>
    <s v="Married"/>
    <n v="3"/>
    <s v="Graduate"/>
    <s v="Job"/>
    <x v="431"/>
    <n v="123"/>
    <n v="36"/>
    <n v="0"/>
    <s v="Rural"/>
    <s v="Not Approved"/>
    <n v="235"/>
  </r>
  <r>
    <s v="IP002840"/>
    <s v="Female"/>
    <s v="Not Married"/>
    <n v="0"/>
    <s v="Graduate"/>
    <s v="Job"/>
    <x v="289"/>
    <n v="9"/>
    <n v="36"/>
    <n v="1"/>
    <s v="Urban"/>
    <s v="Not Approved"/>
    <n v="20"/>
  </r>
  <r>
    <s v="IP002841"/>
    <s v="Male"/>
    <s v="Married"/>
    <n v="0"/>
    <s v="Graduate"/>
    <s v="Job"/>
    <x v="276"/>
    <n v="104"/>
    <n v="36"/>
    <n v="0"/>
    <s v="Urban"/>
    <s v="Not Approved"/>
    <n v="200"/>
  </r>
  <r>
    <s v="IP002842"/>
    <s v="Male"/>
    <s v="Married"/>
    <n v="1"/>
    <s v="Graduate"/>
    <s v="Job"/>
    <x v="473"/>
    <n v="186"/>
    <n v="36"/>
    <n v="1"/>
    <s v="Urban"/>
    <s v="Approved"/>
    <n v="247"/>
  </r>
  <r>
    <s v="IP002847"/>
    <s v="Male"/>
    <s v="Married"/>
    <n v="0"/>
    <s v="Graduate"/>
    <s v="Job"/>
    <x v="474"/>
    <n v="165"/>
    <n v="36"/>
    <n v="0"/>
    <s v="Urban"/>
    <s v="Not Approved"/>
    <n v="267"/>
  </r>
  <r>
    <s v="IP002855"/>
    <s v="Male"/>
    <s v="Married"/>
    <n v="2"/>
    <s v="Graduate"/>
    <s v="Job"/>
    <x v="475"/>
    <n v="275"/>
    <n v="36"/>
    <n v="1"/>
    <s v="Urban"/>
    <s v="Approved"/>
    <n v="357"/>
  </r>
  <r>
    <s v="IP002862"/>
    <s v="Male"/>
    <s v="Married"/>
    <n v="2"/>
    <s v="Not Graduate"/>
    <s v="Job"/>
    <x v="476"/>
    <n v="187"/>
    <n v="48"/>
    <n v="1"/>
    <s v="Semiurban"/>
    <s v="Not Approved"/>
    <n v="277"/>
  </r>
  <r>
    <s v="IP002863"/>
    <s v="Male"/>
    <s v="Married"/>
    <n v="3"/>
    <s v="Graduate"/>
    <s v="Job"/>
    <x v="477"/>
    <n v="150"/>
    <n v="36"/>
    <n v="1"/>
    <s v="Semiurban"/>
    <s v="Not Approved"/>
    <n v="250"/>
  </r>
  <r>
    <s v="IP002868"/>
    <s v="Male"/>
    <s v="Married"/>
    <n v="2"/>
    <s v="Graduate"/>
    <s v="Job"/>
    <x v="416"/>
    <n v="108"/>
    <n v="84"/>
    <n v="1"/>
    <s v="Urban"/>
    <s v="Approved"/>
    <n v="209"/>
  </r>
  <r>
    <s v="IP002872"/>
    <s v="Male"/>
    <s v="Married"/>
    <n v="0"/>
    <s v="Graduate"/>
    <s v="Job"/>
    <x v="478"/>
    <n v="136"/>
    <n v="36"/>
    <n v="0"/>
    <s v="Semiurban"/>
    <s v="Not Approved"/>
    <n v="237"/>
  </r>
  <r>
    <s v="IP002874"/>
    <s v="Male"/>
    <s v="Not Married"/>
    <n v="0"/>
    <s v="Graduate"/>
    <s v="Job"/>
    <x v="479"/>
    <n v="110"/>
    <n v="36"/>
    <n v="1"/>
    <s v="Urban"/>
    <s v="Approved"/>
    <n v="220"/>
  </r>
  <r>
    <s v="IP002877"/>
    <s v="Male"/>
    <s v="Married"/>
    <n v="1"/>
    <s v="Graduate"/>
    <s v="Job"/>
    <x v="480"/>
    <n v="107"/>
    <n v="36"/>
    <n v="1"/>
    <s v="Rural"/>
    <s v="Approved"/>
    <n v="207"/>
  </r>
  <r>
    <s v="IP002888"/>
    <s v="Male"/>
    <s v="Not Married"/>
    <n v="0"/>
    <s v="Graduate"/>
    <s v="Business"/>
    <x v="481"/>
    <n v="161"/>
    <n v="36"/>
    <n v="1"/>
    <s v="Urban"/>
    <s v="Approved"/>
    <n v="272"/>
  </r>
  <r>
    <s v="IP002892"/>
    <s v="Male"/>
    <s v="Married"/>
    <n v="2"/>
    <s v="Graduate"/>
    <s v="Job"/>
    <x v="482"/>
    <n v="205"/>
    <n v="36"/>
    <n v="1"/>
    <s v="Semiurban"/>
    <s v="Approved"/>
    <n v="297"/>
  </r>
  <r>
    <s v="IP002893"/>
    <s v="Male"/>
    <s v="Not Married"/>
    <n v="0"/>
    <s v="Graduate"/>
    <s v="Job"/>
    <x v="483"/>
    <n v="90"/>
    <n v="36"/>
    <n v="1"/>
    <s v="Urban"/>
    <s v="Not Approved"/>
    <n v="120"/>
  </r>
  <r>
    <s v="IP002894"/>
    <s v="Female"/>
    <s v="Married"/>
    <n v="0"/>
    <s v="Graduate"/>
    <s v="Job"/>
    <x v="276"/>
    <n v="36"/>
    <n v="36"/>
    <n v="1"/>
    <s v="Semiurban"/>
    <s v="Approved"/>
    <n v="77"/>
  </r>
  <r>
    <s v="IP002898"/>
    <s v="Male"/>
    <s v="Married"/>
    <n v="1"/>
    <s v="Graduate"/>
    <s v="Job"/>
    <x v="484"/>
    <n v="61"/>
    <n v="36"/>
    <n v="1"/>
    <s v="Rural"/>
    <s v="Not Approved"/>
    <n v="142"/>
  </r>
  <r>
    <s v="IP002911"/>
    <s v="Male"/>
    <s v="Married"/>
    <n v="1"/>
    <s v="Graduate"/>
    <s v="Job"/>
    <x v="485"/>
    <n v="146"/>
    <n v="36"/>
    <n v="0"/>
    <s v="Rural"/>
    <s v="Not Approved"/>
    <n v="277"/>
  </r>
  <r>
    <s v="IP002912"/>
    <s v="Male"/>
    <s v="Married"/>
    <n v="1"/>
    <s v="Graduate"/>
    <s v="Job"/>
    <x v="193"/>
    <n v="172"/>
    <n v="84"/>
    <n v="1"/>
    <s v="Rural"/>
    <s v="Not Approved"/>
    <n v="273"/>
  </r>
  <r>
    <s v="IP002916"/>
    <s v="Male"/>
    <s v="Married"/>
    <n v="0"/>
    <s v="Graduate"/>
    <s v="Job"/>
    <x v="486"/>
    <n v="104"/>
    <n v="36"/>
    <n v="1"/>
    <s v="Urban"/>
    <s v="Approved"/>
    <n v="207"/>
  </r>
  <r>
    <s v="IP002917"/>
    <s v="Female"/>
    <s v="Not Married"/>
    <n v="0"/>
    <s v="Not Graduate"/>
    <s v="Job"/>
    <x v="487"/>
    <n v="70"/>
    <n v="36"/>
    <n v="1"/>
    <s v="Semiurban"/>
    <s v="Approved"/>
    <n v="150"/>
  </r>
  <r>
    <s v="IP002925"/>
    <s v="Male"/>
    <s v="Not Married"/>
    <n v="0"/>
    <s v="Graduate"/>
    <s v="Job"/>
    <x v="303"/>
    <n v="94"/>
    <n v="36"/>
    <n v="1"/>
    <s v="Semiurban"/>
    <s v="Approved"/>
    <n v="127"/>
  </r>
  <r>
    <s v="IP002926"/>
    <s v="Male"/>
    <s v="Married"/>
    <n v="2"/>
    <s v="Graduate"/>
    <s v="Business"/>
    <x v="488"/>
    <n v="106"/>
    <n v="36"/>
    <n v="0"/>
    <s v="Semiurban"/>
    <s v="Not Approved"/>
    <n v="207"/>
  </r>
  <r>
    <s v="IP002928"/>
    <s v="Male"/>
    <s v="Married"/>
    <n v="0"/>
    <s v="Graduate"/>
    <s v="Job"/>
    <x v="2"/>
    <n v="56"/>
    <n v="18"/>
    <n v="1"/>
    <s v="Semiurban"/>
    <s v="Approved"/>
    <n v="77"/>
  </r>
  <r>
    <s v="IP002931"/>
    <s v="Male"/>
    <s v="Married"/>
    <n v="2"/>
    <s v="Graduate"/>
    <s v="Business"/>
    <x v="4"/>
    <n v="205"/>
    <n v="24"/>
    <n v="1"/>
    <s v="Semiurban"/>
    <s v="Not Approved"/>
    <n v="307"/>
  </r>
  <r>
    <s v="IP002933"/>
    <s v="Male"/>
    <s v="Not Married"/>
    <n v="3"/>
    <s v="Graduate"/>
    <s v="Business"/>
    <x v="489"/>
    <n v="292"/>
    <n v="36"/>
    <n v="1"/>
    <s v="Semiurban"/>
    <s v="Approved"/>
    <n v="323"/>
  </r>
  <r>
    <s v="IP002936"/>
    <s v="Male"/>
    <s v="Married"/>
    <n v="0"/>
    <s v="Graduate"/>
    <s v="Job"/>
    <x v="380"/>
    <n v="142"/>
    <n v="18"/>
    <n v="1"/>
    <s v="Rural"/>
    <s v="Approved"/>
    <n v="273"/>
  </r>
  <r>
    <s v="IP002938"/>
    <s v="Male"/>
    <s v="Married"/>
    <n v="0"/>
    <s v="Graduate"/>
    <s v="Business"/>
    <x v="490"/>
    <n v="260"/>
    <n v="36"/>
    <n v="1"/>
    <s v="Urban"/>
    <s v="Approved"/>
    <n v="370"/>
  </r>
  <r>
    <s v="IP002940"/>
    <s v="Male"/>
    <s v="Not Married"/>
    <n v="0"/>
    <s v="Not Graduate"/>
    <s v="Job"/>
    <x v="491"/>
    <n v="110"/>
    <n v="36"/>
    <n v="1"/>
    <s v="Rural"/>
    <s v="Approved"/>
    <n v="220"/>
  </r>
  <r>
    <s v="IP002941"/>
    <s v="Male"/>
    <s v="Married"/>
    <n v="2"/>
    <s v="Not Graduate"/>
    <s v="Business"/>
    <x v="492"/>
    <n v="187"/>
    <n v="36"/>
    <n v="1"/>
    <s v="Rural"/>
    <s v="Not Approved"/>
    <n v="297"/>
  </r>
  <r>
    <s v="IP002943"/>
    <s v="Male"/>
    <s v="Not Married"/>
    <n v="0"/>
    <s v="Graduate"/>
    <s v="Job"/>
    <x v="493"/>
    <n v="88"/>
    <n v="36"/>
    <n v="0"/>
    <s v="Semiurban"/>
    <s v="Not Approved"/>
    <n v="130"/>
  </r>
  <r>
    <s v="IP002945"/>
    <s v="Male"/>
    <s v="Married"/>
    <n v="0"/>
    <s v="Graduate"/>
    <s v="Business"/>
    <x v="494"/>
    <n v="180"/>
    <n v="36"/>
    <n v="1"/>
    <s v="Rural"/>
    <s v="Approved"/>
    <n v="290"/>
  </r>
  <r>
    <s v="IP002948"/>
    <s v="Male"/>
    <s v="Married"/>
    <n v="2"/>
    <s v="Graduate"/>
    <s v="Job"/>
    <x v="495"/>
    <n v="192"/>
    <n v="36"/>
    <n v="1"/>
    <s v="Urban"/>
    <s v="Approved"/>
    <n v="303"/>
  </r>
  <r>
    <s v="IP002949"/>
    <s v="Female"/>
    <s v="Not Married"/>
    <n v="3"/>
    <s v="Graduate"/>
    <s v="Business"/>
    <x v="496"/>
    <n v="350"/>
    <n v="18"/>
    <n v="1"/>
    <s v="Urban"/>
    <s v="Not Approved"/>
    <n v="520"/>
  </r>
  <r>
    <s v="IP002950"/>
    <s v="Male"/>
    <s v="Married"/>
    <n v="0"/>
    <s v="Not Graduate"/>
    <s v="Business"/>
    <x v="497"/>
    <n v="155"/>
    <n v="36"/>
    <n v="1"/>
    <s v="Rural"/>
    <s v="Approved"/>
    <n v="277"/>
  </r>
  <r>
    <s v="IP002953"/>
    <s v="Male"/>
    <s v="Married"/>
    <n v="3"/>
    <s v="Graduate"/>
    <s v="Job"/>
    <x v="187"/>
    <n v="128"/>
    <n v="36"/>
    <n v="1"/>
    <s v="Urban"/>
    <s v="Approved"/>
    <n v="239"/>
  </r>
  <r>
    <s v="IP002958"/>
    <s v="Male"/>
    <s v="Not Married"/>
    <n v="0"/>
    <s v="Graduate"/>
    <s v="Job"/>
    <x v="498"/>
    <n v="172"/>
    <n v="36"/>
    <n v="1"/>
    <s v="Rural"/>
    <s v="Approved"/>
    <n v="273"/>
  </r>
  <r>
    <s v="IP002959"/>
    <s v="Female"/>
    <s v="Married"/>
    <n v="1"/>
    <s v="Graduate"/>
    <s v="Job"/>
    <x v="168"/>
    <n v="496"/>
    <n v="36"/>
    <n v="1"/>
    <s v="Semiurban"/>
    <s v="Approved"/>
    <n v="607"/>
  </r>
  <r>
    <s v="IP002960"/>
    <s v="Male"/>
    <s v="Married"/>
    <n v="0"/>
    <s v="Not Graduate"/>
    <s v="Job"/>
    <x v="40"/>
    <n v="128"/>
    <n v="18"/>
    <n v="1"/>
    <s v="Urban"/>
    <s v="Not Approved"/>
    <n v="237"/>
  </r>
  <r>
    <s v="IP002961"/>
    <s v="Male"/>
    <s v="Married"/>
    <n v="1"/>
    <s v="Graduate"/>
    <s v="Job"/>
    <x v="431"/>
    <n v="173"/>
    <n v="36"/>
    <n v="1"/>
    <s v="Semiurban"/>
    <s v="Approved"/>
    <n v="275"/>
  </r>
  <r>
    <s v="IP002964"/>
    <s v="Male"/>
    <s v="Married"/>
    <n v="2"/>
    <s v="Not Graduate"/>
    <s v="Job"/>
    <x v="499"/>
    <n v="157"/>
    <n v="36"/>
    <n v="1"/>
    <s v="Rural"/>
    <s v="Approved"/>
    <n v="277"/>
  </r>
  <r>
    <s v="IP002974"/>
    <s v="Male"/>
    <s v="Married"/>
    <n v="0"/>
    <s v="Graduate"/>
    <s v="Job"/>
    <x v="500"/>
    <n v="108"/>
    <n v="36"/>
    <n v="1"/>
    <s v="Rural"/>
    <s v="Approved"/>
    <n v="209"/>
  </r>
  <r>
    <s v="IP002978"/>
    <s v="Female"/>
    <s v="Not Married"/>
    <n v="0"/>
    <s v="Graduate"/>
    <s v="Job"/>
    <x v="501"/>
    <n v="71"/>
    <n v="36"/>
    <n v="1"/>
    <s v="Rural"/>
    <s v="Approved"/>
    <n v="182"/>
  </r>
  <r>
    <s v="IP002979"/>
    <s v="Male"/>
    <s v="Married"/>
    <n v="3"/>
    <s v="Graduate"/>
    <s v="Job"/>
    <x v="502"/>
    <n v="40"/>
    <n v="18"/>
    <n v="1"/>
    <s v="Rural"/>
    <s v="Approved"/>
    <n v="70"/>
  </r>
  <r>
    <s v="IP002983"/>
    <s v="Male"/>
    <s v="Married"/>
    <n v="1"/>
    <s v="Graduate"/>
    <s v="Job"/>
    <x v="503"/>
    <n v="253"/>
    <n v="36"/>
    <n v="1"/>
    <s v="Urban"/>
    <s v="Approved"/>
    <n v="375"/>
  </r>
  <r>
    <s v="IP002984"/>
    <s v="Male"/>
    <s v="Married"/>
    <n v="2"/>
    <s v="Graduate"/>
    <s v="Job"/>
    <x v="504"/>
    <n v="187"/>
    <n v="36"/>
    <n v="1"/>
    <s v="Urban"/>
    <s v="Approved"/>
    <n v="297"/>
  </r>
  <r>
    <s v="IP002990"/>
    <s v="Female"/>
    <s v="Not Married"/>
    <n v="0"/>
    <s v="Graduate"/>
    <s v="Business"/>
    <x v="1"/>
    <n v="133"/>
    <n v="36"/>
    <n v="0"/>
    <s v="Semiurban"/>
    <s v="Not Approved"/>
    <n v="2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DDC10-077F-4C05-807C-A1668FDAA6D9}" name="PivotTable9"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location ref="A3:C6"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2">
    <i>
      <x/>
    </i>
    <i>
      <x v="1"/>
    </i>
  </colItems>
  <dataFields count="1">
    <dataField name="Sum of Applicant Income" fld="0"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3">
          <reference field="4294967294" count="1" selected="0">
            <x v="0"/>
          </reference>
          <reference field="1" count="1" selected="0">
            <x v="1"/>
          </reference>
          <reference field="2" count="1" selected="0">
            <x v="0"/>
          </reference>
        </references>
      </pivotArea>
    </chartFormat>
  </chartFormats>
  <pivotHierarchies count="2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EBFEC-701C-4551-B98B-E43E1C800AB2}" name="PivotTable8"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location ref="A3:C6" firstHeaderRow="1" firstDataRow="2" firstDataCol="1"/>
  <pivotFields count="5">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2">
    <i>
      <x/>
    </i>
    <i>
      <x v="1"/>
    </i>
  </rowItems>
  <colFields count="1">
    <field x="0"/>
  </colFields>
  <colItems count="2">
    <i>
      <x/>
    </i>
    <i>
      <x v="1"/>
    </i>
  </colItems>
  <dataFields count="1">
    <dataField name="Count of ID" fld="1" subtotal="count"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3">
          <reference field="4294967294" count="1" selected="0">
            <x v="0"/>
          </reference>
          <reference field="0" count="1" selected="0">
            <x v="0"/>
          </reference>
          <reference field="3" count="1" selected="0">
            <x v="1"/>
          </reference>
        </references>
      </pivotArea>
    </chartFormat>
  </chartFormats>
  <pivotHierarchies count="21">
    <pivotHierarchy dragToData="1"/>
    <pivotHierarchy dragToData="1"/>
    <pivotHierarchy multipleItemSelectionAllowed="1" dragToData="1">
      <members count="1" level="1">
        <member name="[insurance].[Marrital Status].&amp;[Married]"/>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98CC1-81A2-4FAA-9FCD-B58DAB8EB42C}" name="PivotTable6"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Maturity Term">
  <location ref="A4:B12" firstHeaderRow="1" firstDataRow="1" firstDataCol="1"/>
  <pivotFields count="5">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x v="7"/>
    </i>
  </rowItems>
  <colItems count="1">
    <i/>
  </colItems>
  <dataFields count="1">
    <dataField name="Premium Amount" fld="0" baseField="1"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5"/>
          </reference>
        </references>
      </pivotArea>
    </chartFormat>
  </chartFormats>
  <pivotHierarchies count="21">
    <pivotHierarchy dragToData="1"/>
    <pivotHierarchy multipleItemSelectionAllowed="1" dragToData="1">
      <members count="1" level="1">
        <member name="[insurance].[Gender].&amp;[Male]"/>
      </members>
    </pivotHierarchy>
    <pivotHierarchy multipleItemSelectionAllowed="1" dragToData="1">
      <members count="1" level="1">
        <member name="[insurance].[Marrital Status].&amp;[Married]"/>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remium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47265-9FB2-4677-A563-6A671A5969A1}" name="PivotTable13"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Dependents">
  <location ref="A3:C7"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Premium Amount" fld="0" baseField="1" baseItem="0"/>
    <dataField name="Applicant Income"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remium Amount"/>
    <pivotHierarchy dragToData="1" caption="Applicant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1ABB5-DAC9-434F-BD0B-B4297ED8608C}"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9" firstHeaderRow="0" firstDataRow="1" firstDataCol="1"/>
  <pivotFields count="13">
    <pivotField dataField="1" showAll="0"/>
    <pivotField showAll="0"/>
    <pivotField showAll="0"/>
    <pivotField showAll="0"/>
    <pivotField showAll="0"/>
    <pivotField showAll="0"/>
    <pivotField axis="axisRow" showAll="0">
      <items count="8">
        <item x="0"/>
        <item x="1"/>
        <item x="2"/>
        <item x="3"/>
        <item x="4"/>
        <item x="5"/>
        <item x="6"/>
        <item t="default"/>
      </items>
    </pivotField>
    <pivotField dataField="1" showAll="0"/>
    <pivotField showAll="0"/>
    <pivotField showAll="0"/>
    <pivotField showAll="0"/>
    <pivotField showAll="0"/>
    <pivotField showAll="0"/>
  </pivotFields>
  <rowFields count="1">
    <field x="6"/>
  </rowFields>
  <rowItems count="6">
    <i>
      <x v="1"/>
    </i>
    <i>
      <x v="2"/>
    </i>
    <i>
      <x v="3"/>
    </i>
    <i>
      <x v="4"/>
    </i>
    <i>
      <x v="5"/>
    </i>
    <i>
      <x v="6"/>
    </i>
  </rowItems>
  <colFields count="1">
    <field x="-2"/>
  </colFields>
  <colItems count="2">
    <i>
      <x/>
    </i>
    <i i="1">
      <x v="1"/>
    </i>
  </colItems>
  <dataFields count="2">
    <dataField name="Sum of Premium Amount" fld="7" baseField="0" baseItem="0"/>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915D86-7AF1-48F7-860E-E3F82460CB2D}" name="PivotTable15" cacheId="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rowHeaderCaption="Branch">
  <location ref="A3:B1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9">
    <i>
      <x/>
    </i>
    <i r="1">
      <x/>
    </i>
    <i r="1">
      <x v="1"/>
    </i>
    <i>
      <x v="1"/>
    </i>
    <i r="1">
      <x/>
    </i>
    <i r="1">
      <x v="1"/>
    </i>
    <i>
      <x v="2"/>
    </i>
    <i r="1">
      <x/>
    </i>
    <i r="1">
      <x v="1"/>
    </i>
  </rowItems>
  <colItems count="1">
    <i/>
  </colItems>
  <dataFields count="1">
    <dataField name="Premium Amount" fld="1"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3">
          <reference field="4294967294" count="1" selected="0">
            <x v="0"/>
          </reference>
          <reference field="0" count="1" selected="0">
            <x v="0"/>
          </reference>
          <reference field="2" count="1" selected="0">
            <x v="0"/>
          </reference>
        </references>
      </pivotArea>
    </chartFormat>
    <chartFormat chart="0" format="5">
      <pivotArea type="data" outline="0" fieldPosition="0">
        <references count="3">
          <reference field="4294967294" count="1" selected="0">
            <x v="0"/>
          </reference>
          <reference field="0" count="1" selected="0">
            <x v="0"/>
          </reference>
          <reference field="2" count="1" selected="0">
            <x v="1"/>
          </reference>
        </references>
      </pivotArea>
    </chartFormat>
    <chartFormat chart="0" format="6">
      <pivotArea type="data" outline="0" fieldPosition="0">
        <references count="3">
          <reference field="4294967294" count="1" selected="0">
            <x v="0"/>
          </reference>
          <reference field="0" count="1" selected="0">
            <x v="1"/>
          </reference>
          <reference field="2" count="1" selected="0">
            <x v="0"/>
          </reference>
        </references>
      </pivotArea>
    </chartFormat>
    <chartFormat chart="0" format="7">
      <pivotArea type="data" outline="0" fieldPosition="0">
        <references count="3">
          <reference field="4294967294" count="1" selected="0">
            <x v="0"/>
          </reference>
          <reference field="0" count="1" selected="0">
            <x v="1"/>
          </reference>
          <reference field="2" count="1" selected="0">
            <x v="1"/>
          </reference>
        </references>
      </pivotArea>
    </chartFormat>
    <chartFormat chart="0" format="8">
      <pivotArea type="data" outline="0" fieldPosition="0">
        <references count="3">
          <reference field="4294967294" count="1" selected="0">
            <x v="0"/>
          </reference>
          <reference field="0" count="1" selected="0">
            <x v="2"/>
          </reference>
          <reference field="2" count="1" selected="0">
            <x v="0"/>
          </reference>
        </references>
      </pivotArea>
    </chartFormat>
    <chartFormat chart="0" format="9">
      <pivotArea type="data" outline="0" fieldPosition="0">
        <references count="3">
          <reference field="4294967294" count="1" selected="0">
            <x v="0"/>
          </reference>
          <reference field="0" count="1" selected="0">
            <x v="2"/>
          </reference>
          <reference field="2"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3">
          <reference field="4294967294" count="1" selected="0">
            <x v="0"/>
          </reference>
          <reference field="0" count="1" selected="0">
            <x v="0"/>
          </reference>
          <reference field="2" count="1" selected="0">
            <x v="0"/>
          </reference>
        </references>
      </pivotArea>
    </chartFormat>
    <chartFormat chart="2" format="19">
      <pivotArea type="data" outline="0" fieldPosition="0">
        <references count="3">
          <reference field="4294967294" count="1" selected="0">
            <x v="0"/>
          </reference>
          <reference field="0" count="1" selected="0">
            <x v="0"/>
          </reference>
          <reference field="2" count="1" selected="0">
            <x v="1"/>
          </reference>
        </references>
      </pivotArea>
    </chartFormat>
    <chartFormat chart="2" format="20">
      <pivotArea type="data" outline="0" fieldPosition="0">
        <references count="3">
          <reference field="4294967294" count="1" selected="0">
            <x v="0"/>
          </reference>
          <reference field="0" count="1" selected="0">
            <x v="1"/>
          </reference>
          <reference field="2" count="1" selected="0">
            <x v="0"/>
          </reference>
        </references>
      </pivotArea>
    </chartFormat>
    <chartFormat chart="2" format="21">
      <pivotArea type="data" outline="0" fieldPosition="0">
        <references count="3">
          <reference field="4294967294" count="1" selected="0">
            <x v="0"/>
          </reference>
          <reference field="0" count="1" selected="0">
            <x v="1"/>
          </reference>
          <reference field="2" count="1" selected="0">
            <x v="1"/>
          </reference>
        </references>
      </pivotArea>
    </chartFormat>
    <chartFormat chart="2" format="22">
      <pivotArea type="data" outline="0" fieldPosition="0">
        <references count="3">
          <reference field="4294967294" count="1" selected="0">
            <x v="0"/>
          </reference>
          <reference field="0" count="1" selected="0">
            <x v="2"/>
          </reference>
          <reference field="2" count="1" selected="0">
            <x v="0"/>
          </reference>
        </references>
      </pivotArea>
    </chartFormat>
    <chartFormat chart="2" format="23">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remium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F19F74-9E51-49AE-90E4-2DF0A94A335F}" autoFormatId="16" applyNumberFormats="0" applyBorderFormats="0" applyFontFormats="0" applyPatternFormats="0" applyAlignmentFormats="0" applyWidthHeightFormats="0">
  <queryTableRefresh nextId="28">
    <queryTableFields count="13">
      <queryTableField id="1" name="ID" tableColumnId="1"/>
      <queryTableField id="2" name="Gender" tableColumnId="2"/>
      <queryTableField id="14" name="Marrital Status" tableColumnId="14"/>
      <queryTableField id="4" name="Dependents" tableColumnId="4"/>
      <queryTableField id="5" name="Education" tableColumnId="5"/>
      <queryTableField id="15" name="Employment" tableColumnId="15"/>
      <queryTableField id="16" name="Applicant Income" tableColumnId="16"/>
      <queryTableField id="17" name="Premium Amount" tableColumnId="17"/>
      <queryTableField id="18" name="Maturity Term" tableColumnId="18"/>
      <queryTableField id="19" name="Credit History" tableColumnId="19"/>
      <queryTableField id="11" name="Branch" tableColumnId="11"/>
      <queryTableField id="20" name="Loan Status" tableColumnId="20"/>
      <queryTableField id="13" name="Benefit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8081A7D-C032-43DC-BA40-9FEE22368D9E}" autoFormatId="16" applyNumberFormats="0" applyBorderFormats="0" applyFontFormats="0" applyPatternFormats="0" applyAlignmentFormats="0" applyWidthHeightFormats="0">
  <queryTableRefresh nextId="14">
    <queryTableFields count="13">
      <queryTableField id="1" name="ID" tableColumnId="1"/>
      <queryTableField id="2" name="Gender" tableColumnId="2"/>
      <queryTableField id="3" name="Marrital_status" tableColumnId="3"/>
      <queryTableField id="4" name="Dependents" tableColumnId="4"/>
      <queryTableField id="5" name="Education" tableColumnId="5"/>
      <queryTableField id="6" name="Self_Employed" tableColumnId="6"/>
      <queryTableField id="7" name="ApplicantIncome" tableColumnId="7"/>
      <queryTableField id="8" name="PremiumAmount" tableColumnId="8"/>
      <queryTableField id="9" name="Maturity_Term" tableColumnId="9"/>
      <queryTableField id="10" name="Credit_History" tableColumnId="10"/>
      <queryTableField id="11" name="Branch" tableColumnId="11"/>
      <queryTableField id="12" name="Loan_Status" tableColumnId="12"/>
      <queryTableField id="13" name="Benefit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C41123-39D2-43F2-86C6-BAA2B42DB42A}" sourceName="[insurance].[Gender]">
  <pivotTables>
    <pivotTable tabId="11" name="PivotTable6"/>
  </pivotTables>
  <data>
    <olap pivotCacheId="1902085523">
      <levels count="2">
        <level uniqueName="[insurance].[Gender].[(All)]" sourceCaption="(All)" count="0"/>
        <level uniqueName="[insurance].[Gender].[Gender]" sourceCaption="Gender" count="2">
          <ranges>
            <range startItem="0">
              <i n="[insurance].[Gender].&amp;[Female]" c="Female"/>
              <i n="[insurance].[Gender].&amp;[Male]" c="Male"/>
            </range>
          </ranges>
        </level>
      </levels>
      <selections count="1">
        <selection n="[insurance].[Gender].&amp;[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CFD1E6E-BC7E-4065-BD69-5DF50E7BE4FA}" sourceName="[insurance].[Marrital Status]">
  <pivotTables>
    <pivotTable tabId="11" name="PivotTable6"/>
  </pivotTables>
  <data>
    <olap pivotCacheId="1902085523">
      <levels count="2">
        <level uniqueName="[insurance].[Marrital Status].[(All)]" sourceCaption="(All)" count="0"/>
        <level uniqueName="[insurance].[Marrital Status].[Marrital Status]" sourceCaption="Marrital Status" count="2">
          <ranges>
            <range startItem="0">
              <i n="[insurance].[Marrital Status].&amp;[Married]" c="Married"/>
              <i n="[insurance].[Marrital Status].&amp;[Not Married]" c="Not Married"/>
            </range>
          </ranges>
        </level>
      </levels>
      <selections count="1">
        <selection n="[insurance].[Marrital Status].&amp;[Marrie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6EEDD1D2-77CB-403F-9B3D-372B639F31EF}" sourceName="[insurance].[Marrital Status]">
  <pivotTables>
    <pivotTable tabId="13" name="PivotTable8"/>
  </pivotTables>
  <data>
    <olap pivotCacheId="802115041">
      <levels count="2">
        <level uniqueName="[insurance].[Marrital Status].[(All)]" sourceCaption="(All)" count="0"/>
        <level uniqueName="[insurance].[Marrital Status].[Marrital Status]" sourceCaption="Marrital Status" count="2">
          <ranges>
            <range startItem="0">
              <i n="[insurance].[Marrital Status].&amp;[Married]" c="Married"/>
              <i n="[insurance].[Marrital Status].&amp;[Not Married]" c="Not Married"/>
            </range>
          </ranges>
        </level>
      </levels>
      <selections count="1">
        <selection n="[insurance].[Marrital Status].&amp;[Marri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D78B87A-CAFA-4A27-8ABF-8B36E53812CB}" sourceName="[insurance].[Branch]">
  <pivotTables>
    <pivotTable tabId="14" name="PivotTable9"/>
    <pivotTable tabId="13" name="PivotTable8"/>
    <pivotTable tabId="7" name="PivotTable13"/>
    <pivotTable tabId="11" name="PivotTable6"/>
  </pivotTables>
  <data>
    <olap pivotCacheId="1902085523">
      <levels count="2">
        <level uniqueName="[insurance].[Branch].[(All)]" sourceCaption="(All)" count="0"/>
        <level uniqueName="[insurance].[Branch].[Branch]" sourceCaption="Branch" count="3">
          <ranges>
            <range startItem="0">
              <i n="[insurance].[Branch].&amp;[Rural]" c="Rural"/>
              <i n="[insurance].[Branch].&amp;[Semiurban]" c="Semiurban"/>
              <i n="[insurance].[Branch].&amp;[Urban]" c="Urban"/>
            </range>
          </ranges>
        </level>
      </levels>
      <selections count="1">
        <selection n="[insurance].[Branc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1B1F43-D19A-45B4-BEAF-EBF7EEA62BAE}" sourceName="[insurance].[Education]">
  <pivotTables>
    <pivotTable tabId="14" name="PivotTable9"/>
    <pivotTable tabId="9" name="PivotTable15"/>
    <pivotTable tabId="13" name="PivotTable8"/>
    <pivotTable tabId="7" name="PivotTable13"/>
    <pivotTable tabId="11" name="PivotTable6"/>
  </pivotTables>
  <data>
    <olap pivotCacheId="1902085523">
      <levels count="2">
        <level uniqueName="[insurance].[Education].[(All)]" sourceCaption="(All)" count="0"/>
        <level uniqueName="[insurance].[Education].[Education]" sourceCaption="Education" count="2">
          <ranges>
            <range startItem="0">
              <i n="[insurance].[Education].&amp;[Graduate]" c="Graduate"/>
              <i n="[insurance].[Education].&amp;[Not Graduate]" c="Not Graduate"/>
            </range>
          </ranges>
        </level>
      </levels>
      <selections count="1">
        <selection n="[insurance].[Edu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 xr10:uid="{37C9DFCC-09DE-4527-A140-495E1D19DC94}" sourceName="[insurance].[Employment]">
  <pivotTables>
    <pivotTable tabId="14" name="PivotTable9"/>
    <pivotTable tabId="13" name="PivotTable8"/>
    <pivotTable tabId="7" name="PivotTable13"/>
    <pivotTable tabId="11" name="PivotTable6"/>
  </pivotTables>
  <data>
    <olap pivotCacheId="1902085523">
      <levels count="2">
        <level uniqueName="[insurance].[Employment].[(All)]" sourceCaption="(All)" count="0"/>
        <level uniqueName="[insurance].[Employment].[Employment]" sourceCaption="Employment" count="2">
          <ranges>
            <range startItem="0">
              <i n="[insurance].[Employment].&amp;[Business]" c="Business"/>
              <i n="[insurance].[Employment].&amp;[Job]" c="Job"/>
            </range>
          </ranges>
        </level>
      </levels>
      <selections count="1">
        <selection n="[insurance].[Emplo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2C27547-D4B9-445D-AB12-46E044FB4B1A}" cache="Slicer_Branch" caption="Branch" columnCount="3" level="1" style="Slicer Style 1" rowHeight="234950"/>
  <slicer name="Education" xr10:uid="{BEDA7CAE-6020-42B1-8C3F-827D02BC3826}" cache="Slicer_Education" caption="Education" columnCount="2" level="1" style="Slicer Style 1" rowHeight="234950"/>
  <slicer name="Employment" xr10:uid="{72A7E2D5-3108-4A37-A16D-E7D5B72078AB}" cache="Slicer_Employment" caption="Employment"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A4EF7B5-7902-4F1B-A26D-B76C5D80AEBF}" cache="Slicer_Marrital_Status1" caption="Marrital Status"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F210E53-7961-4031-ACD3-C7AFB915B3B6}" cache="Slicer_Gender" caption="Gender" level="1" rowHeight="234950"/>
  <slicer name="Marrital Status 1" xr10:uid="{DD2F0D73-701E-4DAA-815C-397CEA357906}" cache="Slicer_Marrital_Status" caption="Marrital Status"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9D4BC20-1883-4740-9175-963B3831A8F3}" name="Table7" displayName="Table7" ref="A14:C20" totalsRowShown="0">
  <autoFilter ref="A14:C20" xr:uid="{0F2657EF-ED7F-44AD-8B58-DC03065AB5B0}"/>
  <tableColumns count="3">
    <tableColumn id="1" xr3:uid="{1C40C40A-86BD-4235-AA1E-6BFCCA28876D}" name="Income Range" dataDxfId="16"/>
    <tableColumn id="2" xr3:uid="{93EF7890-14A3-4EA3-8BDA-2F63E44C7B2A}" name="Premium Amount" dataDxfId="15"/>
    <tableColumn id="3" xr3:uid="{F35CC4FB-39F4-4720-BB95-7B8B20DA2F6F}" name="No. of Applicants"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2C478-6490-4510-9AB2-0FD03E06FF76}" name="insurance" displayName="insurance" ref="A1:M615" tableType="queryTable" totalsRowShown="0">
  <autoFilter ref="A1:M615" xr:uid="{4929D736-4368-4B4C-8850-6E5626945826}"/>
  <tableColumns count="13">
    <tableColumn id="1" xr3:uid="{A24F4AA7-03B6-44B2-94C8-1AFA6A364EAE}" uniqueName="1" name="ID" queryTableFieldId="1" dataDxfId="13"/>
    <tableColumn id="2" xr3:uid="{A7816270-B976-4CA3-BAD0-2A475C221009}" uniqueName="2" name="Gender" queryTableFieldId="2" dataDxfId="12"/>
    <tableColumn id="14" xr3:uid="{D1F2BCD3-8C5A-4C91-8D34-B531471D087B}" uniqueName="14" name="Marrital Status" queryTableFieldId="14" dataDxfId="11"/>
    <tableColumn id="4" xr3:uid="{398E25F9-4069-4034-98CC-0F65F60A228B}" uniqueName="4" name="Dependents" queryTableFieldId="4"/>
    <tableColumn id="5" xr3:uid="{E706A1BD-E5C0-4962-BA6E-5316FCBF5489}" uniqueName="5" name="Education" queryTableFieldId="5" dataDxfId="10"/>
    <tableColumn id="15" xr3:uid="{3FBF405C-B5DC-49E8-B512-922CC3925BC7}" uniqueName="15" name="Employment" queryTableFieldId="15" dataDxfId="9"/>
    <tableColumn id="16" xr3:uid="{78EF13EA-610F-4D3D-8DD9-9A20F2D10DBB}" uniqueName="16" name="Applicant Income" queryTableFieldId="16"/>
    <tableColumn id="17" xr3:uid="{A39988B7-D32C-417C-8341-718742080DFA}" uniqueName="17" name="Premium Amount" queryTableFieldId="17"/>
    <tableColumn id="18" xr3:uid="{74C61477-0671-4568-BFED-16875615E6DF}" uniqueName="18" name="Maturity Term" queryTableFieldId="18"/>
    <tableColumn id="19" xr3:uid="{81C8DC28-B702-4045-9706-E139F2DE549C}" uniqueName="19" name="Credit History" queryTableFieldId="19"/>
    <tableColumn id="11" xr3:uid="{13855EEC-399C-415C-98E7-9542C18F47D9}" uniqueName="11" name="Branch" queryTableFieldId="11" dataDxfId="8"/>
    <tableColumn id="20" xr3:uid="{882A5299-ED7D-49CA-8217-CAD2A8D61FD2}" uniqueName="20" name="Loan Status" queryTableFieldId="20" dataDxfId="7"/>
    <tableColumn id="13" xr3:uid="{1B2A3529-F703-4445-A262-BA351F50B0D8}" uniqueName="13" name="Benefits"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3D614-E7BE-4340-BB7D-1DE0A036752D}" name="insurance3" displayName="insurance3" ref="C6:O620" tableType="queryTable" totalsRowShown="0">
  <autoFilter ref="C6:O620" xr:uid="{0A5D73D4-8BCD-4EE3-9010-F201E5D32DAF}"/>
  <tableColumns count="13">
    <tableColumn id="1" xr3:uid="{61553362-C8A2-4FCB-B2C4-DBA37469A025}" uniqueName="1" name="ID" queryTableFieldId="1" dataDxfId="6"/>
    <tableColumn id="2" xr3:uid="{D87D43BB-702F-4C5E-B6A0-92C9DEAB0C1B}" uniqueName="2" name="Gender" queryTableFieldId="2" dataDxfId="5"/>
    <tableColumn id="3" xr3:uid="{BBA6989A-11C6-4551-979B-8F1CD238785B}" uniqueName="3" name="Marrital_status" queryTableFieldId="3" dataDxfId="4"/>
    <tableColumn id="4" xr3:uid="{EE80CCBD-5498-4319-AD11-8190DF0602E5}" uniqueName="4" name="Dependents" queryTableFieldId="4"/>
    <tableColumn id="5" xr3:uid="{535337AF-3F0E-4441-A041-2F1BE6968C72}" uniqueName="5" name="Education" queryTableFieldId="5" dataDxfId="3"/>
    <tableColumn id="6" xr3:uid="{42FD844A-0FF6-470D-B4FD-00CFFF8E1460}" uniqueName="6" name="Self_Employed" queryTableFieldId="6" dataDxfId="2"/>
    <tableColumn id="7" xr3:uid="{4FC1FA41-057C-45DD-B4BB-CC1574F8299C}" uniqueName="7" name="ApplicantIncome" queryTableFieldId="7"/>
    <tableColumn id="8" xr3:uid="{1FAFC430-0543-4C07-A384-0DD127B79DA8}" uniqueName="8" name="PremiumAmount" queryTableFieldId="8"/>
    <tableColumn id="9" xr3:uid="{6C03473D-A2D4-41C7-9984-E228AA66B440}" uniqueName="9" name="Maturity_Term" queryTableFieldId="9"/>
    <tableColumn id="10" xr3:uid="{44FE5FA3-60E7-4D69-BCB1-636168E38D8D}" uniqueName="10" name="Credit_History" queryTableFieldId="10"/>
    <tableColumn id="11" xr3:uid="{10D798A3-3778-4E01-9688-46A379B5247E}" uniqueName="11" name="Branch" queryTableFieldId="11" dataDxfId="1"/>
    <tableColumn id="12" xr3:uid="{821FA108-8C41-4BBB-A08F-DCFD82279A62}" uniqueName="12" name="Loan_Status" queryTableFieldId="12" dataDxfId="0"/>
    <tableColumn id="13" xr3:uid="{6E70791B-3E92-4A3F-8D25-09EB6F37336D}" uniqueName="13" name="Benefits"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C2B103-3330-4ECE-86F5-DC5EC033486E}" name="Table3" displayName="Table3" ref="S7:T9" totalsRowShown="0">
  <autoFilter ref="S7:T9" xr:uid="{12A651CD-036D-4B66-9C3E-6122A47E710F}"/>
  <tableColumns count="2">
    <tableColumn id="1" xr3:uid="{73E39063-BC6E-45CF-8CDA-01B44C7B81D3}" name="Gender"/>
    <tableColumn id="2" xr3:uid="{15708266-6D59-46B6-A273-F0BC249C78CF}" name="Count">
      <calculatedColumnFormula>COUNTIF(insurance3[Gender],S8)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CD8DD-CA29-4060-B6BE-AAC353582776}" name="Table4" displayName="Table4" ref="S11:T13" totalsRowShown="0">
  <autoFilter ref="S11:T13" xr:uid="{1BB2CDC3-280E-4F73-8AB4-AB2E718DC940}"/>
  <tableColumns count="2">
    <tableColumn id="1" xr3:uid="{F1A2D92A-6DD7-42E8-A520-6E2B266B3892}" name="Marrital"/>
    <tableColumn id="2" xr3:uid="{B4594708-B99A-4781-86A9-D7730532556F}" name="Count">
      <calculatedColumnFormula>COUNTIF(insurance3[Marrital_status],S12)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574D38-2570-4410-8D4E-33868C9667F1}" name="Table5" displayName="Table5" ref="S18:T20" totalsRowShown="0">
  <autoFilter ref="S18:T20" xr:uid="{9FFF8FEE-3DFA-4BF4-B020-BB21DBBAA0F9}"/>
  <tableColumns count="2">
    <tableColumn id="1" xr3:uid="{9E490877-6E39-4151-A9E7-6AE15977F4CB}" name="Self Emp"/>
    <tableColumn id="2" xr3:uid="{8FCB2392-1A9A-482F-8A97-B9503FCAAC88}" name="Count">
      <calculatedColumnFormula>COUNTIF(insurance3[Self_Employed],S19)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4045-5981-4DCA-94CF-246D1291018B}">
  <dimension ref="A1:AA45"/>
  <sheetViews>
    <sheetView showGridLines="0" tabSelected="1" zoomScale="87" zoomScaleNormal="87" workbookViewId="0">
      <selection activeCell="I43" sqref="I43"/>
    </sheetView>
  </sheetViews>
  <sheetFormatPr defaultRowHeight="14.4" x14ac:dyDescent="0.3"/>
  <sheetData>
    <row r="1" spans="1:27" x14ac:dyDescent="0.3">
      <c r="A1" s="7"/>
      <c r="B1" s="7"/>
      <c r="C1" s="7"/>
      <c r="D1" s="7"/>
      <c r="E1" s="7"/>
      <c r="F1" s="7"/>
      <c r="G1" s="7"/>
      <c r="H1" s="7"/>
      <c r="I1" s="7"/>
      <c r="J1" s="7"/>
      <c r="K1" s="7"/>
      <c r="L1" s="7"/>
      <c r="M1" s="7"/>
      <c r="N1" s="7"/>
      <c r="O1" s="7"/>
      <c r="P1" s="7"/>
      <c r="Q1" s="7"/>
      <c r="R1" s="7"/>
      <c r="S1" s="7"/>
      <c r="T1" s="7"/>
      <c r="U1" s="7"/>
      <c r="V1" s="7"/>
      <c r="W1" s="7"/>
      <c r="X1" s="7"/>
      <c r="Y1" s="7"/>
      <c r="Z1" s="7"/>
      <c r="AA1" s="7"/>
    </row>
    <row r="2" spans="1:27" x14ac:dyDescent="0.3">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3">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3">
      <c r="A4" s="7"/>
      <c r="B4" s="7"/>
      <c r="C4" s="7"/>
      <c r="D4" s="7"/>
      <c r="E4" s="7"/>
      <c r="F4" s="7"/>
      <c r="G4" s="7"/>
      <c r="H4" s="7"/>
      <c r="I4" s="7"/>
      <c r="J4" s="7"/>
      <c r="K4" s="7"/>
      <c r="L4" s="7"/>
      <c r="M4" s="7"/>
      <c r="N4" s="7"/>
      <c r="O4" s="7"/>
      <c r="P4" s="7"/>
      <c r="Q4" s="7"/>
      <c r="R4" s="7"/>
      <c r="S4" s="7"/>
      <c r="T4" s="7"/>
      <c r="U4" s="7"/>
      <c r="V4" s="7"/>
      <c r="W4" s="7"/>
      <c r="X4" s="7"/>
      <c r="Y4" s="7"/>
      <c r="Z4" s="7"/>
      <c r="AA4" s="7"/>
    </row>
    <row r="5" spans="1:27" x14ac:dyDescent="0.3">
      <c r="A5" s="7"/>
      <c r="B5" s="7"/>
      <c r="C5" s="7"/>
      <c r="D5" s="7"/>
      <c r="E5" s="7"/>
      <c r="F5" s="7"/>
      <c r="G5" s="7"/>
      <c r="H5" s="7"/>
      <c r="I5" s="7"/>
      <c r="J5" s="7"/>
      <c r="K5" s="7"/>
      <c r="L5" s="7"/>
      <c r="M5" s="7"/>
      <c r="N5" s="7"/>
      <c r="O5" s="7"/>
      <c r="P5" s="7"/>
      <c r="Q5" s="7"/>
      <c r="R5" s="7"/>
      <c r="S5" s="7"/>
      <c r="T5" s="7"/>
      <c r="U5" s="7"/>
      <c r="V5" s="7"/>
      <c r="W5" s="7"/>
      <c r="X5" s="7"/>
      <c r="Y5" s="7"/>
      <c r="Z5" s="7"/>
      <c r="AA5" s="7"/>
    </row>
    <row r="6" spans="1:27" x14ac:dyDescent="0.3">
      <c r="A6" s="7"/>
      <c r="B6" s="7"/>
      <c r="C6" s="7"/>
      <c r="D6" s="7"/>
      <c r="E6" s="7"/>
      <c r="F6" s="7"/>
      <c r="G6" s="7"/>
      <c r="H6" s="7"/>
      <c r="I6" s="7"/>
      <c r="J6" s="7"/>
      <c r="K6" s="7"/>
      <c r="L6" s="7"/>
      <c r="M6" s="7"/>
      <c r="N6" s="7"/>
      <c r="O6" s="7"/>
      <c r="P6" s="7"/>
      <c r="Q6" s="7"/>
      <c r="R6" s="7"/>
      <c r="S6" s="7"/>
      <c r="T6" s="7"/>
      <c r="U6" s="7"/>
      <c r="V6" s="7"/>
      <c r="W6" s="7"/>
      <c r="X6" s="7"/>
      <c r="Y6" s="7"/>
      <c r="Z6" s="7"/>
      <c r="AA6" s="7"/>
    </row>
    <row r="7" spans="1:27" x14ac:dyDescent="0.3">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3">
      <c r="A8" s="7"/>
      <c r="B8" s="7"/>
      <c r="C8" s="7"/>
      <c r="D8" s="7"/>
      <c r="E8" s="7"/>
      <c r="F8" s="7"/>
      <c r="G8" s="7"/>
      <c r="H8" s="7"/>
      <c r="I8" s="7"/>
      <c r="J8" s="7"/>
      <c r="K8" s="7"/>
      <c r="L8" s="7"/>
      <c r="M8" s="7"/>
      <c r="N8" s="7"/>
      <c r="O8" s="7"/>
      <c r="P8" s="7"/>
      <c r="Q8" s="7"/>
      <c r="R8" s="7"/>
      <c r="S8" s="7"/>
      <c r="T8" s="7"/>
      <c r="U8" s="7"/>
      <c r="V8" s="7"/>
      <c r="W8" s="7"/>
      <c r="X8" s="7"/>
      <c r="Y8" s="7"/>
      <c r="Z8" s="7"/>
      <c r="AA8" s="7"/>
    </row>
    <row r="9" spans="1:27" x14ac:dyDescent="0.3">
      <c r="A9" s="7"/>
      <c r="B9" s="7"/>
      <c r="C9" s="7"/>
      <c r="D9" s="7"/>
      <c r="E9" s="7"/>
      <c r="F9" s="7"/>
      <c r="G9" s="7"/>
      <c r="H9" s="7"/>
      <c r="I9" s="7"/>
      <c r="J9" s="7"/>
      <c r="K9" s="7"/>
      <c r="L9" s="7"/>
      <c r="M9" s="7"/>
      <c r="N9" s="7"/>
      <c r="O9" s="7"/>
      <c r="P9" s="7"/>
      <c r="Q9" s="7"/>
      <c r="R9" s="7"/>
      <c r="S9" s="7"/>
      <c r="T9" s="7"/>
      <c r="U9" s="7"/>
      <c r="V9" s="7"/>
      <c r="W9" s="7"/>
      <c r="X9" s="7"/>
      <c r="Y9" s="7"/>
      <c r="Z9" s="7"/>
      <c r="AA9" s="7"/>
    </row>
    <row r="10" spans="1:27"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8E3E9-0BBB-4944-B82A-CDC92A49FE69}">
  <dimension ref="C2:W620"/>
  <sheetViews>
    <sheetView topLeftCell="G7" workbookViewId="0">
      <selection activeCell="T39" sqref="T39"/>
    </sheetView>
  </sheetViews>
  <sheetFormatPr defaultRowHeight="14.4" x14ac:dyDescent="0.3"/>
  <cols>
    <col min="3" max="3" width="8.6640625" bestFit="1" customWidth="1"/>
    <col min="4" max="4" width="9.33203125" bestFit="1" customWidth="1"/>
    <col min="5" max="5" width="16" bestFit="1" customWidth="1"/>
    <col min="6" max="6" width="13.33203125" bestFit="1" customWidth="1"/>
    <col min="7" max="7" width="12.21875" bestFit="1" customWidth="1"/>
    <col min="8" max="8" width="15.88671875" bestFit="1" customWidth="1"/>
    <col min="9" max="9" width="17.6640625" bestFit="1" customWidth="1"/>
    <col min="10" max="10" width="17.88671875" bestFit="1" customWidth="1"/>
    <col min="11" max="11" width="16" bestFit="1" customWidth="1"/>
    <col min="12" max="12" width="15.109375" bestFit="1" customWidth="1"/>
    <col min="13" max="13" width="9.6640625" bestFit="1" customWidth="1"/>
    <col min="14" max="14" width="13.5546875" bestFit="1" customWidth="1"/>
    <col min="15" max="15" width="10" bestFit="1" customWidth="1"/>
    <col min="19" max="19" width="11.77734375" customWidth="1"/>
  </cols>
  <sheetData>
    <row r="2" spans="3:23" x14ac:dyDescent="0.3">
      <c r="C2">
        <f>COUNTA(insurance3[ID])</f>
        <v>614</v>
      </c>
      <c r="D2">
        <f>COUNTA(insurance3[Gender])</f>
        <v>614</v>
      </c>
      <c r="E2">
        <f>COUNTA(insurance3[Marrital_status])</f>
        <v>614</v>
      </c>
      <c r="F2">
        <f>COUNTA(insurance3[Dependents])</f>
        <v>599</v>
      </c>
      <c r="G2">
        <f>COUNTA(insurance3[Education])</f>
        <v>614</v>
      </c>
      <c r="H2">
        <f>COUNTA(insurance3[Self_Employed])</f>
        <v>614</v>
      </c>
      <c r="I2">
        <f>COUNTA(insurance3[ApplicantIncome])</f>
        <v>614</v>
      </c>
      <c r="J2">
        <f>COUNTA(insurance3[PremiumAmount])</f>
        <v>592</v>
      </c>
      <c r="K2">
        <f>COUNTA(insurance3[Maturity_Term])</f>
        <v>600</v>
      </c>
      <c r="L2">
        <f>COUNTA(insurance3[Credit_History])</f>
        <v>564</v>
      </c>
      <c r="M2">
        <f>COUNTA(insurance3[Branch])</f>
        <v>614</v>
      </c>
      <c r="N2">
        <f>COUNTA(insurance3[Loan_Status])</f>
        <v>614</v>
      </c>
      <c r="O2">
        <f>COUNTA(insurance3[Benefits])</f>
        <v>592</v>
      </c>
      <c r="R2" s="11" t="s">
        <v>639</v>
      </c>
      <c r="S2" s="11"/>
      <c r="T2" s="11"/>
      <c r="U2" s="11"/>
      <c r="V2" s="11"/>
      <c r="W2" s="11"/>
    </row>
    <row r="3" spans="3:23" x14ac:dyDescent="0.3">
      <c r="D3" s="2">
        <f>1-D2/$C$2</f>
        <v>0</v>
      </c>
      <c r="E3" s="2">
        <f t="shared" ref="E3:O3" si="0">1-E2/$C$2</f>
        <v>0</v>
      </c>
      <c r="F3" s="2">
        <f t="shared" si="0"/>
        <v>2.4429967426710109E-2</v>
      </c>
      <c r="G3" s="2">
        <f t="shared" si="0"/>
        <v>0</v>
      </c>
      <c r="H3" s="2">
        <f t="shared" si="0"/>
        <v>0</v>
      </c>
      <c r="I3" s="2">
        <f t="shared" si="0"/>
        <v>0</v>
      </c>
      <c r="J3" s="2">
        <f t="shared" si="0"/>
        <v>3.5830618892508159E-2</v>
      </c>
      <c r="K3" s="2">
        <f t="shared" si="0"/>
        <v>2.2801302931596101E-2</v>
      </c>
      <c r="L3" s="2">
        <f t="shared" si="0"/>
        <v>8.1433224755700362E-2</v>
      </c>
      <c r="M3" s="2">
        <f t="shared" si="0"/>
        <v>0</v>
      </c>
      <c r="N3" s="2">
        <f t="shared" si="0"/>
        <v>0</v>
      </c>
      <c r="O3" s="2">
        <f t="shared" si="0"/>
        <v>3.5830618892508159E-2</v>
      </c>
      <c r="R3" s="11"/>
      <c r="S3" s="11"/>
      <c r="T3" s="11"/>
      <c r="U3" s="11"/>
      <c r="V3" s="11"/>
      <c r="W3" s="11"/>
    </row>
    <row r="4" spans="3:23" x14ac:dyDescent="0.3">
      <c r="R4" s="11"/>
      <c r="S4" s="11"/>
      <c r="T4" s="11"/>
      <c r="U4" s="11"/>
      <c r="V4" s="11"/>
      <c r="W4" s="11"/>
    </row>
    <row r="6" spans="3:23" x14ac:dyDescent="0.3">
      <c r="C6" t="s">
        <v>0</v>
      </c>
      <c r="D6" t="s">
        <v>1</v>
      </c>
      <c r="E6" t="s">
        <v>2</v>
      </c>
      <c r="F6" t="s">
        <v>3</v>
      </c>
      <c r="G6" t="s">
        <v>4</v>
      </c>
      <c r="H6" t="s">
        <v>5</v>
      </c>
      <c r="I6" t="s">
        <v>6</v>
      </c>
      <c r="J6" t="s">
        <v>7</v>
      </c>
      <c r="K6" t="s">
        <v>8</v>
      </c>
      <c r="L6" t="s">
        <v>9</v>
      </c>
      <c r="M6" t="s">
        <v>10</v>
      </c>
      <c r="N6" t="s">
        <v>11</v>
      </c>
      <c r="O6" t="s">
        <v>12</v>
      </c>
      <c r="P6">
        <f>COUNTA(insurance3[[#Headers],[ID]:[Benefits]])</f>
        <v>13</v>
      </c>
    </row>
    <row r="7" spans="3:23" x14ac:dyDescent="0.3">
      <c r="C7" s="1" t="s">
        <v>13</v>
      </c>
      <c r="D7" s="1" t="s">
        <v>14</v>
      </c>
      <c r="E7" s="1" t="s">
        <v>15</v>
      </c>
      <c r="F7">
        <v>0</v>
      </c>
      <c r="G7" s="1" t="s">
        <v>16</v>
      </c>
      <c r="H7" s="1" t="s">
        <v>15</v>
      </c>
      <c r="I7">
        <v>5849</v>
      </c>
      <c r="K7">
        <v>36</v>
      </c>
      <c r="L7">
        <v>1</v>
      </c>
      <c r="M7" s="1" t="s">
        <v>17</v>
      </c>
      <c r="N7" s="1" t="s">
        <v>18</v>
      </c>
      <c r="P7">
        <f>COUNTA(insurance3[[#This Row],[ID]:[Benefits]])</f>
        <v>11</v>
      </c>
      <c r="Q7" s="2">
        <f>1-P7/$P$6</f>
        <v>0.15384615384615385</v>
      </c>
      <c r="S7" t="s">
        <v>1</v>
      </c>
      <c r="T7" t="s">
        <v>640</v>
      </c>
    </row>
    <row r="8" spans="3:23" x14ac:dyDescent="0.3">
      <c r="C8" s="1" t="s">
        <v>19</v>
      </c>
      <c r="D8" s="1" t="s">
        <v>14</v>
      </c>
      <c r="E8" s="1" t="s">
        <v>20</v>
      </c>
      <c r="F8">
        <v>1</v>
      </c>
      <c r="G8" s="1" t="s">
        <v>16</v>
      </c>
      <c r="H8" s="1" t="s">
        <v>15</v>
      </c>
      <c r="I8">
        <v>4583</v>
      </c>
      <c r="J8">
        <v>128</v>
      </c>
      <c r="K8">
        <v>36</v>
      </c>
      <c r="L8">
        <v>1</v>
      </c>
      <c r="M8" s="1" t="s">
        <v>21</v>
      </c>
      <c r="N8" s="1" t="s">
        <v>22</v>
      </c>
      <c r="O8">
        <v>239</v>
      </c>
      <c r="P8">
        <f>COUNTA(insurance3[[#This Row],[ID]:[Benefits]])</f>
        <v>13</v>
      </c>
      <c r="Q8" s="2">
        <f t="shared" ref="Q8:Q71" si="1">1-P8/$P$6</f>
        <v>0</v>
      </c>
      <c r="S8" s="3" t="s">
        <v>14</v>
      </c>
      <c r="T8">
        <f>COUNTIF(insurance3[Gender],S8)</f>
        <v>489</v>
      </c>
    </row>
    <row r="9" spans="3:23" x14ac:dyDescent="0.3">
      <c r="C9" s="1" t="s">
        <v>23</v>
      </c>
      <c r="D9" s="1" t="s">
        <v>14</v>
      </c>
      <c r="E9" s="1" t="s">
        <v>20</v>
      </c>
      <c r="F9">
        <v>0</v>
      </c>
      <c r="G9" s="1" t="s">
        <v>16</v>
      </c>
      <c r="H9" s="1" t="s">
        <v>20</v>
      </c>
      <c r="I9">
        <v>3000</v>
      </c>
      <c r="J9">
        <v>66</v>
      </c>
      <c r="K9">
        <v>36</v>
      </c>
      <c r="L9">
        <v>1</v>
      </c>
      <c r="M9" s="1" t="s">
        <v>17</v>
      </c>
      <c r="N9" s="1" t="s">
        <v>18</v>
      </c>
      <c r="O9">
        <v>87</v>
      </c>
      <c r="P9">
        <f>COUNTA(insurance3[[#This Row],[ID]:[Benefits]])</f>
        <v>13</v>
      </c>
      <c r="Q9" s="2">
        <f t="shared" si="1"/>
        <v>0</v>
      </c>
      <c r="S9" t="s">
        <v>42</v>
      </c>
      <c r="T9">
        <f>COUNTIF(insurance3[Gender],S9)</f>
        <v>112</v>
      </c>
    </row>
    <row r="10" spans="3:23" x14ac:dyDescent="0.3">
      <c r="C10" s="1" t="s">
        <v>24</v>
      </c>
      <c r="D10" s="1" t="s">
        <v>14</v>
      </c>
      <c r="E10" s="1" t="s">
        <v>20</v>
      </c>
      <c r="F10">
        <v>0</v>
      </c>
      <c r="G10" s="1" t="s">
        <v>25</v>
      </c>
      <c r="H10" s="1" t="s">
        <v>15</v>
      </c>
      <c r="I10">
        <v>2583</v>
      </c>
      <c r="J10">
        <v>120</v>
      </c>
      <c r="K10">
        <v>36</v>
      </c>
      <c r="L10">
        <v>1</v>
      </c>
      <c r="M10" s="1" t="s">
        <v>17</v>
      </c>
      <c r="N10" s="1" t="s">
        <v>18</v>
      </c>
      <c r="O10">
        <v>230</v>
      </c>
      <c r="P10">
        <f>COUNTA(insurance3[[#This Row],[ID]:[Benefits]])</f>
        <v>13</v>
      </c>
      <c r="Q10" s="2">
        <f t="shared" si="1"/>
        <v>0</v>
      </c>
    </row>
    <row r="11" spans="3:23" x14ac:dyDescent="0.3">
      <c r="C11" s="1" t="s">
        <v>26</v>
      </c>
      <c r="D11" s="1" t="s">
        <v>14</v>
      </c>
      <c r="E11" s="1" t="s">
        <v>15</v>
      </c>
      <c r="F11">
        <v>0</v>
      </c>
      <c r="G11" s="1" t="s">
        <v>16</v>
      </c>
      <c r="H11" s="1" t="s">
        <v>15</v>
      </c>
      <c r="I11">
        <v>6000</v>
      </c>
      <c r="J11">
        <v>141</v>
      </c>
      <c r="K11">
        <v>36</v>
      </c>
      <c r="L11">
        <v>1</v>
      </c>
      <c r="M11" s="1" t="s">
        <v>17</v>
      </c>
      <c r="N11" s="1" t="s">
        <v>18</v>
      </c>
      <c r="O11">
        <v>272</v>
      </c>
      <c r="P11">
        <f>COUNTA(insurance3[[#This Row],[ID]:[Benefits]])</f>
        <v>13</v>
      </c>
      <c r="Q11" s="2">
        <f t="shared" si="1"/>
        <v>0</v>
      </c>
      <c r="S11" t="s">
        <v>641</v>
      </c>
      <c r="T11" t="s">
        <v>640</v>
      </c>
    </row>
    <row r="12" spans="3:23" x14ac:dyDescent="0.3">
      <c r="C12" s="1" t="s">
        <v>27</v>
      </c>
      <c r="D12" s="1" t="s">
        <v>14</v>
      </c>
      <c r="E12" s="1" t="s">
        <v>20</v>
      </c>
      <c r="F12">
        <v>2</v>
      </c>
      <c r="G12" s="1" t="s">
        <v>16</v>
      </c>
      <c r="H12" s="1" t="s">
        <v>20</v>
      </c>
      <c r="I12">
        <v>5417</v>
      </c>
      <c r="J12">
        <v>267</v>
      </c>
      <c r="K12">
        <v>36</v>
      </c>
      <c r="L12">
        <v>1</v>
      </c>
      <c r="M12" s="1" t="s">
        <v>17</v>
      </c>
      <c r="N12" s="1" t="s">
        <v>18</v>
      </c>
      <c r="O12">
        <v>377</v>
      </c>
      <c r="P12">
        <f>COUNTA(insurance3[[#This Row],[ID]:[Benefits]])</f>
        <v>13</v>
      </c>
      <c r="Q12" s="2">
        <f t="shared" si="1"/>
        <v>0</v>
      </c>
      <c r="S12" s="3" t="s">
        <v>20</v>
      </c>
      <c r="T12">
        <f>COUNTIF(insurance3[Marrital_status],S12)</f>
        <v>398</v>
      </c>
    </row>
    <row r="13" spans="3:23" x14ac:dyDescent="0.3">
      <c r="C13" s="1" t="s">
        <v>28</v>
      </c>
      <c r="D13" s="1" t="s">
        <v>14</v>
      </c>
      <c r="E13" s="1" t="s">
        <v>20</v>
      </c>
      <c r="F13">
        <v>0</v>
      </c>
      <c r="G13" s="1" t="s">
        <v>25</v>
      </c>
      <c r="H13" s="1" t="s">
        <v>15</v>
      </c>
      <c r="I13">
        <v>2333</v>
      </c>
      <c r="J13">
        <v>95</v>
      </c>
      <c r="K13">
        <v>36</v>
      </c>
      <c r="L13">
        <v>1</v>
      </c>
      <c r="M13" s="1" t="s">
        <v>17</v>
      </c>
      <c r="N13" s="1" t="s">
        <v>18</v>
      </c>
      <c r="O13">
        <v>207</v>
      </c>
      <c r="P13">
        <f>COUNTA(insurance3[[#This Row],[ID]:[Benefits]])</f>
        <v>13</v>
      </c>
      <c r="Q13" s="2">
        <f t="shared" si="1"/>
        <v>0</v>
      </c>
      <c r="S13" t="s">
        <v>15</v>
      </c>
      <c r="T13">
        <f>COUNTIF(insurance3[Marrital_status],S13)</f>
        <v>213</v>
      </c>
    </row>
    <row r="14" spans="3:23" x14ac:dyDescent="0.3">
      <c r="C14" s="1" t="s">
        <v>29</v>
      </c>
      <c r="D14" s="1" t="s">
        <v>14</v>
      </c>
      <c r="E14" s="1" t="s">
        <v>20</v>
      </c>
      <c r="F14">
        <v>3</v>
      </c>
      <c r="G14" s="1" t="s">
        <v>16</v>
      </c>
      <c r="H14" s="1" t="s">
        <v>15</v>
      </c>
      <c r="I14">
        <v>3036</v>
      </c>
      <c r="J14">
        <v>158</v>
      </c>
      <c r="K14">
        <v>36</v>
      </c>
      <c r="L14">
        <v>0</v>
      </c>
      <c r="M14" s="1" t="s">
        <v>30</v>
      </c>
      <c r="N14" s="1" t="s">
        <v>22</v>
      </c>
      <c r="O14">
        <v>279</v>
      </c>
      <c r="P14">
        <f>COUNTA(insurance3[[#This Row],[ID]:[Benefits]])</f>
        <v>13</v>
      </c>
      <c r="Q14" s="2">
        <f t="shared" si="1"/>
        <v>0</v>
      </c>
    </row>
    <row r="15" spans="3:23" x14ac:dyDescent="0.3">
      <c r="C15" s="1" t="s">
        <v>31</v>
      </c>
      <c r="D15" s="1" t="s">
        <v>14</v>
      </c>
      <c r="E15" s="1" t="s">
        <v>20</v>
      </c>
      <c r="F15">
        <v>2</v>
      </c>
      <c r="G15" s="1" t="s">
        <v>16</v>
      </c>
      <c r="H15" s="1" t="s">
        <v>15</v>
      </c>
      <c r="I15">
        <v>4006</v>
      </c>
      <c r="J15">
        <v>168</v>
      </c>
      <c r="K15">
        <v>36</v>
      </c>
      <c r="L15">
        <v>1</v>
      </c>
      <c r="M15" s="1" t="s">
        <v>17</v>
      </c>
      <c r="N15" s="1" t="s">
        <v>18</v>
      </c>
      <c r="O15">
        <v>279</v>
      </c>
      <c r="P15">
        <f>COUNTA(insurance3[[#This Row],[ID]:[Benefits]])</f>
        <v>13</v>
      </c>
      <c r="Q15" s="2">
        <f t="shared" si="1"/>
        <v>0</v>
      </c>
      <c r="S15" t="s">
        <v>3</v>
      </c>
    </row>
    <row r="16" spans="3:23" x14ac:dyDescent="0.3">
      <c r="C16" s="1" t="s">
        <v>32</v>
      </c>
      <c r="D16" s="1" t="s">
        <v>14</v>
      </c>
      <c r="E16" s="1" t="s">
        <v>20</v>
      </c>
      <c r="F16">
        <v>1</v>
      </c>
      <c r="G16" s="1" t="s">
        <v>16</v>
      </c>
      <c r="H16" s="1" t="s">
        <v>15</v>
      </c>
      <c r="I16">
        <v>12841</v>
      </c>
      <c r="J16">
        <v>349</v>
      </c>
      <c r="K16">
        <v>36</v>
      </c>
      <c r="L16">
        <v>1</v>
      </c>
      <c r="M16" s="1" t="s">
        <v>30</v>
      </c>
      <c r="N16" s="1" t="s">
        <v>22</v>
      </c>
      <c r="O16">
        <v>5720</v>
      </c>
      <c r="P16">
        <f>COUNTA(insurance3[[#This Row],[ID]:[Benefits]])</f>
        <v>13</v>
      </c>
      <c r="Q16" s="2">
        <f t="shared" si="1"/>
        <v>0</v>
      </c>
      <c r="S16" t="s">
        <v>642</v>
      </c>
      <c r="T16" s="3">
        <f>MODE(insurance3[Dependents])</f>
        <v>0</v>
      </c>
    </row>
    <row r="17" spans="3:20" x14ac:dyDescent="0.3">
      <c r="C17" s="1" t="s">
        <v>33</v>
      </c>
      <c r="D17" s="1" t="s">
        <v>14</v>
      </c>
      <c r="E17" s="1" t="s">
        <v>20</v>
      </c>
      <c r="F17">
        <v>2</v>
      </c>
      <c r="G17" s="1" t="s">
        <v>16</v>
      </c>
      <c r="H17" s="1" t="s">
        <v>15</v>
      </c>
      <c r="I17">
        <v>3200</v>
      </c>
      <c r="J17">
        <v>70</v>
      </c>
      <c r="K17">
        <v>36</v>
      </c>
      <c r="L17">
        <v>1</v>
      </c>
      <c r="M17" s="1" t="s">
        <v>17</v>
      </c>
      <c r="N17" s="1" t="s">
        <v>18</v>
      </c>
      <c r="O17">
        <v>100</v>
      </c>
      <c r="P17">
        <f>COUNTA(insurance3[[#This Row],[ID]:[Benefits]])</f>
        <v>13</v>
      </c>
      <c r="Q17" s="2">
        <f t="shared" si="1"/>
        <v>0</v>
      </c>
    </row>
    <row r="18" spans="3:20" x14ac:dyDescent="0.3">
      <c r="C18" s="1" t="s">
        <v>34</v>
      </c>
      <c r="D18" s="1" t="s">
        <v>14</v>
      </c>
      <c r="E18" s="1" t="s">
        <v>20</v>
      </c>
      <c r="F18">
        <v>2</v>
      </c>
      <c r="G18" s="1" t="s">
        <v>16</v>
      </c>
      <c r="H18" s="1" t="s">
        <v>35</v>
      </c>
      <c r="I18">
        <v>2500</v>
      </c>
      <c r="J18">
        <v>109</v>
      </c>
      <c r="K18">
        <v>36</v>
      </c>
      <c r="L18">
        <v>1</v>
      </c>
      <c r="M18" s="1" t="s">
        <v>17</v>
      </c>
      <c r="N18" s="1" t="s">
        <v>18</v>
      </c>
      <c r="O18">
        <v>202</v>
      </c>
      <c r="P18">
        <f>COUNTA(insurance3[[#This Row],[ID]:[Benefits]])</f>
        <v>13</v>
      </c>
      <c r="Q18" s="2">
        <f t="shared" si="1"/>
        <v>0</v>
      </c>
      <c r="S18" t="s">
        <v>643</v>
      </c>
      <c r="T18" t="s">
        <v>640</v>
      </c>
    </row>
    <row r="19" spans="3:20" x14ac:dyDescent="0.3">
      <c r="C19" s="1" t="s">
        <v>36</v>
      </c>
      <c r="D19" s="1" t="s">
        <v>14</v>
      </c>
      <c r="E19" s="1" t="s">
        <v>20</v>
      </c>
      <c r="F19">
        <v>2</v>
      </c>
      <c r="G19" s="1" t="s">
        <v>16</v>
      </c>
      <c r="H19" s="1" t="s">
        <v>15</v>
      </c>
      <c r="I19">
        <v>3073</v>
      </c>
      <c r="J19">
        <v>200</v>
      </c>
      <c r="K19">
        <v>36</v>
      </c>
      <c r="L19">
        <v>1</v>
      </c>
      <c r="M19" s="1" t="s">
        <v>17</v>
      </c>
      <c r="N19" s="1" t="s">
        <v>18</v>
      </c>
      <c r="O19">
        <v>300</v>
      </c>
      <c r="P19">
        <f>COUNTA(insurance3[[#This Row],[ID]:[Benefits]])</f>
        <v>13</v>
      </c>
      <c r="Q19" s="2">
        <f t="shared" si="1"/>
        <v>0</v>
      </c>
      <c r="S19" t="s">
        <v>20</v>
      </c>
      <c r="T19">
        <f>COUNTIF(insurance3[Self_Employed],S19)</f>
        <v>82</v>
      </c>
    </row>
    <row r="20" spans="3:20" x14ac:dyDescent="0.3">
      <c r="C20" s="1" t="s">
        <v>37</v>
      </c>
      <c r="D20" s="1" t="s">
        <v>14</v>
      </c>
      <c r="E20" s="1" t="s">
        <v>15</v>
      </c>
      <c r="F20">
        <v>0</v>
      </c>
      <c r="G20" s="1" t="s">
        <v>16</v>
      </c>
      <c r="H20" s="1" t="s">
        <v>15</v>
      </c>
      <c r="I20">
        <v>1853</v>
      </c>
      <c r="J20">
        <v>114</v>
      </c>
      <c r="K20">
        <v>36</v>
      </c>
      <c r="L20">
        <v>1</v>
      </c>
      <c r="M20" s="1" t="s">
        <v>21</v>
      </c>
      <c r="N20" s="1" t="s">
        <v>22</v>
      </c>
      <c r="O20">
        <v>227</v>
      </c>
      <c r="P20">
        <f>COUNTA(insurance3[[#This Row],[ID]:[Benefits]])</f>
        <v>13</v>
      </c>
      <c r="Q20" s="2">
        <f t="shared" si="1"/>
        <v>0</v>
      </c>
      <c r="S20" s="3" t="s">
        <v>15</v>
      </c>
      <c r="T20">
        <f>COUNTIF(insurance3[Self_Employed],S20)</f>
        <v>500</v>
      </c>
    </row>
    <row r="21" spans="3:20" x14ac:dyDescent="0.3">
      <c r="C21" s="1" t="s">
        <v>38</v>
      </c>
      <c r="D21" s="1" t="s">
        <v>14</v>
      </c>
      <c r="E21" s="1" t="s">
        <v>20</v>
      </c>
      <c r="F21">
        <v>2</v>
      </c>
      <c r="G21" s="1" t="s">
        <v>16</v>
      </c>
      <c r="H21" s="1" t="s">
        <v>15</v>
      </c>
      <c r="I21">
        <v>1299</v>
      </c>
      <c r="J21">
        <v>17</v>
      </c>
      <c r="K21">
        <v>12</v>
      </c>
      <c r="L21">
        <v>1</v>
      </c>
      <c r="M21" s="1" t="s">
        <v>17</v>
      </c>
      <c r="N21" s="1" t="s">
        <v>18</v>
      </c>
      <c r="O21">
        <v>27</v>
      </c>
      <c r="P21">
        <f>COUNTA(insurance3[[#This Row],[ID]:[Benefits]])</f>
        <v>13</v>
      </c>
      <c r="Q21" s="2">
        <f t="shared" si="1"/>
        <v>0</v>
      </c>
    </row>
    <row r="22" spans="3:20" x14ac:dyDescent="0.3">
      <c r="C22" s="1" t="s">
        <v>39</v>
      </c>
      <c r="D22" s="1" t="s">
        <v>14</v>
      </c>
      <c r="E22" s="1" t="s">
        <v>15</v>
      </c>
      <c r="F22">
        <v>0</v>
      </c>
      <c r="G22" s="1" t="s">
        <v>16</v>
      </c>
      <c r="H22" s="1" t="s">
        <v>15</v>
      </c>
      <c r="I22">
        <v>4950</v>
      </c>
      <c r="J22">
        <v>125</v>
      </c>
      <c r="K22">
        <v>36</v>
      </c>
      <c r="L22">
        <v>1</v>
      </c>
      <c r="M22" s="1" t="s">
        <v>17</v>
      </c>
      <c r="N22" s="1" t="s">
        <v>18</v>
      </c>
      <c r="O22">
        <v>237</v>
      </c>
      <c r="P22">
        <f>COUNTA(insurance3[[#This Row],[ID]:[Benefits]])</f>
        <v>13</v>
      </c>
      <c r="Q22" s="2">
        <f t="shared" si="1"/>
        <v>0</v>
      </c>
      <c r="S22" t="s">
        <v>644</v>
      </c>
    </row>
    <row r="23" spans="3:20" x14ac:dyDescent="0.3">
      <c r="C23" s="1" t="s">
        <v>40</v>
      </c>
      <c r="D23" s="1" t="s">
        <v>14</v>
      </c>
      <c r="E23" s="1" t="s">
        <v>15</v>
      </c>
      <c r="F23">
        <v>1</v>
      </c>
      <c r="G23" s="1" t="s">
        <v>25</v>
      </c>
      <c r="H23" s="1" t="s">
        <v>15</v>
      </c>
      <c r="I23">
        <v>3596</v>
      </c>
      <c r="J23">
        <v>100</v>
      </c>
      <c r="K23">
        <v>24</v>
      </c>
      <c r="M23" s="1" t="s">
        <v>17</v>
      </c>
      <c r="N23" s="1" t="s">
        <v>18</v>
      </c>
      <c r="O23">
        <v>120</v>
      </c>
      <c r="P23">
        <f>COUNTA(insurance3[[#This Row],[ID]:[Benefits]])</f>
        <v>12</v>
      </c>
      <c r="Q23" s="2">
        <f t="shared" si="1"/>
        <v>7.6923076923076872E-2</v>
      </c>
      <c r="S23" t="s">
        <v>642</v>
      </c>
      <c r="T23" s="3">
        <f>MODE(insurance3[Credit_History])</f>
        <v>1</v>
      </c>
    </row>
    <row r="24" spans="3:20" x14ac:dyDescent="0.3">
      <c r="C24" s="1" t="s">
        <v>41</v>
      </c>
      <c r="D24" s="1" t="s">
        <v>42</v>
      </c>
      <c r="E24" s="1" t="s">
        <v>15</v>
      </c>
      <c r="F24">
        <v>0</v>
      </c>
      <c r="G24" s="1" t="s">
        <v>16</v>
      </c>
      <c r="H24" s="1" t="s">
        <v>15</v>
      </c>
      <c r="I24">
        <v>3510</v>
      </c>
      <c r="J24">
        <v>76</v>
      </c>
      <c r="K24">
        <v>36</v>
      </c>
      <c r="L24">
        <v>0</v>
      </c>
      <c r="M24" s="1" t="s">
        <v>17</v>
      </c>
      <c r="N24" s="1" t="s">
        <v>22</v>
      </c>
      <c r="O24">
        <v>107</v>
      </c>
      <c r="P24">
        <f>COUNTA(insurance3[[#This Row],[ID]:[Benefits]])</f>
        <v>13</v>
      </c>
      <c r="Q24" s="2">
        <f t="shared" si="1"/>
        <v>0</v>
      </c>
    </row>
    <row r="25" spans="3:20" x14ac:dyDescent="0.3">
      <c r="C25" s="1" t="s">
        <v>43</v>
      </c>
      <c r="D25" s="1" t="s">
        <v>14</v>
      </c>
      <c r="E25" s="1" t="s">
        <v>20</v>
      </c>
      <c r="F25">
        <v>0</v>
      </c>
      <c r="G25" s="1" t="s">
        <v>25</v>
      </c>
      <c r="H25" s="1" t="s">
        <v>15</v>
      </c>
      <c r="I25">
        <v>4887</v>
      </c>
      <c r="J25">
        <v>133</v>
      </c>
      <c r="K25">
        <v>36</v>
      </c>
      <c r="L25">
        <v>1</v>
      </c>
      <c r="M25" s="1" t="s">
        <v>21</v>
      </c>
      <c r="N25" s="1" t="s">
        <v>22</v>
      </c>
      <c r="O25">
        <v>255</v>
      </c>
      <c r="P25">
        <f>COUNTA(insurance3[[#This Row],[ID]:[Benefits]])</f>
        <v>13</v>
      </c>
      <c r="Q25" s="2">
        <f t="shared" si="1"/>
        <v>0</v>
      </c>
      <c r="S25" t="s">
        <v>645</v>
      </c>
    </row>
    <row r="26" spans="3:20" x14ac:dyDescent="0.3">
      <c r="C26" s="1" t="s">
        <v>44</v>
      </c>
      <c r="D26" s="1" t="s">
        <v>14</v>
      </c>
      <c r="E26" s="1" t="s">
        <v>20</v>
      </c>
      <c r="F26">
        <v>0</v>
      </c>
      <c r="G26" s="1" t="s">
        <v>16</v>
      </c>
      <c r="H26" s="1" t="s">
        <v>35</v>
      </c>
      <c r="I26">
        <v>2600</v>
      </c>
      <c r="J26">
        <v>115</v>
      </c>
      <c r="L26">
        <v>1</v>
      </c>
      <c r="M26" s="1" t="s">
        <v>17</v>
      </c>
      <c r="N26" s="1" t="s">
        <v>18</v>
      </c>
      <c r="O26">
        <v>227</v>
      </c>
      <c r="P26">
        <f>COUNTA(insurance3[[#This Row],[ID]:[Benefits]])</f>
        <v>12</v>
      </c>
      <c r="Q26" s="2">
        <f t="shared" si="1"/>
        <v>7.6923076923076872E-2</v>
      </c>
      <c r="S26" t="s">
        <v>646</v>
      </c>
      <c r="T26" s="3">
        <f>MEDIAN(insurance3[PremiumAmount])</f>
        <v>128</v>
      </c>
    </row>
    <row r="27" spans="3:20" x14ac:dyDescent="0.3">
      <c r="C27" s="1" t="s">
        <v>45</v>
      </c>
      <c r="D27" s="1" t="s">
        <v>14</v>
      </c>
      <c r="E27" s="1" t="s">
        <v>20</v>
      </c>
      <c r="F27">
        <v>0</v>
      </c>
      <c r="G27" s="1" t="s">
        <v>25</v>
      </c>
      <c r="H27" s="1" t="s">
        <v>15</v>
      </c>
      <c r="I27">
        <v>7660</v>
      </c>
      <c r="J27">
        <v>104</v>
      </c>
      <c r="K27">
        <v>36</v>
      </c>
      <c r="L27">
        <v>0</v>
      </c>
      <c r="M27" s="1" t="s">
        <v>17</v>
      </c>
      <c r="N27" s="1" t="s">
        <v>22</v>
      </c>
      <c r="O27">
        <v>207</v>
      </c>
      <c r="P27">
        <f>COUNTA(insurance3[[#This Row],[ID]:[Benefits]])</f>
        <v>13</v>
      </c>
      <c r="Q27" s="2">
        <f t="shared" si="1"/>
        <v>0</v>
      </c>
    </row>
    <row r="28" spans="3:20" x14ac:dyDescent="0.3">
      <c r="C28" s="1" t="s">
        <v>46</v>
      </c>
      <c r="D28" s="1" t="s">
        <v>14</v>
      </c>
      <c r="E28" s="1" t="s">
        <v>20</v>
      </c>
      <c r="F28">
        <v>1</v>
      </c>
      <c r="G28" s="1" t="s">
        <v>16</v>
      </c>
      <c r="H28" s="1" t="s">
        <v>15</v>
      </c>
      <c r="I28">
        <v>5955</v>
      </c>
      <c r="J28">
        <v>315</v>
      </c>
      <c r="K28">
        <v>36</v>
      </c>
      <c r="L28">
        <v>1</v>
      </c>
      <c r="M28" s="1" t="s">
        <v>17</v>
      </c>
      <c r="N28" s="1" t="s">
        <v>18</v>
      </c>
      <c r="O28">
        <v>527</v>
      </c>
      <c r="P28">
        <f>COUNTA(insurance3[[#This Row],[ID]:[Benefits]])</f>
        <v>13</v>
      </c>
      <c r="Q28" s="2">
        <f t="shared" si="1"/>
        <v>0</v>
      </c>
      <c r="S28" t="s">
        <v>647</v>
      </c>
    </row>
    <row r="29" spans="3:20" x14ac:dyDescent="0.3">
      <c r="C29" s="1" t="s">
        <v>47</v>
      </c>
      <c r="D29" s="1" t="s">
        <v>14</v>
      </c>
      <c r="E29" s="1" t="s">
        <v>20</v>
      </c>
      <c r="F29">
        <v>0</v>
      </c>
      <c r="G29" s="1" t="s">
        <v>25</v>
      </c>
      <c r="H29" s="1" t="s">
        <v>15</v>
      </c>
      <c r="I29">
        <v>2600</v>
      </c>
      <c r="J29">
        <v>116</v>
      </c>
      <c r="K29">
        <v>36</v>
      </c>
      <c r="L29">
        <v>0</v>
      </c>
      <c r="M29" s="1" t="s">
        <v>30</v>
      </c>
      <c r="N29" s="1" t="s">
        <v>22</v>
      </c>
      <c r="O29">
        <v>227</v>
      </c>
      <c r="P29">
        <f>COUNTA(insurance3[[#This Row],[ID]:[Benefits]])</f>
        <v>13</v>
      </c>
      <c r="Q29" s="2">
        <f t="shared" si="1"/>
        <v>0</v>
      </c>
      <c r="S29" t="s">
        <v>646</v>
      </c>
      <c r="T29" s="3">
        <f>MEDIAN(insurance3[Maturity_Term])</f>
        <v>36</v>
      </c>
    </row>
    <row r="30" spans="3:20" x14ac:dyDescent="0.3">
      <c r="C30" s="1" t="s">
        <v>48</v>
      </c>
      <c r="D30" s="1" t="s">
        <v>35</v>
      </c>
      <c r="E30" s="1" t="s">
        <v>20</v>
      </c>
      <c r="F30">
        <v>2</v>
      </c>
      <c r="G30" s="1" t="s">
        <v>25</v>
      </c>
      <c r="H30" s="1" t="s">
        <v>15</v>
      </c>
      <c r="I30">
        <v>3365</v>
      </c>
      <c r="J30">
        <v>112</v>
      </c>
      <c r="K30">
        <v>36</v>
      </c>
      <c r="L30">
        <v>0</v>
      </c>
      <c r="M30" s="1" t="s">
        <v>21</v>
      </c>
      <c r="N30" s="1" t="s">
        <v>22</v>
      </c>
      <c r="O30">
        <v>223</v>
      </c>
      <c r="P30">
        <f>COUNTA(insurance3[[#This Row],[ID]:[Benefits]])</f>
        <v>13</v>
      </c>
      <c r="Q30" s="2">
        <f t="shared" si="1"/>
        <v>0</v>
      </c>
    </row>
    <row r="31" spans="3:20" x14ac:dyDescent="0.3">
      <c r="C31" s="1" t="s">
        <v>49</v>
      </c>
      <c r="D31" s="1" t="s">
        <v>14</v>
      </c>
      <c r="E31" s="1" t="s">
        <v>20</v>
      </c>
      <c r="F31">
        <v>1</v>
      </c>
      <c r="G31" s="1" t="s">
        <v>16</v>
      </c>
      <c r="H31" s="1" t="s">
        <v>35</v>
      </c>
      <c r="I31">
        <v>3717</v>
      </c>
      <c r="J31">
        <v>151</v>
      </c>
      <c r="K31">
        <v>36</v>
      </c>
      <c r="M31" s="1" t="s">
        <v>30</v>
      </c>
      <c r="N31" s="1" t="s">
        <v>22</v>
      </c>
      <c r="O31">
        <v>272</v>
      </c>
      <c r="P31">
        <f>COUNTA(insurance3[[#This Row],[ID]:[Benefits]])</f>
        <v>12</v>
      </c>
      <c r="Q31" s="2">
        <f t="shared" si="1"/>
        <v>7.6923076923076872E-2</v>
      </c>
      <c r="S31" t="s">
        <v>12</v>
      </c>
    </row>
    <row r="32" spans="3:20" x14ac:dyDescent="0.3">
      <c r="C32" s="1" t="s">
        <v>50</v>
      </c>
      <c r="D32" s="1" t="s">
        <v>14</v>
      </c>
      <c r="E32" s="1" t="s">
        <v>20</v>
      </c>
      <c r="F32">
        <v>0</v>
      </c>
      <c r="G32" s="1" t="s">
        <v>16</v>
      </c>
      <c r="H32" s="1" t="s">
        <v>20</v>
      </c>
      <c r="I32">
        <v>9560</v>
      </c>
      <c r="J32">
        <v>191</v>
      </c>
      <c r="K32">
        <v>36</v>
      </c>
      <c r="L32">
        <v>1</v>
      </c>
      <c r="M32" s="1" t="s">
        <v>30</v>
      </c>
      <c r="N32" s="1" t="s">
        <v>18</v>
      </c>
      <c r="O32">
        <v>220</v>
      </c>
      <c r="P32">
        <f>COUNTA(insurance3[[#This Row],[ID]:[Benefits]])</f>
        <v>13</v>
      </c>
      <c r="Q32" s="2">
        <f t="shared" si="1"/>
        <v>0</v>
      </c>
      <c r="S32" t="s">
        <v>646</v>
      </c>
      <c r="T32" s="3">
        <f>MEDIAN(insurance3[Benefits])</f>
        <v>237</v>
      </c>
    </row>
    <row r="33" spans="3:20" x14ac:dyDescent="0.3">
      <c r="C33" s="1" t="s">
        <v>51</v>
      </c>
      <c r="D33" s="1" t="s">
        <v>14</v>
      </c>
      <c r="E33" s="1" t="s">
        <v>20</v>
      </c>
      <c r="F33">
        <v>0</v>
      </c>
      <c r="G33" s="1" t="s">
        <v>16</v>
      </c>
      <c r="H33" s="1" t="s">
        <v>15</v>
      </c>
      <c r="I33">
        <v>2799</v>
      </c>
      <c r="J33">
        <v>122</v>
      </c>
      <c r="K33">
        <v>36</v>
      </c>
      <c r="L33">
        <v>1</v>
      </c>
      <c r="M33" s="1" t="s">
        <v>30</v>
      </c>
      <c r="N33" s="1" t="s">
        <v>18</v>
      </c>
      <c r="O33">
        <v>233</v>
      </c>
      <c r="P33">
        <f>COUNTA(insurance3[[#This Row],[ID]:[Benefits]])</f>
        <v>13</v>
      </c>
      <c r="Q33" s="2">
        <f t="shared" si="1"/>
        <v>0</v>
      </c>
    </row>
    <row r="34" spans="3:20" x14ac:dyDescent="0.3">
      <c r="C34" s="1" t="s">
        <v>52</v>
      </c>
      <c r="D34" s="1" t="s">
        <v>14</v>
      </c>
      <c r="E34" s="1" t="s">
        <v>20</v>
      </c>
      <c r="F34">
        <v>2</v>
      </c>
      <c r="G34" s="1" t="s">
        <v>25</v>
      </c>
      <c r="H34" s="1" t="s">
        <v>15</v>
      </c>
      <c r="I34">
        <v>4226</v>
      </c>
      <c r="J34">
        <v>110</v>
      </c>
      <c r="K34">
        <v>36</v>
      </c>
      <c r="L34">
        <v>1</v>
      </c>
      <c r="M34" s="1" t="s">
        <v>17</v>
      </c>
      <c r="N34" s="1" t="s">
        <v>18</v>
      </c>
      <c r="O34">
        <v>220</v>
      </c>
      <c r="P34">
        <f>COUNTA(insurance3[[#This Row],[ID]:[Benefits]])</f>
        <v>13</v>
      </c>
      <c r="Q34" s="2">
        <f t="shared" si="1"/>
        <v>0</v>
      </c>
    </row>
    <row r="35" spans="3:20" x14ac:dyDescent="0.3">
      <c r="C35" s="1" t="s">
        <v>53</v>
      </c>
      <c r="D35" s="1" t="s">
        <v>14</v>
      </c>
      <c r="E35" s="1" t="s">
        <v>15</v>
      </c>
      <c r="F35">
        <v>0</v>
      </c>
      <c r="G35" s="1" t="s">
        <v>25</v>
      </c>
      <c r="H35" s="1" t="s">
        <v>15</v>
      </c>
      <c r="I35">
        <v>1442</v>
      </c>
      <c r="J35">
        <v>35</v>
      </c>
      <c r="K35">
        <v>36</v>
      </c>
      <c r="L35">
        <v>1</v>
      </c>
      <c r="M35" s="1" t="s">
        <v>17</v>
      </c>
      <c r="N35" s="1" t="s">
        <v>22</v>
      </c>
      <c r="O35">
        <v>57</v>
      </c>
      <c r="P35">
        <f>COUNTA(insurance3[[#This Row],[ID]:[Benefits]])</f>
        <v>13</v>
      </c>
      <c r="Q35" s="2">
        <f t="shared" si="1"/>
        <v>0</v>
      </c>
    </row>
    <row r="36" spans="3:20" x14ac:dyDescent="0.3">
      <c r="C36" s="1" t="s">
        <v>54</v>
      </c>
      <c r="D36" s="1" t="s">
        <v>42</v>
      </c>
      <c r="E36" s="1" t="s">
        <v>15</v>
      </c>
      <c r="F36">
        <v>2</v>
      </c>
      <c r="G36" s="1" t="s">
        <v>16</v>
      </c>
      <c r="H36" s="1" t="s">
        <v>35</v>
      </c>
      <c r="I36">
        <v>3750</v>
      </c>
      <c r="J36">
        <v>120</v>
      </c>
      <c r="K36">
        <v>36</v>
      </c>
      <c r="L36">
        <v>1</v>
      </c>
      <c r="M36" s="1" t="s">
        <v>30</v>
      </c>
      <c r="N36" s="1" t="s">
        <v>18</v>
      </c>
      <c r="O36">
        <v>230</v>
      </c>
      <c r="P36">
        <f>COUNTA(insurance3[[#This Row],[ID]:[Benefits]])</f>
        <v>13</v>
      </c>
      <c r="Q36" s="2">
        <f t="shared" si="1"/>
        <v>0</v>
      </c>
      <c r="S36" t="s">
        <v>686</v>
      </c>
      <c r="T36" s="8">
        <f>AVERAGE(insurance[Premium Amount])</f>
        <v>145.75244299674267</v>
      </c>
    </row>
    <row r="37" spans="3:20" x14ac:dyDescent="0.3">
      <c r="C37" s="1" t="s">
        <v>55</v>
      </c>
      <c r="D37" s="1" t="s">
        <v>14</v>
      </c>
      <c r="E37" s="1" t="s">
        <v>20</v>
      </c>
      <c r="F37">
        <v>1</v>
      </c>
      <c r="G37" s="1" t="s">
        <v>16</v>
      </c>
      <c r="H37" s="1" t="s">
        <v>35</v>
      </c>
      <c r="I37">
        <v>4166</v>
      </c>
      <c r="J37">
        <v>201</v>
      </c>
      <c r="K37">
        <v>36</v>
      </c>
      <c r="M37" s="1" t="s">
        <v>17</v>
      </c>
      <c r="N37" s="1" t="s">
        <v>22</v>
      </c>
      <c r="O37">
        <v>302</v>
      </c>
      <c r="P37">
        <f>COUNTA(insurance3[[#This Row],[ID]:[Benefits]])</f>
        <v>12</v>
      </c>
      <c r="Q37" s="2">
        <f t="shared" si="1"/>
        <v>7.6923076923076872E-2</v>
      </c>
      <c r="S37" t="s">
        <v>687</v>
      </c>
      <c r="T37" s="8">
        <f>AVERAGE(insurance[Applicant Income])</f>
        <v>5403.4592833876222</v>
      </c>
    </row>
    <row r="38" spans="3:20" x14ac:dyDescent="0.3">
      <c r="C38" s="1" t="s">
        <v>56</v>
      </c>
      <c r="D38" s="1" t="s">
        <v>14</v>
      </c>
      <c r="E38" s="1" t="s">
        <v>15</v>
      </c>
      <c r="F38">
        <v>0</v>
      </c>
      <c r="G38" s="1" t="s">
        <v>16</v>
      </c>
      <c r="H38" s="1" t="s">
        <v>15</v>
      </c>
      <c r="I38">
        <v>3167</v>
      </c>
      <c r="J38">
        <v>74</v>
      </c>
      <c r="K38">
        <v>36</v>
      </c>
      <c r="L38">
        <v>1</v>
      </c>
      <c r="M38" s="1" t="s">
        <v>17</v>
      </c>
      <c r="N38" s="1" t="s">
        <v>22</v>
      </c>
      <c r="O38">
        <v>107</v>
      </c>
      <c r="P38">
        <f>COUNTA(insurance3[[#This Row],[ID]:[Benefits]])</f>
        <v>13</v>
      </c>
      <c r="Q38" s="2">
        <f t="shared" si="1"/>
        <v>0</v>
      </c>
      <c r="S38" t="s">
        <v>688</v>
      </c>
      <c r="T38">
        <f>SUM(insurance[Benefits])</f>
        <v>167212</v>
      </c>
    </row>
    <row r="39" spans="3:20" x14ac:dyDescent="0.3">
      <c r="C39" s="1" t="s">
        <v>57</v>
      </c>
      <c r="D39" s="1" t="s">
        <v>14</v>
      </c>
      <c r="E39" s="1" t="s">
        <v>15</v>
      </c>
      <c r="F39">
        <v>1</v>
      </c>
      <c r="G39" s="1" t="s">
        <v>16</v>
      </c>
      <c r="H39" s="1" t="s">
        <v>20</v>
      </c>
      <c r="I39">
        <v>4692</v>
      </c>
      <c r="J39">
        <v>106</v>
      </c>
      <c r="K39">
        <v>36</v>
      </c>
      <c r="L39">
        <v>1</v>
      </c>
      <c r="M39" s="1" t="s">
        <v>21</v>
      </c>
      <c r="N39" s="1" t="s">
        <v>22</v>
      </c>
      <c r="O39">
        <v>207</v>
      </c>
      <c r="P39">
        <f>COUNTA(insurance3[[#This Row],[ID]:[Benefits]])</f>
        <v>13</v>
      </c>
      <c r="Q39" s="2">
        <f t="shared" si="1"/>
        <v>0</v>
      </c>
    </row>
    <row r="40" spans="3:20" x14ac:dyDescent="0.3">
      <c r="C40" s="1" t="s">
        <v>58</v>
      </c>
      <c r="D40" s="1" t="s">
        <v>14</v>
      </c>
      <c r="E40" s="1" t="s">
        <v>20</v>
      </c>
      <c r="F40">
        <v>0</v>
      </c>
      <c r="G40" s="1" t="s">
        <v>16</v>
      </c>
      <c r="H40" s="1" t="s">
        <v>15</v>
      </c>
      <c r="I40">
        <v>3500</v>
      </c>
      <c r="J40">
        <v>114</v>
      </c>
      <c r="K40">
        <v>36</v>
      </c>
      <c r="L40">
        <v>1</v>
      </c>
      <c r="M40" s="1" t="s">
        <v>30</v>
      </c>
      <c r="N40" s="1" t="s">
        <v>18</v>
      </c>
      <c r="O40">
        <v>227</v>
      </c>
      <c r="P40">
        <f>COUNTA(insurance3[[#This Row],[ID]:[Benefits]])</f>
        <v>13</v>
      </c>
      <c r="Q40" s="2">
        <f t="shared" si="1"/>
        <v>0</v>
      </c>
    </row>
    <row r="41" spans="3:20" x14ac:dyDescent="0.3">
      <c r="C41" s="1" t="s">
        <v>59</v>
      </c>
      <c r="D41" s="1" t="s">
        <v>14</v>
      </c>
      <c r="E41" s="1" t="s">
        <v>15</v>
      </c>
      <c r="F41">
        <v>3</v>
      </c>
      <c r="G41" s="1" t="s">
        <v>16</v>
      </c>
      <c r="H41" s="1" t="s">
        <v>15</v>
      </c>
      <c r="I41">
        <v>12500</v>
      </c>
      <c r="J41">
        <v>320</v>
      </c>
      <c r="K41">
        <v>36</v>
      </c>
      <c r="L41">
        <v>1</v>
      </c>
      <c r="M41" s="1" t="s">
        <v>21</v>
      </c>
      <c r="N41" s="1" t="s">
        <v>22</v>
      </c>
      <c r="O41">
        <v>530</v>
      </c>
      <c r="P41">
        <f>COUNTA(insurance3[[#This Row],[ID]:[Benefits]])</f>
        <v>13</v>
      </c>
      <c r="Q41" s="2">
        <f t="shared" si="1"/>
        <v>0</v>
      </c>
    </row>
    <row r="42" spans="3:20" x14ac:dyDescent="0.3">
      <c r="C42" s="1" t="s">
        <v>60</v>
      </c>
      <c r="D42" s="1" t="s">
        <v>14</v>
      </c>
      <c r="E42" s="1" t="s">
        <v>20</v>
      </c>
      <c r="F42">
        <v>0</v>
      </c>
      <c r="G42" s="1" t="s">
        <v>16</v>
      </c>
      <c r="H42" s="1" t="s">
        <v>15</v>
      </c>
      <c r="I42">
        <v>2275</v>
      </c>
      <c r="K42">
        <v>36</v>
      </c>
      <c r="L42">
        <v>1</v>
      </c>
      <c r="M42" s="1" t="s">
        <v>17</v>
      </c>
      <c r="N42" s="1" t="s">
        <v>18</v>
      </c>
      <c r="P42">
        <f>COUNTA(insurance3[[#This Row],[ID]:[Benefits]])</f>
        <v>11</v>
      </c>
      <c r="Q42" s="2">
        <f t="shared" si="1"/>
        <v>0.15384615384615385</v>
      </c>
    </row>
    <row r="43" spans="3:20" x14ac:dyDescent="0.3">
      <c r="C43" s="1" t="s">
        <v>61</v>
      </c>
      <c r="D43" s="1" t="s">
        <v>14</v>
      </c>
      <c r="E43" s="1" t="s">
        <v>20</v>
      </c>
      <c r="F43">
        <v>0</v>
      </c>
      <c r="G43" s="1" t="s">
        <v>16</v>
      </c>
      <c r="H43" s="1" t="s">
        <v>15</v>
      </c>
      <c r="I43">
        <v>1828</v>
      </c>
      <c r="J43">
        <v>100</v>
      </c>
      <c r="L43">
        <v>0</v>
      </c>
      <c r="M43" s="1" t="s">
        <v>17</v>
      </c>
      <c r="N43" s="1" t="s">
        <v>22</v>
      </c>
      <c r="O43">
        <v>120</v>
      </c>
      <c r="P43">
        <f>COUNTA(insurance3[[#This Row],[ID]:[Benefits]])</f>
        <v>12</v>
      </c>
      <c r="Q43" s="2">
        <f t="shared" si="1"/>
        <v>7.6923076923076872E-2</v>
      </c>
    </row>
    <row r="44" spans="3:20" x14ac:dyDescent="0.3">
      <c r="C44" s="1" t="s">
        <v>62</v>
      </c>
      <c r="D44" s="1" t="s">
        <v>42</v>
      </c>
      <c r="E44" s="1" t="s">
        <v>20</v>
      </c>
      <c r="F44">
        <v>0</v>
      </c>
      <c r="G44" s="1" t="s">
        <v>16</v>
      </c>
      <c r="H44" s="1" t="s">
        <v>15</v>
      </c>
      <c r="I44">
        <v>3667</v>
      </c>
      <c r="J44">
        <v>144</v>
      </c>
      <c r="K44">
        <v>36</v>
      </c>
      <c r="L44">
        <v>1</v>
      </c>
      <c r="M44" s="1" t="s">
        <v>30</v>
      </c>
      <c r="N44" s="1" t="s">
        <v>18</v>
      </c>
      <c r="O44">
        <v>277</v>
      </c>
      <c r="P44">
        <f>COUNTA(insurance3[[#This Row],[ID]:[Benefits]])</f>
        <v>13</v>
      </c>
      <c r="Q44" s="2">
        <f t="shared" si="1"/>
        <v>0</v>
      </c>
    </row>
    <row r="45" spans="3:20" x14ac:dyDescent="0.3">
      <c r="C45" s="1" t="s">
        <v>63</v>
      </c>
      <c r="D45" s="1" t="s">
        <v>14</v>
      </c>
      <c r="E45" s="1" t="s">
        <v>15</v>
      </c>
      <c r="F45">
        <v>0</v>
      </c>
      <c r="G45" s="1" t="s">
        <v>16</v>
      </c>
      <c r="H45" s="1" t="s">
        <v>15</v>
      </c>
      <c r="I45">
        <v>4166</v>
      </c>
      <c r="J45">
        <v>184</v>
      </c>
      <c r="K45">
        <v>36</v>
      </c>
      <c r="L45">
        <v>1</v>
      </c>
      <c r="M45" s="1" t="s">
        <v>17</v>
      </c>
      <c r="N45" s="1" t="s">
        <v>18</v>
      </c>
      <c r="O45">
        <v>297</v>
      </c>
      <c r="P45">
        <f>COUNTA(insurance3[[#This Row],[ID]:[Benefits]])</f>
        <v>13</v>
      </c>
      <c r="Q45" s="2">
        <f t="shared" si="1"/>
        <v>0</v>
      </c>
    </row>
    <row r="46" spans="3:20" x14ac:dyDescent="0.3">
      <c r="C46" s="1" t="s">
        <v>64</v>
      </c>
      <c r="D46" s="1" t="s">
        <v>14</v>
      </c>
      <c r="E46" s="1" t="s">
        <v>15</v>
      </c>
      <c r="F46">
        <v>0</v>
      </c>
      <c r="G46" s="1" t="s">
        <v>25</v>
      </c>
      <c r="H46" s="1" t="s">
        <v>15</v>
      </c>
      <c r="I46">
        <v>3748</v>
      </c>
      <c r="J46">
        <v>110</v>
      </c>
      <c r="K46">
        <v>36</v>
      </c>
      <c r="L46">
        <v>1</v>
      </c>
      <c r="M46" s="1" t="s">
        <v>30</v>
      </c>
      <c r="N46" s="1" t="s">
        <v>18</v>
      </c>
      <c r="O46">
        <v>220</v>
      </c>
      <c r="P46">
        <f>COUNTA(insurance3[[#This Row],[ID]:[Benefits]])</f>
        <v>13</v>
      </c>
      <c r="Q46" s="2">
        <f t="shared" si="1"/>
        <v>0</v>
      </c>
    </row>
    <row r="47" spans="3:20" x14ac:dyDescent="0.3">
      <c r="C47" s="1" t="s">
        <v>65</v>
      </c>
      <c r="D47" s="1" t="s">
        <v>14</v>
      </c>
      <c r="E47" s="1" t="s">
        <v>15</v>
      </c>
      <c r="F47">
        <v>0</v>
      </c>
      <c r="G47" s="1" t="s">
        <v>16</v>
      </c>
      <c r="H47" s="1" t="s">
        <v>15</v>
      </c>
      <c r="I47">
        <v>3600</v>
      </c>
      <c r="J47">
        <v>80</v>
      </c>
      <c r="K47">
        <v>36</v>
      </c>
      <c r="L47">
        <v>1</v>
      </c>
      <c r="M47" s="1" t="s">
        <v>17</v>
      </c>
      <c r="N47" s="1" t="s">
        <v>22</v>
      </c>
      <c r="O47">
        <v>100</v>
      </c>
      <c r="P47">
        <f>COUNTA(insurance3[[#This Row],[ID]:[Benefits]])</f>
        <v>13</v>
      </c>
      <c r="Q47" s="2">
        <f t="shared" si="1"/>
        <v>0</v>
      </c>
    </row>
    <row r="48" spans="3:20" x14ac:dyDescent="0.3">
      <c r="C48" s="1" t="s">
        <v>66</v>
      </c>
      <c r="D48" s="1" t="s">
        <v>14</v>
      </c>
      <c r="E48" s="1" t="s">
        <v>15</v>
      </c>
      <c r="F48">
        <v>0</v>
      </c>
      <c r="G48" s="1" t="s">
        <v>16</v>
      </c>
      <c r="H48" s="1" t="s">
        <v>15</v>
      </c>
      <c r="I48">
        <v>1800</v>
      </c>
      <c r="J48">
        <v>47</v>
      </c>
      <c r="K48">
        <v>36</v>
      </c>
      <c r="L48">
        <v>1</v>
      </c>
      <c r="M48" s="1" t="s">
        <v>17</v>
      </c>
      <c r="N48" s="1" t="s">
        <v>18</v>
      </c>
      <c r="O48">
        <v>112</v>
      </c>
      <c r="P48">
        <f>COUNTA(insurance3[[#This Row],[ID]:[Benefits]])</f>
        <v>13</v>
      </c>
      <c r="Q48" s="2">
        <f t="shared" si="1"/>
        <v>0</v>
      </c>
    </row>
    <row r="49" spans="3:17" x14ac:dyDescent="0.3">
      <c r="C49" s="1" t="s">
        <v>67</v>
      </c>
      <c r="D49" s="1" t="s">
        <v>14</v>
      </c>
      <c r="E49" s="1" t="s">
        <v>20</v>
      </c>
      <c r="F49">
        <v>0</v>
      </c>
      <c r="G49" s="1" t="s">
        <v>16</v>
      </c>
      <c r="H49" s="1" t="s">
        <v>15</v>
      </c>
      <c r="I49">
        <v>2400</v>
      </c>
      <c r="J49">
        <v>75</v>
      </c>
      <c r="K49">
        <v>36</v>
      </c>
      <c r="M49" s="1" t="s">
        <v>17</v>
      </c>
      <c r="N49" s="1" t="s">
        <v>18</v>
      </c>
      <c r="O49">
        <v>111</v>
      </c>
      <c r="P49">
        <f>COUNTA(insurance3[[#This Row],[ID]:[Benefits]])</f>
        <v>12</v>
      </c>
      <c r="Q49" s="2">
        <f t="shared" si="1"/>
        <v>7.6923076923076872E-2</v>
      </c>
    </row>
    <row r="50" spans="3:17" x14ac:dyDescent="0.3">
      <c r="C50" s="1" t="s">
        <v>68</v>
      </c>
      <c r="D50" s="1" t="s">
        <v>14</v>
      </c>
      <c r="E50" s="1" t="s">
        <v>20</v>
      </c>
      <c r="F50">
        <v>0</v>
      </c>
      <c r="G50" s="1" t="s">
        <v>16</v>
      </c>
      <c r="H50" s="1" t="s">
        <v>15</v>
      </c>
      <c r="I50">
        <v>3941</v>
      </c>
      <c r="J50">
        <v>134</v>
      </c>
      <c r="K50">
        <v>36</v>
      </c>
      <c r="L50">
        <v>1</v>
      </c>
      <c r="M50" s="1" t="s">
        <v>30</v>
      </c>
      <c r="N50" s="1" t="s">
        <v>18</v>
      </c>
      <c r="O50">
        <v>257</v>
      </c>
      <c r="P50">
        <f>COUNTA(insurance3[[#This Row],[ID]:[Benefits]])</f>
        <v>13</v>
      </c>
      <c r="Q50" s="2">
        <f t="shared" si="1"/>
        <v>0</v>
      </c>
    </row>
    <row r="51" spans="3:17" x14ac:dyDescent="0.3">
      <c r="C51" s="1" t="s">
        <v>69</v>
      </c>
      <c r="D51" s="1" t="s">
        <v>14</v>
      </c>
      <c r="E51" s="1" t="s">
        <v>20</v>
      </c>
      <c r="F51">
        <v>0</v>
      </c>
      <c r="G51" s="1" t="s">
        <v>25</v>
      </c>
      <c r="H51" s="1" t="s">
        <v>20</v>
      </c>
      <c r="I51">
        <v>4695</v>
      </c>
      <c r="J51">
        <v>96</v>
      </c>
      <c r="L51">
        <v>1</v>
      </c>
      <c r="M51" s="1" t="s">
        <v>17</v>
      </c>
      <c r="N51" s="1" t="s">
        <v>18</v>
      </c>
      <c r="O51">
        <v>207</v>
      </c>
      <c r="P51">
        <f>COUNTA(insurance3[[#This Row],[ID]:[Benefits]])</f>
        <v>12</v>
      </c>
      <c r="Q51" s="2">
        <f t="shared" si="1"/>
        <v>7.6923076923076872E-2</v>
      </c>
    </row>
    <row r="52" spans="3:17" x14ac:dyDescent="0.3">
      <c r="C52" s="1" t="s">
        <v>70</v>
      </c>
      <c r="D52" s="1" t="s">
        <v>42</v>
      </c>
      <c r="E52" s="1" t="s">
        <v>15</v>
      </c>
      <c r="F52">
        <v>0</v>
      </c>
      <c r="G52" s="1" t="s">
        <v>16</v>
      </c>
      <c r="H52" s="1" t="s">
        <v>15</v>
      </c>
      <c r="I52">
        <v>3410</v>
      </c>
      <c r="J52">
        <v>88</v>
      </c>
      <c r="L52">
        <v>1</v>
      </c>
      <c r="M52" s="1" t="s">
        <v>17</v>
      </c>
      <c r="N52" s="1" t="s">
        <v>18</v>
      </c>
      <c r="O52">
        <v>106</v>
      </c>
      <c r="P52">
        <f>COUNTA(insurance3[[#This Row],[ID]:[Benefits]])</f>
        <v>12</v>
      </c>
      <c r="Q52" s="2">
        <f t="shared" si="1"/>
        <v>7.6923076923076872E-2</v>
      </c>
    </row>
    <row r="53" spans="3:17" x14ac:dyDescent="0.3">
      <c r="C53" s="1" t="s">
        <v>71</v>
      </c>
      <c r="D53" s="1" t="s">
        <v>14</v>
      </c>
      <c r="E53" s="1" t="s">
        <v>20</v>
      </c>
      <c r="F53">
        <v>1</v>
      </c>
      <c r="G53" s="1" t="s">
        <v>16</v>
      </c>
      <c r="H53" s="1" t="s">
        <v>15</v>
      </c>
      <c r="I53">
        <v>5649</v>
      </c>
      <c r="J53">
        <v>44</v>
      </c>
      <c r="K53">
        <v>36</v>
      </c>
      <c r="L53">
        <v>1</v>
      </c>
      <c r="M53" s="1" t="s">
        <v>17</v>
      </c>
      <c r="N53" s="1" t="s">
        <v>18</v>
      </c>
      <c r="O53">
        <v>77</v>
      </c>
      <c r="P53">
        <f>COUNTA(insurance3[[#This Row],[ID]:[Benefits]])</f>
        <v>13</v>
      </c>
      <c r="Q53" s="2">
        <f t="shared" si="1"/>
        <v>0</v>
      </c>
    </row>
    <row r="54" spans="3:17" x14ac:dyDescent="0.3">
      <c r="C54" s="1" t="s">
        <v>72</v>
      </c>
      <c r="D54" s="1" t="s">
        <v>14</v>
      </c>
      <c r="E54" s="1" t="s">
        <v>20</v>
      </c>
      <c r="F54">
        <v>0</v>
      </c>
      <c r="G54" s="1" t="s">
        <v>16</v>
      </c>
      <c r="H54" s="1" t="s">
        <v>15</v>
      </c>
      <c r="I54">
        <v>5821</v>
      </c>
      <c r="J54">
        <v>144</v>
      </c>
      <c r="K54">
        <v>36</v>
      </c>
      <c r="L54">
        <v>1</v>
      </c>
      <c r="M54" s="1" t="s">
        <v>17</v>
      </c>
      <c r="N54" s="1" t="s">
        <v>18</v>
      </c>
      <c r="O54">
        <v>190</v>
      </c>
      <c r="P54">
        <f>COUNTA(insurance3[[#This Row],[ID]:[Benefits]])</f>
        <v>13</v>
      </c>
      <c r="Q54" s="2">
        <f t="shared" si="1"/>
        <v>0</v>
      </c>
    </row>
    <row r="55" spans="3:17" x14ac:dyDescent="0.3">
      <c r="C55" s="1" t="s">
        <v>73</v>
      </c>
      <c r="D55" s="1" t="s">
        <v>42</v>
      </c>
      <c r="E55" s="1" t="s">
        <v>20</v>
      </c>
      <c r="F55">
        <v>0</v>
      </c>
      <c r="G55" s="1" t="s">
        <v>16</v>
      </c>
      <c r="H55" s="1" t="s">
        <v>15</v>
      </c>
      <c r="I55">
        <v>2645</v>
      </c>
      <c r="J55">
        <v>120</v>
      </c>
      <c r="K55">
        <v>36</v>
      </c>
      <c r="L55">
        <v>0</v>
      </c>
      <c r="M55" s="1" t="s">
        <v>17</v>
      </c>
      <c r="N55" s="1" t="s">
        <v>22</v>
      </c>
      <c r="O55">
        <v>230</v>
      </c>
      <c r="P55">
        <f>COUNTA(insurance3[[#This Row],[ID]:[Benefits]])</f>
        <v>13</v>
      </c>
      <c r="Q55" s="2">
        <f t="shared" si="1"/>
        <v>0</v>
      </c>
    </row>
    <row r="56" spans="3:17" x14ac:dyDescent="0.3">
      <c r="C56" s="1" t="s">
        <v>74</v>
      </c>
      <c r="D56" s="1" t="s">
        <v>42</v>
      </c>
      <c r="E56" s="1" t="s">
        <v>15</v>
      </c>
      <c r="F56">
        <v>0</v>
      </c>
      <c r="G56" s="1" t="s">
        <v>16</v>
      </c>
      <c r="H56" s="1" t="s">
        <v>15</v>
      </c>
      <c r="I56">
        <v>4000</v>
      </c>
      <c r="J56">
        <v>144</v>
      </c>
      <c r="K56">
        <v>36</v>
      </c>
      <c r="L56">
        <v>1</v>
      </c>
      <c r="M56" s="1" t="s">
        <v>30</v>
      </c>
      <c r="N56" s="1" t="s">
        <v>18</v>
      </c>
      <c r="O56">
        <v>277</v>
      </c>
      <c r="P56">
        <f>COUNTA(insurance3[[#This Row],[ID]:[Benefits]])</f>
        <v>13</v>
      </c>
      <c r="Q56" s="2">
        <f t="shared" si="1"/>
        <v>0</v>
      </c>
    </row>
    <row r="57" spans="3:17" x14ac:dyDescent="0.3">
      <c r="C57" s="1" t="s">
        <v>75</v>
      </c>
      <c r="D57" s="1" t="s">
        <v>42</v>
      </c>
      <c r="E57" s="1" t="s">
        <v>20</v>
      </c>
      <c r="F57">
        <v>0</v>
      </c>
      <c r="G57" s="1" t="s">
        <v>25</v>
      </c>
      <c r="H57" s="1" t="s">
        <v>15</v>
      </c>
      <c r="I57">
        <v>1928</v>
      </c>
      <c r="J57">
        <v>100</v>
      </c>
      <c r="K57">
        <v>36</v>
      </c>
      <c r="L57">
        <v>1</v>
      </c>
      <c r="M57" s="1" t="s">
        <v>30</v>
      </c>
      <c r="N57" s="1" t="s">
        <v>18</v>
      </c>
      <c r="O57">
        <v>120</v>
      </c>
      <c r="P57">
        <f>COUNTA(insurance3[[#This Row],[ID]:[Benefits]])</f>
        <v>13</v>
      </c>
      <c r="Q57" s="2">
        <f t="shared" si="1"/>
        <v>0</v>
      </c>
    </row>
    <row r="58" spans="3:17" x14ac:dyDescent="0.3">
      <c r="C58" s="1" t="s">
        <v>76</v>
      </c>
      <c r="D58" s="1" t="s">
        <v>42</v>
      </c>
      <c r="E58" s="1" t="s">
        <v>15</v>
      </c>
      <c r="F58">
        <v>0</v>
      </c>
      <c r="G58" s="1" t="s">
        <v>16</v>
      </c>
      <c r="H58" s="1" t="s">
        <v>15</v>
      </c>
      <c r="I58">
        <v>3086</v>
      </c>
      <c r="J58">
        <v>120</v>
      </c>
      <c r="K58">
        <v>36</v>
      </c>
      <c r="L58">
        <v>1</v>
      </c>
      <c r="M58" s="1" t="s">
        <v>30</v>
      </c>
      <c r="N58" s="1" t="s">
        <v>18</v>
      </c>
      <c r="O58">
        <v>230</v>
      </c>
      <c r="P58">
        <f>COUNTA(insurance3[[#This Row],[ID]:[Benefits]])</f>
        <v>13</v>
      </c>
      <c r="Q58" s="2">
        <f t="shared" si="1"/>
        <v>0</v>
      </c>
    </row>
    <row r="59" spans="3:17" x14ac:dyDescent="0.3">
      <c r="C59" s="1" t="s">
        <v>77</v>
      </c>
      <c r="D59" s="1" t="s">
        <v>42</v>
      </c>
      <c r="E59" s="1" t="s">
        <v>15</v>
      </c>
      <c r="F59">
        <v>0</v>
      </c>
      <c r="G59" s="1" t="s">
        <v>16</v>
      </c>
      <c r="H59" s="1" t="s">
        <v>15</v>
      </c>
      <c r="I59">
        <v>4230</v>
      </c>
      <c r="J59">
        <v>112</v>
      </c>
      <c r="K59">
        <v>36</v>
      </c>
      <c r="L59">
        <v>1</v>
      </c>
      <c r="M59" s="1" t="s">
        <v>30</v>
      </c>
      <c r="N59" s="1" t="s">
        <v>22</v>
      </c>
      <c r="O59">
        <v>223</v>
      </c>
      <c r="P59">
        <f>COUNTA(insurance3[[#This Row],[ID]:[Benefits]])</f>
        <v>13</v>
      </c>
      <c r="Q59" s="2">
        <f t="shared" si="1"/>
        <v>0</v>
      </c>
    </row>
    <row r="60" spans="3:17" x14ac:dyDescent="0.3">
      <c r="C60" s="1" t="s">
        <v>78</v>
      </c>
      <c r="D60" s="1" t="s">
        <v>14</v>
      </c>
      <c r="E60" s="1" t="s">
        <v>20</v>
      </c>
      <c r="F60">
        <v>2</v>
      </c>
      <c r="G60" s="1" t="s">
        <v>16</v>
      </c>
      <c r="H60" s="1" t="s">
        <v>15</v>
      </c>
      <c r="I60">
        <v>4616</v>
      </c>
      <c r="J60">
        <v>134</v>
      </c>
      <c r="K60">
        <v>36</v>
      </c>
      <c r="L60">
        <v>1</v>
      </c>
      <c r="M60" s="1" t="s">
        <v>17</v>
      </c>
      <c r="N60" s="1" t="s">
        <v>22</v>
      </c>
      <c r="O60">
        <v>257</v>
      </c>
      <c r="P60">
        <f>COUNTA(insurance3[[#This Row],[ID]:[Benefits]])</f>
        <v>13</v>
      </c>
      <c r="Q60" s="2">
        <f t="shared" si="1"/>
        <v>0</v>
      </c>
    </row>
    <row r="61" spans="3:17" x14ac:dyDescent="0.3">
      <c r="C61" s="1" t="s">
        <v>79</v>
      </c>
      <c r="D61" s="1" t="s">
        <v>42</v>
      </c>
      <c r="E61" s="1" t="s">
        <v>20</v>
      </c>
      <c r="F61">
        <v>1</v>
      </c>
      <c r="G61" s="1" t="s">
        <v>16</v>
      </c>
      <c r="H61" s="1" t="s">
        <v>20</v>
      </c>
      <c r="I61">
        <v>11500</v>
      </c>
      <c r="J61">
        <v>286</v>
      </c>
      <c r="K61">
        <v>36</v>
      </c>
      <c r="L61">
        <v>0</v>
      </c>
      <c r="M61" s="1" t="s">
        <v>17</v>
      </c>
      <c r="N61" s="1" t="s">
        <v>22</v>
      </c>
      <c r="O61">
        <v>397</v>
      </c>
      <c r="P61">
        <f>COUNTA(insurance3[[#This Row],[ID]:[Benefits]])</f>
        <v>13</v>
      </c>
      <c r="Q61" s="2">
        <f t="shared" si="1"/>
        <v>0</v>
      </c>
    </row>
    <row r="62" spans="3:17" x14ac:dyDescent="0.3">
      <c r="C62" s="1" t="s">
        <v>80</v>
      </c>
      <c r="D62" s="1" t="s">
        <v>14</v>
      </c>
      <c r="E62" s="1" t="s">
        <v>20</v>
      </c>
      <c r="F62">
        <v>2</v>
      </c>
      <c r="G62" s="1" t="s">
        <v>16</v>
      </c>
      <c r="H62" s="1" t="s">
        <v>15</v>
      </c>
      <c r="I62">
        <v>2708</v>
      </c>
      <c r="J62">
        <v>97</v>
      </c>
      <c r="K62">
        <v>36</v>
      </c>
      <c r="L62">
        <v>1</v>
      </c>
      <c r="M62" s="1" t="s">
        <v>30</v>
      </c>
      <c r="N62" s="1" t="s">
        <v>18</v>
      </c>
      <c r="O62">
        <v>207</v>
      </c>
      <c r="P62">
        <f>COUNTA(insurance3[[#This Row],[ID]:[Benefits]])</f>
        <v>13</v>
      </c>
      <c r="Q62" s="2">
        <f t="shared" si="1"/>
        <v>0</v>
      </c>
    </row>
    <row r="63" spans="3:17" x14ac:dyDescent="0.3">
      <c r="C63" s="1" t="s">
        <v>81</v>
      </c>
      <c r="D63" s="1" t="s">
        <v>14</v>
      </c>
      <c r="E63" s="1" t="s">
        <v>20</v>
      </c>
      <c r="F63">
        <v>0</v>
      </c>
      <c r="G63" s="1" t="s">
        <v>16</v>
      </c>
      <c r="H63" s="1" t="s">
        <v>15</v>
      </c>
      <c r="I63">
        <v>2132</v>
      </c>
      <c r="J63">
        <v>96</v>
      </c>
      <c r="K63">
        <v>36</v>
      </c>
      <c r="L63">
        <v>1</v>
      </c>
      <c r="M63" s="1" t="s">
        <v>30</v>
      </c>
      <c r="N63" s="1" t="s">
        <v>18</v>
      </c>
      <c r="O63">
        <v>207</v>
      </c>
      <c r="P63">
        <f>COUNTA(insurance3[[#This Row],[ID]:[Benefits]])</f>
        <v>13</v>
      </c>
      <c r="Q63" s="2">
        <f t="shared" si="1"/>
        <v>0</v>
      </c>
    </row>
    <row r="64" spans="3:17" x14ac:dyDescent="0.3">
      <c r="C64" s="1" t="s">
        <v>82</v>
      </c>
      <c r="D64" s="1" t="s">
        <v>14</v>
      </c>
      <c r="E64" s="1" t="s">
        <v>20</v>
      </c>
      <c r="F64">
        <v>0</v>
      </c>
      <c r="G64" s="1" t="s">
        <v>16</v>
      </c>
      <c r="H64" s="1" t="s">
        <v>15</v>
      </c>
      <c r="I64">
        <v>3366</v>
      </c>
      <c r="J64">
        <v>135</v>
      </c>
      <c r="K64">
        <v>36</v>
      </c>
      <c r="L64">
        <v>1</v>
      </c>
      <c r="M64" s="1" t="s">
        <v>21</v>
      </c>
      <c r="N64" s="1" t="s">
        <v>22</v>
      </c>
      <c r="O64">
        <v>257</v>
      </c>
      <c r="P64">
        <f>COUNTA(insurance3[[#This Row],[ID]:[Benefits]])</f>
        <v>13</v>
      </c>
      <c r="Q64" s="2">
        <f t="shared" si="1"/>
        <v>0</v>
      </c>
    </row>
    <row r="65" spans="3:17" x14ac:dyDescent="0.3">
      <c r="C65" s="1" t="s">
        <v>83</v>
      </c>
      <c r="D65" s="1" t="s">
        <v>14</v>
      </c>
      <c r="E65" s="1" t="s">
        <v>20</v>
      </c>
      <c r="F65">
        <v>1</v>
      </c>
      <c r="G65" s="1" t="s">
        <v>16</v>
      </c>
      <c r="H65" s="1" t="s">
        <v>15</v>
      </c>
      <c r="I65">
        <v>8080</v>
      </c>
      <c r="J65">
        <v>180</v>
      </c>
      <c r="K65">
        <v>36</v>
      </c>
      <c r="L65">
        <v>1</v>
      </c>
      <c r="M65" s="1" t="s">
        <v>17</v>
      </c>
      <c r="N65" s="1" t="s">
        <v>18</v>
      </c>
      <c r="O65">
        <v>290</v>
      </c>
      <c r="P65">
        <f>COUNTA(insurance3[[#This Row],[ID]:[Benefits]])</f>
        <v>13</v>
      </c>
      <c r="Q65" s="2">
        <f t="shared" si="1"/>
        <v>0</v>
      </c>
    </row>
    <row r="66" spans="3:17" x14ac:dyDescent="0.3">
      <c r="C66" s="1" t="s">
        <v>84</v>
      </c>
      <c r="D66" s="1" t="s">
        <v>14</v>
      </c>
      <c r="E66" s="1" t="s">
        <v>20</v>
      </c>
      <c r="F66">
        <v>2</v>
      </c>
      <c r="G66" s="1" t="s">
        <v>25</v>
      </c>
      <c r="H66" s="1" t="s">
        <v>15</v>
      </c>
      <c r="I66">
        <v>3357</v>
      </c>
      <c r="J66">
        <v>144</v>
      </c>
      <c r="K66">
        <v>36</v>
      </c>
      <c r="L66">
        <v>1</v>
      </c>
      <c r="M66" s="1" t="s">
        <v>17</v>
      </c>
      <c r="N66" s="1" t="s">
        <v>18</v>
      </c>
      <c r="O66">
        <v>277</v>
      </c>
      <c r="P66">
        <f>COUNTA(insurance3[[#This Row],[ID]:[Benefits]])</f>
        <v>13</v>
      </c>
      <c r="Q66" s="2">
        <f t="shared" si="1"/>
        <v>0</v>
      </c>
    </row>
    <row r="67" spans="3:17" x14ac:dyDescent="0.3">
      <c r="C67" s="1" t="s">
        <v>85</v>
      </c>
      <c r="D67" s="1" t="s">
        <v>14</v>
      </c>
      <c r="E67" s="1" t="s">
        <v>20</v>
      </c>
      <c r="F67">
        <v>0</v>
      </c>
      <c r="G67" s="1" t="s">
        <v>16</v>
      </c>
      <c r="H67" s="1" t="s">
        <v>15</v>
      </c>
      <c r="I67">
        <v>2500</v>
      </c>
      <c r="J67">
        <v>120</v>
      </c>
      <c r="K67">
        <v>36</v>
      </c>
      <c r="L67">
        <v>1</v>
      </c>
      <c r="M67" s="1" t="s">
        <v>17</v>
      </c>
      <c r="N67" s="1" t="s">
        <v>18</v>
      </c>
      <c r="O67">
        <v>230</v>
      </c>
      <c r="P67">
        <f>COUNTA(insurance3[[#This Row],[ID]:[Benefits]])</f>
        <v>13</v>
      </c>
      <c r="Q67" s="2">
        <f t="shared" si="1"/>
        <v>0</v>
      </c>
    </row>
    <row r="68" spans="3:17" x14ac:dyDescent="0.3">
      <c r="C68" s="1" t="s">
        <v>86</v>
      </c>
      <c r="D68" s="1" t="s">
        <v>14</v>
      </c>
      <c r="E68" s="1" t="s">
        <v>20</v>
      </c>
      <c r="F68">
        <v>3</v>
      </c>
      <c r="G68" s="1" t="s">
        <v>16</v>
      </c>
      <c r="H68" s="1" t="s">
        <v>15</v>
      </c>
      <c r="I68">
        <v>3029</v>
      </c>
      <c r="J68">
        <v>99</v>
      </c>
      <c r="K68">
        <v>36</v>
      </c>
      <c r="L68">
        <v>1</v>
      </c>
      <c r="M68" s="1" t="s">
        <v>17</v>
      </c>
      <c r="N68" s="1" t="s">
        <v>18</v>
      </c>
      <c r="O68">
        <v>120</v>
      </c>
      <c r="P68">
        <f>COUNTA(insurance3[[#This Row],[ID]:[Benefits]])</f>
        <v>13</v>
      </c>
      <c r="Q68" s="2">
        <f t="shared" si="1"/>
        <v>0</v>
      </c>
    </row>
    <row r="69" spans="3:17" x14ac:dyDescent="0.3">
      <c r="C69" s="1" t="s">
        <v>87</v>
      </c>
      <c r="D69" s="1" t="s">
        <v>14</v>
      </c>
      <c r="E69" s="1" t="s">
        <v>20</v>
      </c>
      <c r="F69">
        <v>0</v>
      </c>
      <c r="G69" s="1" t="s">
        <v>25</v>
      </c>
      <c r="H69" s="1" t="s">
        <v>20</v>
      </c>
      <c r="I69">
        <v>2609</v>
      </c>
      <c r="J69">
        <v>165</v>
      </c>
      <c r="K69">
        <v>18</v>
      </c>
      <c r="L69">
        <v>0</v>
      </c>
      <c r="M69" s="1" t="s">
        <v>21</v>
      </c>
      <c r="N69" s="1" t="s">
        <v>22</v>
      </c>
      <c r="O69">
        <v>277</v>
      </c>
      <c r="P69">
        <f>COUNTA(insurance3[[#This Row],[ID]:[Benefits]])</f>
        <v>13</v>
      </c>
      <c r="Q69" s="2">
        <f t="shared" si="1"/>
        <v>0</v>
      </c>
    </row>
    <row r="70" spans="3:17" x14ac:dyDescent="0.3">
      <c r="C70" s="1" t="s">
        <v>88</v>
      </c>
      <c r="D70" s="1" t="s">
        <v>14</v>
      </c>
      <c r="E70" s="1" t="s">
        <v>20</v>
      </c>
      <c r="F70">
        <v>1</v>
      </c>
      <c r="G70" s="1" t="s">
        <v>16</v>
      </c>
      <c r="H70" s="1" t="s">
        <v>15</v>
      </c>
      <c r="I70">
        <v>4945</v>
      </c>
      <c r="K70">
        <v>36</v>
      </c>
      <c r="L70">
        <v>0</v>
      </c>
      <c r="M70" s="1" t="s">
        <v>21</v>
      </c>
      <c r="N70" s="1" t="s">
        <v>22</v>
      </c>
      <c r="P70">
        <f>COUNTA(insurance3[[#This Row],[ID]:[Benefits]])</f>
        <v>11</v>
      </c>
      <c r="Q70" s="2">
        <f t="shared" si="1"/>
        <v>0.15384615384615385</v>
      </c>
    </row>
    <row r="71" spans="3:17" x14ac:dyDescent="0.3">
      <c r="C71" s="1" t="s">
        <v>89</v>
      </c>
      <c r="D71" s="1" t="s">
        <v>42</v>
      </c>
      <c r="E71" s="1" t="s">
        <v>15</v>
      </c>
      <c r="F71">
        <v>0</v>
      </c>
      <c r="G71" s="1" t="s">
        <v>16</v>
      </c>
      <c r="H71" s="1" t="s">
        <v>15</v>
      </c>
      <c r="I71">
        <v>4166</v>
      </c>
      <c r="J71">
        <v>116</v>
      </c>
      <c r="K71">
        <v>36</v>
      </c>
      <c r="L71">
        <v>0</v>
      </c>
      <c r="M71" s="1" t="s">
        <v>30</v>
      </c>
      <c r="N71" s="1" t="s">
        <v>22</v>
      </c>
      <c r="O71">
        <v>227</v>
      </c>
      <c r="P71">
        <f>COUNTA(insurance3[[#This Row],[ID]:[Benefits]])</f>
        <v>13</v>
      </c>
      <c r="Q71" s="2">
        <f t="shared" si="1"/>
        <v>0</v>
      </c>
    </row>
    <row r="72" spans="3:17" x14ac:dyDescent="0.3">
      <c r="C72" s="1" t="s">
        <v>90</v>
      </c>
      <c r="D72" s="1" t="s">
        <v>14</v>
      </c>
      <c r="E72" s="1" t="s">
        <v>20</v>
      </c>
      <c r="F72">
        <v>0</v>
      </c>
      <c r="G72" s="1" t="s">
        <v>16</v>
      </c>
      <c r="H72" s="1" t="s">
        <v>15</v>
      </c>
      <c r="I72">
        <v>5726</v>
      </c>
      <c r="J72">
        <v>258</v>
      </c>
      <c r="K72">
        <v>36</v>
      </c>
      <c r="L72">
        <v>1</v>
      </c>
      <c r="M72" s="1" t="s">
        <v>30</v>
      </c>
      <c r="N72" s="1" t="s">
        <v>22</v>
      </c>
      <c r="O72">
        <v>379</v>
      </c>
      <c r="P72">
        <f>COUNTA(insurance3[[#This Row],[ID]:[Benefits]])</f>
        <v>13</v>
      </c>
      <c r="Q72" s="2">
        <f t="shared" ref="Q72:Q135" si="2">1-P72/$P$6</f>
        <v>0</v>
      </c>
    </row>
    <row r="73" spans="3:17" x14ac:dyDescent="0.3">
      <c r="C73" s="1" t="s">
        <v>91</v>
      </c>
      <c r="D73" s="1" t="s">
        <v>14</v>
      </c>
      <c r="E73" s="1" t="s">
        <v>15</v>
      </c>
      <c r="F73">
        <v>0</v>
      </c>
      <c r="G73" s="1" t="s">
        <v>25</v>
      </c>
      <c r="H73" s="1" t="s">
        <v>15</v>
      </c>
      <c r="I73">
        <v>3200</v>
      </c>
      <c r="J73">
        <v>126</v>
      </c>
      <c r="K73">
        <v>18</v>
      </c>
      <c r="L73">
        <v>0</v>
      </c>
      <c r="M73" s="1" t="s">
        <v>17</v>
      </c>
      <c r="N73" s="1" t="s">
        <v>22</v>
      </c>
      <c r="O73">
        <v>237</v>
      </c>
      <c r="P73">
        <f>COUNTA(insurance3[[#This Row],[ID]:[Benefits]])</f>
        <v>13</v>
      </c>
      <c r="Q73" s="2">
        <f t="shared" si="2"/>
        <v>0</v>
      </c>
    </row>
    <row r="74" spans="3:17" x14ac:dyDescent="0.3">
      <c r="C74" s="1" t="s">
        <v>92</v>
      </c>
      <c r="D74" s="1" t="s">
        <v>14</v>
      </c>
      <c r="E74" s="1" t="s">
        <v>20</v>
      </c>
      <c r="F74">
        <v>1</v>
      </c>
      <c r="G74" s="1" t="s">
        <v>16</v>
      </c>
      <c r="H74" s="1" t="s">
        <v>15</v>
      </c>
      <c r="I74">
        <v>10750</v>
      </c>
      <c r="J74">
        <v>312</v>
      </c>
      <c r="K74">
        <v>36</v>
      </c>
      <c r="L74">
        <v>1</v>
      </c>
      <c r="M74" s="1" t="s">
        <v>17</v>
      </c>
      <c r="N74" s="1" t="s">
        <v>18</v>
      </c>
      <c r="O74">
        <v>523</v>
      </c>
      <c r="P74">
        <f>COUNTA(insurance3[[#This Row],[ID]:[Benefits]])</f>
        <v>13</v>
      </c>
      <c r="Q74" s="2">
        <f t="shared" si="2"/>
        <v>0</v>
      </c>
    </row>
    <row r="75" spans="3:17" x14ac:dyDescent="0.3">
      <c r="C75" s="1" t="s">
        <v>93</v>
      </c>
      <c r="D75" s="1" t="s">
        <v>14</v>
      </c>
      <c r="E75" s="1" t="s">
        <v>20</v>
      </c>
      <c r="F75">
        <v>3</v>
      </c>
      <c r="G75" s="1" t="s">
        <v>25</v>
      </c>
      <c r="H75" s="1" t="s">
        <v>20</v>
      </c>
      <c r="I75">
        <v>7100</v>
      </c>
      <c r="J75">
        <v>125</v>
      </c>
      <c r="K75">
        <v>6</v>
      </c>
      <c r="L75">
        <v>1</v>
      </c>
      <c r="M75" s="1" t="s">
        <v>17</v>
      </c>
      <c r="N75" s="1" t="s">
        <v>18</v>
      </c>
      <c r="O75">
        <v>237</v>
      </c>
      <c r="P75">
        <f>COUNTA(insurance3[[#This Row],[ID]:[Benefits]])</f>
        <v>13</v>
      </c>
      <c r="Q75" s="2">
        <f t="shared" si="2"/>
        <v>0</v>
      </c>
    </row>
    <row r="76" spans="3:17" x14ac:dyDescent="0.3">
      <c r="C76" s="1" t="s">
        <v>94</v>
      </c>
      <c r="D76" s="1" t="s">
        <v>42</v>
      </c>
      <c r="E76" s="1" t="s">
        <v>15</v>
      </c>
      <c r="F76">
        <v>0</v>
      </c>
      <c r="G76" s="1" t="s">
        <v>16</v>
      </c>
      <c r="H76" s="1" t="s">
        <v>15</v>
      </c>
      <c r="I76">
        <v>4300</v>
      </c>
      <c r="J76">
        <v>136</v>
      </c>
      <c r="K76">
        <v>36</v>
      </c>
      <c r="L76">
        <v>0</v>
      </c>
      <c r="M76" s="1" t="s">
        <v>30</v>
      </c>
      <c r="N76" s="1" t="s">
        <v>22</v>
      </c>
      <c r="O76">
        <v>257</v>
      </c>
      <c r="P76">
        <f>COUNTA(insurance3[[#This Row],[ID]:[Benefits]])</f>
        <v>13</v>
      </c>
      <c r="Q76" s="2">
        <f t="shared" si="2"/>
        <v>0</v>
      </c>
    </row>
    <row r="77" spans="3:17" x14ac:dyDescent="0.3">
      <c r="C77" s="1" t="s">
        <v>95</v>
      </c>
      <c r="D77" s="1" t="s">
        <v>14</v>
      </c>
      <c r="E77" s="1" t="s">
        <v>20</v>
      </c>
      <c r="F77">
        <v>0</v>
      </c>
      <c r="G77" s="1" t="s">
        <v>16</v>
      </c>
      <c r="H77" s="1" t="s">
        <v>15</v>
      </c>
      <c r="I77">
        <v>3208</v>
      </c>
      <c r="J77">
        <v>172</v>
      </c>
      <c r="K77">
        <v>36</v>
      </c>
      <c r="L77">
        <v>1</v>
      </c>
      <c r="M77" s="1" t="s">
        <v>17</v>
      </c>
      <c r="N77" s="1" t="s">
        <v>18</v>
      </c>
      <c r="O77">
        <v>273</v>
      </c>
      <c r="P77">
        <f>COUNTA(insurance3[[#This Row],[ID]:[Benefits]])</f>
        <v>13</v>
      </c>
      <c r="Q77" s="2">
        <f t="shared" si="2"/>
        <v>0</v>
      </c>
    </row>
    <row r="78" spans="3:17" x14ac:dyDescent="0.3">
      <c r="C78" s="1" t="s">
        <v>96</v>
      </c>
      <c r="D78" s="1" t="s">
        <v>14</v>
      </c>
      <c r="E78" s="1" t="s">
        <v>20</v>
      </c>
      <c r="F78">
        <v>2</v>
      </c>
      <c r="G78" s="1" t="s">
        <v>25</v>
      </c>
      <c r="H78" s="1" t="s">
        <v>20</v>
      </c>
      <c r="I78">
        <v>1875</v>
      </c>
      <c r="J78">
        <v>97</v>
      </c>
      <c r="K78">
        <v>36</v>
      </c>
      <c r="L78">
        <v>1</v>
      </c>
      <c r="M78" s="1" t="s">
        <v>30</v>
      </c>
      <c r="N78" s="1" t="s">
        <v>18</v>
      </c>
      <c r="O78">
        <v>207</v>
      </c>
      <c r="P78">
        <f>COUNTA(insurance3[[#This Row],[ID]:[Benefits]])</f>
        <v>13</v>
      </c>
      <c r="Q78" s="2">
        <f t="shared" si="2"/>
        <v>0</v>
      </c>
    </row>
    <row r="79" spans="3:17" x14ac:dyDescent="0.3">
      <c r="C79" s="1" t="s">
        <v>97</v>
      </c>
      <c r="D79" s="1" t="s">
        <v>14</v>
      </c>
      <c r="E79" s="1" t="s">
        <v>15</v>
      </c>
      <c r="F79">
        <v>0</v>
      </c>
      <c r="G79" s="1" t="s">
        <v>16</v>
      </c>
      <c r="H79" s="1" t="s">
        <v>15</v>
      </c>
      <c r="I79">
        <v>3500</v>
      </c>
      <c r="J79">
        <v>81</v>
      </c>
      <c r="K79">
        <v>3</v>
      </c>
      <c r="L79">
        <v>1</v>
      </c>
      <c r="M79" s="1" t="s">
        <v>30</v>
      </c>
      <c r="N79" s="1" t="s">
        <v>18</v>
      </c>
      <c r="O79">
        <v>92</v>
      </c>
      <c r="P79">
        <f>COUNTA(insurance3[[#This Row],[ID]:[Benefits]])</f>
        <v>13</v>
      </c>
      <c r="Q79" s="2">
        <f t="shared" si="2"/>
        <v>0</v>
      </c>
    </row>
    <row r="80" spans="3:17" x14ac:dyDescent="0.3">
      <c r="C80" s="1" t="s">
        <v>98</v>
      </c>
      <c r="D80" s="1" t="s">
        <v>14</v>
      </c>
      <c r="E80" s="1" t="s">
        <v>20</v>
      </c>
      <c r="F80">
        <v>3</v>
      </c>
      <c r="G80" s="1" t="s">
        <v>25</v>
      </c>
      <c r="H80" s="1" t="s">
        <v>15</v>
      </c>
      <c r="I80">
        <v>4755</v>
      </c>
      <c r="J80">
        <v>95</v>
      </c>
      <c r="L80">
        <v>0</v>
      </c>
      <c r="M80" s="1" t="s">
        <v>30</v>
      </c>
      <c r="N80" s="1" t="s">
        <v>22</v>
      </c>
      <c r="O80">
        <v>207</v>
      </c>
      <c r="P80">
        <f>COUNTA(insurance3[[#This Row],[ID]:[Benefits]])</f>
        <v>12</v>
      </c>
      <c r="Q80" s="2">
        <f t="shared" si="2"/>
        <v>7.6923076923076872E-2</v>
      </c>
    </row>
    <row r="81" spans="3:17" x14ac:dyDescent="0.3">
      <c r="C81" s="1" t="s">
        <v>99</v>
      </c>
      <c r="D81" s="1" t="s">
        <v>14</v>
      </c>
      <c r="E81" s="1" t="s">
        <v>20</v>
      </c>
      <c r="F81">
        <v>3</v>
      </c>
      <c r="G81" s="1" t="s">
        <v>16</v>
      </c>
      <c r="H81" s="1" t="s">
        <v>20</v>
      </c>
      <c r="I81">
        <v>5266</v>
      </c>
      <c r="J81">
        <v>187</v>
      </c>
      <c r="K81">
        <v>36</v>
      </c>
      <c r="L81">
        <v>1</v>
      </c>
      <c r="M81" s="1" t="s">
        <v>30</v>
      </c>
      <c r="N81" s="1" t="s">
        <v>18</v>
      </c>
      <c r="O81">
        <v>297</v>
      </c>
      <c r="P81">
        <f>COUNTA(insurance3[[#This Row],[ID]:[Benefits]])</f>
        <v>13</v>
      </c>
      <c r="Q81" s="2">
        <f t="shared" si="2"/>
        <v>0</v>
      </c>
    </row>
    <row r="82" spans="3:17" x14ac:dyDescent="0.3">
      <c r="C82" s="1" t="s">
        <v>100</v>
      </c>
      <c r="D82" s="1" t="s">
        <v>14</v>
      </c>
      <c r="E82" s="1" t="s">
        <v>15</v>
      </c>
      <c r="F82">
        <v>0</v>
      </c>
      <c r="G82" s="1" t="s">
        <v>16</v>
      </c>
      <c r="H82" s="1" t="s">
        <v>15</v>
      </c>
      <c r="I82">
        <v>3750</v>
      </c>
      <c r="J82">
        <v>113</v>
      </c>
      <c r="K82">
        <v>48</v>
      </c>
      <c r="L82">
        <v>1</v>
      </c>
      <c r="M82" s="1" t="s">
        <v>17</v>
      </c>
      <c r="N82" s="1" t="s">
        <v>22</v>
      </c>
      <c r="O82">
        <v>225</v>
      </c>
      <c r="P82">
        <f>COUNTA(insurance3[[#This Row],[ID]:[Benefits]])</f>
        <v>13</v>
      </c>
      <c r="Q82" s="2">
        <f t="shared" si="2"/>
        <v>0</v>
      </c>
    </row>
    <row r="83" spans="3:17" x14ac:dyDescent="0.3">
      <c r="C83" s="1" t="s">
        <v>101</v>
      </c>
      <c r="D83" s="1" t="s">
        <v>14</v>
      </c>
      <c r="E83" s="1" t="s">
        <v>15</v>
      </c>
      <c r="F83">
        <v>0</v>
      </c>
      <c r="G83" s="1" t="s">
        <v>16</v>
      </c>
      <c r="H83" s="1" t="s">
        <v>15</v>
      </c>
      <c r="I83">
        <v>3750</v>
      </c>
      <c r="J83">
        <v>176</v>
      </c>
      <c r="K83">
        <v>36</v>
      </c>
      <c r="L83">
        <v>1</v>
      </c>
      <c r="M83" s="1" t="s">
        <v>17</v>
      </c>
      <c r="N83" s="1" t="s">
        <v>22</v>
      </c>
      <c r="O83">
        <v>277</v>
      </c>
      <c r="P83">
        <f>COUNTA(insurance3[[#This Row],[ID]:[Benefits]])</f>
        <v>13</v>
      </c>
      <c r="Q83" s="2">
        <f t="shared" si="2"/>
        <v>0</v>
      </c>
    </row>
    <row r="84" spans="3:17" x14ac:dyDescent="0.3">
      <c r="C84" s="1" t="s">
        <v>102</v>
      </c>
      <c r="D84" s="1" t="s">
        <v>14</v>
      </c>
      <c r="E84" s="1" t="s">
        <v>20</v>
      </c>
      <c r="F84">
        <v>1</v>
      </c>
      <c r="G84" s="1" t="s">
        <v>16</v>
      </c>
      <c r="H84" s="1" t="s">
        <v>20</v>
      </c>
      <c r="I84">
        <v>1000</v>
      </c>
      <c r="J84">
        <v>110</v>
      </c>
      <c r="K84">
        <v>36</v>
      </c>
      <c r="L84">
        <v>1</v>
      </c>
      <c r="M84" s="1" t="s">
        <v>17</v>
      </c>
      <c r="N84" s="1" t="s">
        <v>22</v>
      </c>
      <c r="O84">
        <v>220</v>
      </c>
      <c r="P84">
        <f>COUNTA(insurance3[[#This Row],[ID]:[Benefits]])</f>
        <v>13</v>
      </c>
      <c r="Q84" s="2">
        <f t="shared" si="2"/>
        <v>0</v>
      </c>
    </row>
    <row r="85" spans="3:17" x14ac:dyDescent="0.3">
      <c r="C85" s="1" t="s">
        <v>103</v>
      </c>
      <c r="D85" s="1" t="s">
        <v>14</v>
      </c>
      <c r="E85" s="1" t="s">
        <v>20</v>
      </c>
      <c r="F85">
        <v>3</v>
      </c>
      <c r="G85" s="1" t="s">
        <v>16</v>
      </c>
      <c r="H85" s="1" t="s">
        <v>15</v>
      </c>
      <c r="I85">
        <v>3167</v>
      </c>
      <c r="J85">
        <v>180</v>
      </c>
      <c r="K85">
        <v>3</v>
      </c>
      <c r="L85">
        <v>0</v>
      </c>
      <c r="M85" s="1" t="s">
        <v>30</v>
      </c>
      <c r="N85" s="1" t="s">
        <v>22</v>
      </c>
      <c r="O85">
        <v>290</v>
      </c>
      <c r="P85">
        <f>COUNTA(insurance3[[#This Row],[ID]:[Benefits]])</f>
        <v>13</v>
      </c>
      <c r="Q85" s="2">
        <f t="shared" si="2"/>
        <v>0</v>
      </c>
    </row>
    <row r="86" spans="3:17" x14ac:dyDescent="0.3">
      <c r="C86" s="1" t="s">
        <v>104</v>
      </c>
      <c r="D86" s="1" t="s">
        <v>14</v>
      </c>
      <c r="E86" s="1" t="s">
        <v>20</v>
      </c>
      <c r="F86">
        <v>3</v>
      </c>
      <c r="G86" s="1" t="s">
        <v>25</v>
      </c>
      <c r="H86" s="1" t="s">
        <v>20</v>
      </c>
      <c r="I86">
        <v>3333</v>
      </c>
      <c r="J86">
        <v>130</v>
      </c>
      <c r="K86">
        <v>36</v>
      </c>
      <c r="M86" s="1" t="s">
        <v>30</v>
      </c>
      <c r="N86" s="1" t="s">
        <v>18</v>
      </c>
      <c r="O86">
        <v>250</v>
      </c>
      <c r="P86">
        <f>COUNTA(insurance3[[#This Row],[ID]:[Benefits]])</f>
        <v>12</v>
      </c>
      <c r="Q86" s="2">
        <f t="shared" si="2"/>
        <v>7.6923076923076872E-2</v>
      </c>
    </row>
    <row r="87" spans="3:17" x14ac:dyDescent="0.3">
      <c r="C87" s="1" t="s">
        <v>105</v>
      </c>
      <c r="D87" s="1" t="s">
        <v>42</v>
      </c>
      <c r="E87" s="1" t="s">
        <v>15</v>
      </c>
      <c r="F87">
        <v>0</v>
      </c>
      <c r="G87" s="1" t="s">
        <v>16</v>
      </c>
      <c r="H87" s="1" t="s">
        <v>15</v>
      </c>
      <c r="I87">
        <v>3846</v>
      </c>
      <c r="J87">
        <v>111</v>
      </c>
      <c r="K87">
        <v>36</v>
      </c>
      <c r="L87">
        <v>1</v>
      </c>
      <c r="M87" s="1" t="s">
        <v>30</v>
      </c>
      <c r="N87" s="1" t="s">
        <v>18</v>
      </c>
      <c r="O87">
        <v>222</v>
      </c>
      <c r="P87">
        <f>COUNTA(insurance3[[#This Row],[ID]:[Benefits]])</f>
        <v>13</v>
      </c>
      <c r="Q87" s="2">
        <f t="shared" si="2"/>
        <v>0</v>
      </c>
    </row>
    <row r="88" spans="3:17" x14ac:dyDescent="0.3">
      <c r="C88" s="1" t="s">
        <v>106</v>
      </c>
      <c r="D88" s="1" t="s">
        <v>14</v>
      </c>
      <c r="E88" s="1" t="s">
        <v>20</v>
      </c>
      <c r="F88">
        <v>1</v>
      </c>
      <c r="G88" s="1" t="s">
        <v>16</v>
      </c>
      <c r="H88" s="1" t="s">
        <v>20</v>
      </c>
      <c r="I88">
        <v>2395</v>
      </c>
      <c r="K88">
        <v>36</v>
      </c>
      <c r="L88">
        <v>1</v>
      </c>
      <c r="M88" s="1" t="s">
        <v>30</v>
      </c>
      <c r="N88" s="1" t="s">
        <v>18</v>
      </c>
      <c r="P88">
        <f>COUNTA(insurance3[[#This Row],[ID]:[Benefits]])</f>
        <v>11</v>
      </c>
      <c r="Q88" s="2">
        <f t="shared" si="2"/>
        <v>0.15384615384615385</v>
      </c>
    </row>
    <row r="89" spans="3:17" x14ac:dyDescent="0.3">
      <c r="C89" s="1" t="s">
        <v>107</v>
      </c>
      <c r="D89" s="1" t="s">
        <v>42</v>
      </c>
      <c r="E89" s="1" t="s">
        <v>20</v>
      </c>
      <c r="F89">
        <v>2</v>
      </c>
      <c r="G89" s="1" t="s">
        <v>16</v>
      </c>
      <c r="H89" s="1" t="s">
        <v>15</v>
      </c>
      <c r="I89">
        <v>1378</v>
      </c>
      <c r="J89">
        <v>167</v>
      </c>
      <c r="K89">
        <v>36</v>
      </c>
      <c r="L89">
        <v>1</v>
      </c>
      <c r="M89" s="1" t="s">
        <v>17</v>
      </c>
      <c r="N89" s="1" t="s">
        <v>22</v>
      </c>
      <c r="O89">
        <v>277</v>
      </c>
      <c r="P89">
        <f>COUNTA(insurance3[[#This Row],[ID]:[Benefits]])</f>
        <v>13</v>
      </c>
      <c r="Q89" s="2">
        <f t="shared" si="2"/>
        <v>0</v>
      </c>
    </row>
    <row r="90" spans="3:17" x14ac:dyDescent="0.3">
      <c r="C90" s="1" t="s">
        <v>108</v>
      </c>
      <c r="D90" s="1" t="s">
        <v>14</v>
      </c>
      <c r="E90" s="1" t="s">
        <v>20</v>
      </c>
      <c r="F90">
        <v>0</v>
      </c>
      <c r="G90" s="1" t="s">
        <v>16</v>
      </c>
      <c r="H90" s="1" t="s">
        <v>15</v>
      </c>
      <c r="I90">
        <v>6000</v>
      </c>
      <c r="J90">
        <v>265</v>
      </c>
      <c r="K90">
        <v>36</v>
      </c>
      <c r="M90" s="1" t="s">
        <v>30</v>
      </c>
      <c r="N90" s="1" t="s">
        <v>22</v>
      </c>
      <c r="O90">
        <v>377</v>
      </c>
      <c r="P90">
        <f>COUNTA(insurance3[[#This Row],[ID]:[Benefits]])</f>
        <v>12</v>
      </c>
      <c r="Q90" s="2">
        <f t="shared" si="2"/>
        <v>7.6923076923076872E-2</v>
      </c>
    </row>
    <row r="91" spans="3:17" x14ac:dyDescent="0.3">
      <c r="C91" s="1" t="s">
        <v>109</v>
      </c>
      <c r="D91" s="1" t="s">
        <v>14</v>
      </c>
      <c r="E91" s="1" t="s">
        <v>20</v>
      </c>
      <c r="F91">
        <v>1</v>
      </c>
      <c r="G91" s="1" t="s">
        <v>16</v>
      </c>
      <c r="H91" s="1" t="s">
        <v>15</v>
      </c>
      <c r="I91">
        <v>3988</v>
      </c>
      <c r="J91">
        <v>50</v>
      </c>
      <c r="K91">
        <v>24</v>
      </c>
      <c r="L91">
        <v>1</v>
      </c>
      <c r="M91" s="1" t="s">
        <v>17</v>
      </c>
      <c r="N91" s="1" t="s">
        <v>18</v>
      </c>
      <c r="O91">
        <v>70</v>
      </c>
      <c r="P91">
        <f>COUNTA(insurance3[[#This Row],[ID]:[Benefits]])</f>
        <v>13</v>
      </c>
      <c r="Q91" s="2">
        <f t="shared" si="2"/>
        <v>0</v>
      </c>
    </row>
    <row r="92" spans="3:17" x14ac:dyDescent="0.3">
      <c r="C92" s="1" t="s">
        <v>110</v>
      </c>
      <c r="D92" s="1" t="s">
        <v>14</v>
      </c>
      <c r="E92" s="1" t="s">
        <v>15</v>
      </c>
      <c r="F92">
        <v>0</v>
      </c>
      <c r="G92" s="1" t="s">
        <v>16</v>
      </c>
      <c r="H92" s="1" t="s">
        <v>15</v>
      </c>
      <c r="I92">
        <v>2366</v>
      </c>
      <c r="J92">
        <v>136</v>
      </c>
      <c r="K92">
        <v>36</v>
      </c>
      <c r="L92">
        <v>1</v>
      </c>
      <c r="M92" s="1" t="s">
        <v>30</v>
      </c>
      <c r="N92" s="1" t="s">
        <v>18</v>
      </c>
      <c r="O92">
        <v>257</v>
      </c>
      <c r="P92">
        <f>COUNTA(insurance3[[#This Row],[ID]:[Benefits]])</f>
        <v>13</v>
      </c>
      <c r="Q92" s="2">
        <f t="shared" si="2"/>
        <v>0</v>
      </c>
    </row>
    <row r="93" spans="3:17" x14ac:dyDescent="0.3">
      <c r="C93" s="1" t="s">
        <v>111</v>
      </c>
      <c r="D93" s="1" t="s">
        <v>14</v>
      </c>
      <c r="E93" s="1" t="s">
        <v>20</v>
      </c>
      <c r="F93">
        <v>2</v>
      </c>
      <c r="G93" s="1" t="s">
        <v>25</v>
      </c>
      <c r="H93" s="1" t="s">
        <v>15</v>
      </c>
      <c r="I93">
        <v>3333</v>
      </c>
      <c r="J93">
        <v>99</v>
      </c>
      <c r="K93">
        <v>36</v>
      </c>
      <c r="M93" s="1" t="s">
        <v>30</v>
      </c>
      <c r="N93" s="1" t="s">
        <v>18</v>
      </c>
      <c r="O93">
        <v>201</v>
      </c>
      <c r="P93">
        <f>COUNTA(insurance3[[#This Row],[ID]:[Benefits]])</f>
        <v>12</v>
      </c>
      <c r="Q93" s="2">
        <f t="shared" si="2"/>
        <v>7.6923076923076872E-2</v>
      </c>
    </row>
    <row r="94" spans="3:17" x14ac:dyDescent="0.3">
      <c r="C94" s="1" t="s">
        <v>112</v>
      </c>
      <c r="D94" s="1" t="s">
        <v>14</v>
      </c>
      <c r="E94" s="1" t="s">
        <v>20</v>
      </c>
      <c r="F94">
        <v>0</v>
      </c>
      <c r="G94" s="1" t="s">
        <v>16</v>
      </c>
      <c r="H94" s="1" t="s">
        <v>15</v>
      </c>
      <c r="I94">
        <v>2500</v>
      </c>
      <c r="J94">
        <v>104</v>
      </c>
      <c r="K94">
        <v>36</v>
      </c>
      <c r="L94">
        <v>1</v>
      </c>
      <c r="M94" s="1" t="s">
        <v>30</v>
      </c>
      <c r="N94" s="1" t="s">
        <v>18</v>
      </c>
      <c r="O94">
        <v>207</v>
      </c>
      <c r="P94">
        <f>COUNTA(insurance3[[#This Row],[ID]:[Benefits]])</f>
        <v>13</v>
      </c>
      <c r="Q94" s="2">
        <f t="shared" si="2"/>
        <v>0</v>
      </c>
    </row>
    <row r="95" spans="3:17" x14ac:dyDescent="0.3">
      <c r="C95" s="1" t="s">
        <v>113</v>
      </c>
      <c r="D95" s="1" t="s">
        <v>14</v>
      </c>
      <c r="E95" s="1" t="s">
        <v>15</v>
      </c>
      <c r="F95">
        <v>0</v>
      </c>
      <c r="G95" s="1" t="s">
        <v>16</v>
      </c>
      <c r="H95" s="1" t="s">
        <v>15</v>
      </c>
      <c r="I95">
        <v>8566</v>
      </c>
      <c r="J95">
        <v>210</v>
      </c>
      <c r="K95">
        <v>36</v>
      </c>
      <c r="L95">
        <v>1</v>
      </c>
      <c r="M95" s="1" t="s">
        <v>17</v>
      </c>
      <c r="N95" s="1" t="s">
        <v>18</v>
      </c>
      <c r="O95">
        <v>320</v>
      </c>
      <c r="P95">
        <f>COUNTA(insurance3[[#This Row],[ID]:[Benefits]])</f>
        <v>13</v>
      </c>
      <c r="Q95" s="2">
        <f t="shared" si="2"/>
        <v>0</v>
      </c>
    </row>
    <row r="96" spans="3:17" x14ac:dyDescent="0.3">
      <c r="C96" s="1" t="s">
        <v>114</v>
      </c>
      <c r="D96" s="1" t="s">
        <v>14</v>
      </c>
      <c r="E96" s="1" t="s">
        <v>20</v>
      </c>
      <c r="F96">
        <v>0</v>
      </c>
      <c r="G96" s="1" t="s">
        <v>16</v>
      </c>
      <c r="H96" s="1" t="s">
        <v>15</v>
      </c>
      <c r="I96">
        <v>5695</v>
      </c>
      <c r="J96">
        <v>175</v>
      </c>
      <c r="K96">
        <v>36</v>
      </c>
      <c r="L96">
        <v>1</v>
      </c>
      <c r="M96" s="1" t="s">
        <v>30</v>
      </c>
      <c r="N96" s="1" t="s">
        <v>18</v>
      </c>
      <c r="O96">
        <v>277</v>
      </c>
      <c r="P96">
        <f>COUNTA(insurance3[[#This Row],[ID]:[Benefits]])</f>
        <v>13</v>
      </c>
      <c r="Q96" s="2">
        <f t="shared" si="2"/>
        <v>0</v>
      </c>
    </row>
    <row r="97" spans="3:17" x14ac:dyDescent="0.3">
      <c r="C97" s="1" t="s">
        <v>115</v>
      </c>
      <c r="D97" s="1" t="s">
        <v>14</v>
      </c>
      <c r="E97" s="1" t="s">
        <v>20</v>
      </c>
      <c r="F97">
        <v>0</v>
      </c>
      <c r="G97" s="1" t="s">
        <v>16</v>
      </c>
      <c r="H97" s="1" t="s">
        <v>15</v>
      </c>
      <c r="I97">
        <v>2958</v>
      </c>
      <c r="J97">
        <v>131</v>
      </c>
      <c r="K97">
        <v>36</v>
      </c>
      <c r="L97">
        <v>1</v>
      </c>
      <c r="M97" s="1" t="s">
        <v>30</v>
      </c>
      <c r="N97" s="1" t="s">
        <v>18</v>
      </c>
      <c r="O97">
        <v>252</v>
      </c>
      <c r="P97">
        <f>COUNTA(insurance3[[#This Row],[ID]:[Benefits]])</f>
        <v>13</v>
      </c>
      <c r="Q97" s="2">
        <f t="shared" si="2"/>
        <v>0</v>
      </c>
    </row>
    <row r="98" spans="3:17" x14ac:dyDescent="0.3">
      <c r="C98" s="1" t="s">
        <v>116</v>
      </c>
      <c r="D98" s="1" t="s">
        <v>14</v>
      </c>
      <c r="E98" s="1" t="s">
        <v>20</v>
      </c>
      <c r="F98">
        <v>2</v>
      </c>
      <c r="G98" s="1" t="s">
        <v>16</v>
      </c>
      <c r="H98" s="1" t="s">
        <v>15</v>
      </c>
      <c r="I98">
        <v>6250</v>
      </c>
      <c r="J98">
        <v>188</v>
      </c>
      <c r="K98">
        <v>18</v>
      </c>
      <c r="L98">
        <v>1</v>
      </c>
      <c r="M98" s="1" t="s">
        <v>30</v>
      </c>
      <c r="N98" s="1" t="s">
        <v>18</v>
      </c>
      <c r="O98">
        <v>299</v>
      </c>
      <c r="P98">
        <f>COUNTA(insurance3[[#This Row],[ID]:[Benefits]])</f>
        <v>13</v>
      </c>
      <c r="Q98" s="2">
        <f t="shared" si="2"/>
        <v>0</v>
      </c>
    </row>
    <row r="99" spans="3:17" x14ac:dyDescent="0.3">
      <c r="C99" s="1" t="s">
        <v>117</v>
      </c>
      <c r="D99" s="1" t="s">
        <v>14</v>
      </c>
      <c r="E99" s="1" t="s">
        <v>20</v>
      </c>
      <c r="F99">
        <v>2</v>
      </c>
      <c r="G99" s="1" t="s">
        <v>25</v>
      </c>
      <c r="H99" s="1" t="s">
        <v>15</v>
      </c>
      <c r="I99">
        <v>3273</v>
      </c>
      <c r="J99">
        <v>81</v>
      </c>
      <c r="K99">
        <v>36</v>
      </c>
      <c r="L99">
        <v>1</v>
      </c>
      <c r="M99" s="1" t="s">
        <v>17</v>
      </c>
      <c r="N99" s="1" t="s">
        <v>18</v>
      </c>
      <c r="O99">
        <v>112</v>
      </c>
      <c r="P99">
        <f>COUNTA(insurance3[[#This Row],[ID]:[Benefits]])</f>
        <v>13</v>
      </c>
      <c r="Q99" s="2">
        <f t="shared" si="2"/>
        <v>0</v>
      </c>
    </row>
    <row r="100" spans="3:17" x14ac:dyDescent="0.3">
      <c r="C100" s="1" t="s">
        <v>118</v>
      </c>
      <c r="D100" s="1" t="s">
        <v>14</v>
      </c>
      <c r="E100" s="1" t="s">
        <v>15</v>
      </c>
      <c r="F100">
        <v>0</v>
      </c>
      <c r="G100" s="1" t="s">
        <v>16</v>
      </c>
      <c r="H100" s="1" t="s">
        <v>15</v>
      </c>
      <c r="I100">
        <v>4133</v>
      </c>
      <c r="J100">
        <v>122</v>
      </c>
      <c r="K100">
        <v>36</v>
      </c>
      <c r="L100">
        <v>1</v>
      </c>
      <c r="M100" s="1" t="s">
        <v>30</v>
      </c>
      <c r="N100" s="1" t="s">
        <v>18</v>
      </c>
      <c r="O100">
        <v>233</v>
      </c>
      <c r="P100">
        <f>COUNTA(insurance3[[#This Row],[ID]:[Benefits]])</f>
        <v>13</v>
      </c>
      <c r="Q100" s="2">
        <f t="shared" si="2"/>
        <v>0</v>
      </c>
    </row>
    <row r="101" spans="3:17" x14ac:dyDescent="0.3">
      <c r="C101" s="1" t="s">
        <v>119</v>
      </c>
      <c r="D101" s="1" t="s">
        <v>14</v>
      </c>
      <c r="E101" s="1" t="s">
        <v>15</v>
      </c>
      <c r="F101">
        <v>0</v>
      </c>
      <c r="G101" s="1" t="s">
        <v>25</v>
      </c>
      <c r="H101" s="1" t="s">
        <v>15</v>
      </c>
      <c r="I101">
        <v>3620</v>
      </c>
      <c r="J101">
        <v>25</v>
      </c>
      <c r="K101">
        <v>12</v>
      </c>
      <c r="L101">
        <v>1</v>
      </c>
      <c r="M101" s="1" t="s">
        <v>30</v>
      </c>
      <c r="N101" s="1" t="s">
        <v>18</v>
      </c>
      <c r="O101">
        <v>37</v>
      </c>
      <c r="P101">
        <f>COUNTA(insurance3[[#This Row],[ID]:[Benefits]])</f>
        <v>13</v>
      </c>
      <c r="Q101" s="2">
        <f t="shared" si="2"/>
        <v>0</v>
      </c>
    </row>
    <row r="102" spans="3:17" x14ac:dyDescent="0.3">
      <c r="C102" s="1" t="s">
        <v>120</v>
      </c>
      <c r="D102" s="1" t="s">
        <v>14</v>
      </c>
      <c r="E102" s="1" t="s">
        <v>15</v>
      </c>
      <c r="F102">
        <v>0</v>
      </c>
      <c r="G102" s="1" t="s">
        <v>16</v>
      </c>
      <c r="H102" s="1" t="s">
        <v>35</v>
      </c>
      <c r="I102">
        <v>6782</v>
      </c>
      <c r="K102">
        <v>36</v>
      </c>
      <c r="M102" s="1" t="s">
        <v>17</v>
      </c>
      <c r="N102" s="1" t="s">
        <v>22</v>
      </c>
      <c r="P102">
        <f>COUNTA(insurance3[[#This Row],[ID]:[Benefits]])</f>
        <v>10</v>
      </c>
      <c r="Q102" s="2">
        <f t="shared" si="2"/>
        <v>0.23076923076923073</v>
      </c>
    </row>
    <row r="103" spans="3:17" x14ac:dyDescent="0.3">
      <c r="C103" s="1" t="s">
        <v>121</v>
      </c>
      <c r="D103" s="1" t="s">
        <v>42</v>
      </c>
      <c r="E103" s="1" t="s">
        <v>20</v>
      </c>
      <c r="F103">
        <v>0</v>
      </c>
      <c r="G103" s="1" t="s">
        <v>16</v>
      </c>
      <c r="H103" s="1" t="s">
        <v>15</v>
      </c>
      <c r="I103">
        <v>2484</v>
      </c>
      <c r="J103">
        <v>137</v>
      </c>
      <c r="K103">
        <v>36</v>
      </c>
      <c r="L103">
        <v>1</v>
      </c>
      <c r="M103" s="1" t="s">
        <v>30</v>
      </c>
      <c r="N103" s="1" t="s">
        <v>18</v>
      </c>
      <c r="O103">
        <v>257</v>
      </c>
      <c r="P103">
        <f>COUNTA(insurance3[[#This Row],[ID]:[Benefits]])</f>
        <v>13</v>
      </c>
      <c r="Q103" s="2">
        <f t="shared" si="2"/>
        <v>0</v>
      </c>
    </row>
    <row r="104" spans="3:17" x14ac:dyDescent="0.3">
      <c r="C104" s="1" t="s">
        <v>122</v>
      </c>
      <c r="D104" s="1" t="s">
        <v>14</v>
      </c>
      <c r="E104" s="1" t="s">
        <v>20</v>
      </c>
      <c r="F104">
        <v>0</v>
      </c>
      <c r="G104" s="1" t="s">
        <v>16</v>
      </c>
      <c r="H104" s="1" t="s">
        <v>15</v>
      </c>
      <c r="I104">
        <v>1977</v>
      </c>
      <c r="J104">
        <v>50</v>
      </c>
      <c r="K104">
        <v>36</v>
      </c>
      <c r="L104">
        <v>1</v>
      </c>
      <c r="M104" s="1" t="s">
        <v>30</v>
      </c>
      <c r="N104" s="1" t="s">
        <v>18</v>
      </c>
      <c r="O104">
        <v>70</v>
      </c>
      <c r="P104">
        <f>COUNTA(insurance3[[#This Row],[ID]:[Benefits]])</f>
        <v>13</v>
      </c>
      <c r="Q104" s="2">
        <f t="shared" si="2"/>
        <v>0</v>
      </c>
    </row>
    <row r="105" spans="3:17" x14ac:dyDescent="0.3">
      <c r="C105" s="1" t="s">
        <v>123</v>
      </c>
      <c r="D105" s="1" t="s">
        <v>14</v>
      </c>
      <c r="E105" s="1" t="s">
        <v>20</v>
      </c>
      <c r="F105">
        <v>0</v>
      </c>
      <c r="G105" s="1" t="s">
        <v>25</v>
      </c>
      <c r="H105" s="1" t="s">
        <v>15</v>
      </c>
      <c r="I105">
        <v>4188</v>
      </c>
      <c r="J105">
        <v>115</v>
      </c>
      <c r="K105">
        <v>18</v>
      </c>
      <c r="L105">
        <v>1</v>
      </c>
      <c r="M105" s="1" t="s">
        <v>30</v>
      </c>
      <c r="N105" s="1" t="s">
        <v>18</v>
      </c>
      <c r="O105">
        <v>227</v>
      </c>
      <c r="P105">
        <f>COUNTA(insurance3[[#This Row],[ID]:[Benefits]])</f>
        <v>13</v>
      </c>
      <c r="Q105" s="2">
        <f t="shared" si="2"/>
        <v>0</v>
      </c>
    </row>
    <row r="106" spans="3:17" x14ac:dyDescent="0.3">
      <c r="C106" s="1" t="s">
        <v>124</v>
      </c>
      <c r="D106" s="1" t="s">
        <v>14</v>
      </c>
      <c r="E106" s="1" t="s">
        <v>20</v>
      </c>
      <c r="F106">
        <v>0</v>
      </c>
      <c r="G106" s="1" t="s">
        <v>16</v>
      </c>
      <c r="H106" s="1" t="s">
        <v>15</v>
      </c>
      <c r="I106">
        <v>1759</v>
      </c>
      <c r="J106">
        <v>131</v>
      </c>
      <c r="K106">
        <v>36</v>
      </c>
      <c r="L106">
        <v>1</v>
      </c>
      <c r="M106" s="1" t="s">
        <v>30</v>
      </c>
      <c r="N106" s="1" t="s">
        <v>18</v>
      </c>
      <c r="O106">
        <v>252</v>
      </c>
      <c r="P106">
        <f>COUNTA(insurance3[[#This Row],[ID]:[Benefits]])</f>
        <v>13</v>
      </c>
      <c r="Q106" s="2">
        <f t="shared" si="2"/>
        <v>0</v>
      </c>
    </row>
    <row r="107" spans="3:17" x14ac:dyDescent="0.3">
      <c r="C107" s="1" t="s">
        <v>125</v>
      </c>
      <c r="D107" s="1" t="s">
        <v>14</v>
      </c>
      <c r="E107" s="1" t="s">
        <v>20</v>
      </c>
      <c r="F107">
        <v>2</v>
      </c>
      <c r="G107" s="1" t="s">
        <v>25</v>
      </c>
      <c r="H107" s="1" t="s">
        <v>15</v>
      </c>
      <c r="I107">
        <v>4288</v>
      </c>
      <c r="J107">
        <v>133</v>
      </c>
      <c r="K107">
        <v>18</v>
      </c>
      <c r="L107">
        <v>1</v>
      </c>
      <c r="M107" s="1" t="s">
        <v>17</v>
      </c>
      <c r="N107" s="1" t="s">
        <v>18</v>
      </c>
      <c r="O107">
        <v>255</v>
      </c>
      <c r="P107">
        <f>COUNTA(insurance3[[#This Row],[ID]:[Benefits]])</f>
        <v>13</v>
      </c>
      <c r="Q107" s="2">
        <f t="shared" si="2"/>
        <v>0</v>
      </c>
    </row>
    <row r="108" spans="3:17" x14ac:dyDescent="0.3">
      <c r="C108" s="1" t="s">
        <v>126</v>
      </c>
      <c r="D108" s="1" t="s">
        <v>14</v>
      </c>
      <c r="E108" s="1" t="s">
        <v>15</v>
      </c>
      <c r="F108">
        <v>0</v>
      </c>
      <c r="G108" s="1" t="s">
        <v>16</v>
      </c>
      <c r="H108" s="1" t="s">
        <v>15</v>
      </c>
      <c r="I108">
        <v>4843</v>
      </c>
      <c r="J108">
        <v>151</v>
      </c>
      <c r="K108">
        <v>36</v>
      </c>
      <c r="L108">
        <v>1</v>
      </c>
      <c r="M108" s="1" t="s">
        <v>30</v>
      </c>
      <c r="N108" s="1" t="s">
        <v>18</v>
      </c>
      <c r="O108">
        <v>272</v>
      </c>
      <c r="P108">
        <f>COUNTA(insurance3[[#This Row],[ID]:[Benefits]])</f>
        <v>13</v>
      </c>
      <c r="Q108" s="2">
        <f t="shared" si="2"/>
        <v>0</v>
      </c>
    </row>
    <row r="109" spans="3:17" x14ac:dyDescent="0.3">
      <c r="C109" s="1" t="s">
        <v>127</v>
      </c>
      <c r="D109" s="1" t="s">
        <v>14</v>
      </c>
      <c r="E109" s="1" t="s">
        <v>20</v>
      </c>
      <c r="G109" s="1" t="s">
        <v>16</v>
      </c>
      <c r="H109" s="1" t="s">
        <v>15</v>
      </c>
      <c r="I109">
        <v>13650</v>
      </c>
      <c r="K109">
        <v>36</v>
      </c>
      <c r="L109">
        <v>1</v>
      </c>
      <c r="M109" s="1" t="s">
        <v>17</v>
      </c>
      <c r="N109" s="1" t="s">
        <v>18</v>
      </c>
      <c r="P109">
        <f>COUNTA(insurance3[[#This Row],[ID]:[Benefits]])</f>
        <v>10</v>
      </c>
      <c r="Q109" s="2">
        <f t="shared" si="2"/>
        <v>0.23076923076923073</v>
      </c>
    </row>
    <row r="110" spans="3:17" x14ac:dyDescent="0.3">
      <c r="C110" s="1" t="s">
        <v>128</v>
      </c>
      <c r="D110" s="1" t="s">
        <v>14</v>
      </c>
      <c r="E110" s="1" t="s">
        <v>20</v>
      </c>
      <c r="F110">
        <v>0</v>
      </c>
      <c r="G110" s="1" t="s">
        <v>16</v>
      </c>
      <c r="H110" s="1" t="s">
        <v>15</v>
      </c>
      <c r="I110">
        <v>4652</v>
      </c>
      <c r="K110">
        <v>36</v>
      </c>
      <c r="L110">
        <v>1</v>
      </c>
      <c r="M110" s="1" t="s">
        <v>30</v>
      </c>
      <c r="N110" s="1" t="s">
        <v>18</v>
      </c>
      <c r="P110">
        <f>COUNTA(insurance3[[#This Row],[ID]:[Benefits]])</f>
        <v>11</v>
      </c>
      <c r="Q110" s="2">
        <f t="shared" si="2"/>
        <v>0.15384615384615385</v>
      </c>
    </row>
    <row r="111" spans="3:17" x14ac:dyDescent="0.3">
      <c r="C111" s="1" t="s">
        <v>129</v>
      </c>
      <c r="D111" s="1" t="s">
        <v>14</v>
      </c>
      <c r="E111" s="1" t="s">
        <v>35</v>
      </c>
      <c r="G111" s="1" t="s">
        <v>16</v>
      </c>
      <c r="H111" s="1" t="s">
        <v>15</v>
      </c>
      <c r="I111">
        <v>3816</v>
      </c>
      <c r="J111">
        <v>160</v>
      </c>
      <c r="K111">
        <v>36</v>
      </c>
      <c r="L111">
        <v>1</v>
      </c>
      <c r="M111" s="1" t="s">
        <v>17</v>
      </c>
      <c r="N111" s="1" t="s">
        <v>18</v>
      </c>
      <c r="O111">
        <v>270</v>
      </c>
      <c r="P111">
        <f>COUNTA(insurance3[[#This Row],[ID]:[Benefits]])</f>
        <v>12</v>
      </c>
      <c r="Q111" s="2">
        <f t="shared" si="2"/>
        <v>7.6923076923076872E-2</v>
      </c>
    </row>
    <row r="112" spans="3:17" x14ac:dyDescent="0.3">
      <c r="C112" s="1" t="s">
        <v>130</v>
      </c>
      <c r="D112" s="1" t="s">
        <v>14</v>
      </c>
      <c r="E112" s="1" t="s">
        <v>20</v>
      </c>
      <c r="F112">
        <v>1</v>
      </c>
      <c r="G112" s="1" t="s">
        <v>16</v>
      </c>
      <c r="H112" s="1" t="s">
        <v>15</v>
      </c>
      <c r="I112">
        <v>3052</v>
      </c>
      <c r="J112">
        <v>100</v>
      </c>
      <c r="K112">
        <v>36</v>
      </c>
      <c r="L112">
        <v>1</v>
      </c>
      <c r="M112" s="1" t="s">
        <v>17</v>
      </c>
      <c r="N112" s="1" t="s">
        <v>18</v>
      </c>
      <c r="O112">
        <v>120</v>
      </c>
      <c r="P112">
        <f>COUNTA(insurance3[[#This Row],[ID]:[Benefits]])</f>
        <v>13</v>
      </c>
      <c r="Q112" s="2">
        <f t="shared" si="2"/>
        <v>0</v>
      </c>
    </row>
    <row r="113" spans="3:17" x14ac:dyDescent="0.3">
      <c r="C113" s="1" t="s">
        <v>131</v>
      </c>
      <c r="D113" s="1" t="s">
        <v>14</v>
      </c>
      <c r="E113" s="1" t="s">
        <v>20</v>
      </c>
      <c r="F113">
        <v>2</v>
      </c>
      <c r="G113" s="1" t="s">
        <v>16</v>
      </c>
      <c r="H113" s="1" t="s">
        <v>15</v>
      </c>
      <c r="I113">
        <v>11417</v>
      </c>
      <c r="J113">
        <v>225</v>
      </c>
      <c r="K113">
        <v>36</v>
      </c>
      <c r="L113">
        <v>1</v>
      </c>
      <c r="M113" s="1" t="s">
        <v>17</v>
      </c>
      <c r="N113" s="1" t="s">
        <v>18</v>
      </c>
      <c r="O113">
        <v>337</v>
      </c>
      <c r="P113">
        <f>COUNTA(insurance3[[#This Row],[ID]:[Benefits]])</f>
        <v>13</v>
      </c>
      <c r="Q113" s="2">
        <f t="shared" si="2"/>
        <v>0</v>
      </c>
    </row>
    <row r="114" spans="3:17" x14ac:dyDescent="0.3">
      <c r="C114" s="1" t="s">
        <v>132</v>
      </c>
      <c r="D114" s="1" t="s">
        <v>14</v>
      </c>
      <c r="E114" s="1" t="s">
        <v>15</v>
      </c>
      <c r="F114">
        <v>0</v>
      </c>
      <c r="G114" s="1" t="s">
        <v>25</v>
      </c>
      <c r="H114" s="1" t="s">
        <v>35</v>
      </c>
      <c r="I114">
        <v>7333</v>
      </c>
      <c r="J114">
        <v>120</v>
      </c>
      <c r="K114">
        <v>36</v>
      </c>
      <c r="L114">
        <v>1</v>
      </c>
      <c r="M114" s="1" t="s">
        <v>21</v>
      </c>
      <c r="N114" s="1" t="s">
        <v>22</v>
      </c>
      <c r="O114">
        <v>230</v>
      </c>
      <c r="P114">
        <f>COUNTA(insurance3[[#This Row],[ID]:[Benefits]])</f>
        <v>13</v>
      </c>
      <c r="Q114" s="2">
        <f t="shared" si="2"/>
        <v>0</v>
      </c>
    </row>
    <row r="115" spans="3:17" x14ac:dyDescent="0.3">
      <c r="C115" s="1" t="s">
        <v>133</v>
      </c>
      <c r="D115" s="1" t="s">
        <v>14</v>
      </c>
      <c r="E115" s="1" t="s">
        <v>20</v>
      </c>
      <c r="F115">
        <v>2</v>
      </c>
      <c r="G115" s="1" t="s">
        <v>16</v>
      </c>
      <c r="H115" s="1" t="s">
        <v>15</v>
      </c>
      <c r="I115">
        <v>3800</v>
      </c>
      <c r="J115">
        <v>216</v>
      </c>
      <c r="K115">
        <v>36</v>
      </c>
      <c r="L115">
        <v>0</v>
      </c>
      <c r="M115" s="1" t="s">
        <v>17</v>
      </c>
      <c r="N115" s="1" t="s">
        <v>22</v>
      </c>
      <c r="O115">
        <v>327</v>
      </c>
      <c r="P115">
        <f>COUNTA(insurance3[[#This Row],[ID]:[Benefits]])</f>
        <v>13</v>
      </c>
      <c r="Q115" s="2">
        <f t="shared" si="2"/>
        <v>0</v>
      </c>
    </row>
    <row r="116" spans="3:17" x14ac:dyDescent="0.3">
      <c r="C116" s="1" t="s">
        <v>134</v>
      </c>
      <c r="D116" s="1" t="s">
        <v>14</v>
      </c>
      <c r="E116" s="1" t="s">
        <v>20</v>
      </c>
      <c r="F116">
        <v>3</v>
      </c>
      <c r="G116" s="1" t="s">
        <v>25</v>
      </c>
      <c r="H116" s="1" t="s">
        <v>15</v>
      </c>
      <c r="I116">
        <v>2071</v>
      </c>
      <c r="J116">
        <v>94</v>
      </c>
      <c r="K116">
        <v>48</v>
      </c>
      <c r="L116">
        <v>1</v>
      </c>
      <c r="M116" s="1" t="s">
        <v>30</v>
      </c>
      <c r="N116" s="1" t="s">
        <v>18</v>
      </c>
      <c r="O116">
        <v>207</v>
      </c>
      <c r="P116">
        <f>COUNTA(insurance3[[#This Row],[ID]:[Benefits]])</f>
        <v>13</v>
      </c>
      <c r="Q116" s="2">
        <f t="shared" si="2"/>
        <v>0</v>
      </c>
    </row>
    <row r="117" spans="3:17" x14ac:dyDescent="0.3">
      <c r="C117" s="1" t="s">
        <v>135</v>
      </c>
      <c r="D117" s="1" t="s">
        <v>14</v>
      </c>
      <c r="E117" s="1" t="s">
        <v>15</v>
      </c>
      <c r="F117">
        <v>0</v>
      </c>
      <c r="G117" s="1" t="s">
        <v>16</v>
      </c>
      <c r="H117" s="1" t="s">
        <v>15</v>
      </c>
      <c r="I117">
        <v>5316</v>
      </c>
      <c r="J117">
        <v>136</v>
      </c>
      <c r="K117">
        <v>36</v>
      </c>
      <c r="L117">
        <v>1</v>
      </c>
      <c r="M117" s="1" t="s">
        <v>17</v>
      </c>
      <c r="N117" s="1" t="s">
        <v>18</v>
      </c>
      <c r="O117">
        <v>257</v>
      </c>
      <c r="P117">
        <f>COUNTA(insurance3[[#This Row],[ID]:[Benefits]])</f>
        <v>13</v>
      </c>
      <c r="Q117" s="2">
        <f t="shared" si="2"/>
        <v>0</v>
      </c>
    </row>
    <row r="118" spans="3:17" x14ac:dyDescent="0.3">
      <c r="C118" s="1" t="s">
        <v>136</v>
      </c>
      <c r="D118" s="1" t="s">
        <v>42</v>
      </c>
      <c r="E118" s="1" t="s">
        <v>20</v>
      </c>
      <c r="F118">
        <v>0</v>
      </c>
      <c r="G118" s="1" t="s">
        <v>16</v>
      </c>
      <c r="H118" s="1" t="s">
        <v>35</v>
      </c>
      <c r="I118">
        <v>2929</v>
      </c>
      <c r="J118">
        <v>139</v>
      </c>
      <c r="K118">
        <v>36</v>
      </c>
      <c r="L118">
        <v>1</v>
      </c>
      <c r="M118" s="1" t="s">
        <v>30</v>
      </c>
      <c r="N118" s="1" t="s">
        <v>18</v>
      </c>
      <c r="O118">
        <v>233</v>
      </c>
      <c r="P118">
        <f>COUNTA(insurance3[[#This Row],[ID]:[Benefits]])</f>
        <v>13</v>
      </c>
      <c r="Q118" s="2">
        <f t="shared" si="2"/>
        <v>0</v>
      </c>
    </row>
    <row r="119" spans="3:17" x14ac:dyDescent="0.3">
      <c r="C119" s="1" t="s">
        <v>137</v>
      </c>
      <c r="D119" s="1" t="s">
        <v>14</v>
      </c>
      <c r="E119" s="1" t="s">
        <v>20</v>
      </c>
      <c r="F119">
        <v>0</v>
      </c>
      <c r="G119" s="1" t="s">
        <v>25</v>
      </c>
      <c r="H119" s="1" t="s">
        <v>15</v>
      </c>
      <c r="I119">
        <v>3572</v>
      </c>
      <c r="J119">
        <v>152</v>
      </c>
      <c r="L119">
        <v>0</v>
      </c>
      <c r="M119" s="1" t="s">
        <v>21</v>
      </c>
      <c r="N119" s="1" t="s">
        <v>22</v>
      </c>
      <c r="O119">
        <v>273</v>
      </c>
      <c r="P119">
        <f>COUNTA(insurance3[[#This Row],[ID]:[Benefits]])</f>
        <v>12</v>
      </c>
      <c r="Q119" s="2">
        <f t="shared" si="2"/>
        <v>7.6923076923076872E-2</v>
      </c>
    </row>
    <row r="120" spans="3:17" x14ac:dyDescent="0.3">
      <c r="C120" s="1" t="s">
        <v>138</v>
      </c>
      <c r="D120" s="1" t="s">
        <v>42</v>
      </c>
      <c r="E120" s="1" t="s">
        <v>15</v>
      </c>
      <c r="F120">
        <v>1</v>
      </c>
      <c r="G120" s="1" t="s">
        <v>16</v>
      </c>
      <c r="H120" s="1" t="s">
        <v>20</v>
      </c>
      <c r="I120">
        <v>7451</v>
      </c>
      <c r="K120">
        <v>36</v>
      </c>
      <c r="L120">
        <v>1</v>
      </c>
      <c r="M120" s="1" t="s">
        <v>30</v>
      </c>
      <c r="N120" s="1" t="s">
        <v>18</v>
      </c>
      <c r="P120">
        <f>COUNTA(insurance3[[#This Row],[ID]:[Benefits]])</f>
        <v>11</v>
      </c>
      <c r="Q120" s="2">
        <f t="shared" si="2"/>
        <v>0.15384615384615385</v>
      </c>
    </row>
    <row r="121" spans="3:17" x14ac:dyDescent="0.3">
      <c r="C121" s="1" t="s">
        <v>139</v>
      </c>
      <c r="D121" s="1" t="s">
        <v>14</v>
      </c>
      <c r="E121" s="1" t="s">
        <v>15</v>
      </c>
      <c r="F121">
        <v>0</v>
      </c>
      <c r="G121" s="1" t="s">
        <v>16</v>
      </c>
      <c r="H121" s="1" t="s">
        <v>35</v>
      </c>
      <c r="I121">
        <v>5050</v>
      </c>
      <c r="J121">
        <v>118</v>
      </c>
      <c r="K121">
        <v>36</v>
      </c>
      <c r="L121">
        <v>1</v>
      </c>
      <c r="M121" s="1" t="s">
        <v>30</v>
      </c>
      <c r="N121" s="1" t="s">
        <v>18</v>
      </c>
      <c r="O121">
        <v>229</v>
      </c>
      <c r="P121">
        <f>COUNTA(insurance3[[#This Row],[ID]:[Benefits]])</f>
        <v>13</v>
      </c>
      <c r="Q121" s="2">
        <f t="shared" si="2"/>
        <v>0</v>
      </c>
    </row>
    <row r="122" spans="3:17" x14ac:dyDescent="0.3">
      <c r="C122" s="1" t="s">
        <v>140</v>
      </c>
      <c r="D122" s="1" t="s">
        <v>14</v>
      </c>
      <c r="E122" s="1" t="s">
        <v>20</v>
      </c>
      <c r="F122">
        <v>1</v>
      </c>
      <c r="G122" s="1" t="s">
        <v>16</v>
      </c>
      <c r="H122" s="1" t="s">
        <v>15</v>
      </c>
      <c r="I122">
        <v>14583</v>
      </c>
      <c r="J122">
        <v>185</v>
      </c>
      <c r="K122">
        <v>18</v>
      </c>
      <c r="L122">
        <v>1</v>
      </c>
      <c r="M122" s="1" t="s">
        <v>21</v>
      </c>
      <c r="N122" s="1" t="s">
        <v>18</v>
      </c>
      <c r="O122">
        <v>297</v>
      </c>
      <c r="P122">
        <f>COUNTA(insurance3[[#This Row],[ID]:[Benefits]])</f>
        <v>13</v>
      </c>
      <c r="Q122" s="2">
        <f t="shared" si="2"/>
        <v>0</v>
      </c>
    </row>
    <row r="123" spans="3:17" x14ac:dyDescent="0.3">
      <c r="C123" s="1" t="s">
        <v>141</v>
      </c>
      <c r="D123" s="1" t="s">
        <v>42</v>
      </c>
      <c r="E123" s="1" t="s">
        <v>20</v>
      </c>
      <c r="F123">
        <v>0</v>
      </c>
      <c r="G123" s="1" t="s">
        <v>16</v>
      </c>
      <c r="H123" s="1" t="s">
        <v>15</v>
      </c>
      <c r="I123">
        <v>3167</v>
      </c>
      <c r="J123">
        <v>154</v>
      </c>
      <c r="K123">
        <v>36</v>
      </c>
      <c r="L123">
        <v>1</v>
      </c>
      <c r="M123" s="1" t="s">
        <v>30</v>
      </c>
      <c r="N123" s="1" t="s">
        <v>18</v>
      </c>
      <c r="O123">
        <v>277</v>
      </c>
      <c r="P123">
        <f>COUNTA(insurance3[[#This Row],[ID]:[Benefits]])</f>
        <v>13</v>
      </c>
      <c r="Q123" s="2">
        <f t="shared" si="2"/>
        <v>0</v>
      </c>
    </row>
    <row r="124" spans="3:17" x14ac:dyDescent="0.3">
      <c r="C124" s="1" t="s">
        <v>142</v>
      </c>
      <c r="D124" s="1" t="s">
        <v>14</v>
      </c>
      <c r="E124" s="1" t="s">
        <v>20</v>
      </c>
      <c r="F124">
        <v>1</v>
      </c>
      <c r="G124" s="1" t="s">
        <v>16</v>
      </c>
      <c r="H124" s="1" t="s">
        <v>15</v>
      </c>
      <c r="I124">
        <v>2214</v>
      </c>
      <c r="J124">
        <v>85</v>
      </c>
      <c r="K124">
        <v>36</v>
      </c>
      <c r="M124" s="1" t="s">
        <v>17</v>
      </c>
      <c r="N124" s="1" t="s">
        <v>18</v>
      </c>
      <c r="O124">
        <v>107</v>
      </c>
      <c r="P124">
        <f>COUNTA(insurance3[[#This Row],[ID]:[Benefits]])</f>
        <v>12</v>
      </c>
      <c r="Q124" s="2">
        <f t="shared" si="2"/>
        <v>7.6923076923076872E-2</v>
      </c>
    </row>
    <row r="125" spans="3:17" x14ac:dyDescent="0.3">
      <c r="C125" s="1" t="s">
        <v>143</v>
      </c>
      <c r="D125" s="1" t="s">
        <v>14</v>
      </c>
      <c r="E125" s="1" t="s">
        <v>20</v>
      </c>
      <c r="F125">
        <v>0</v>
      </c>
      <c r="G125" s="1" t="s">
        <v>16</v>
      </c>
      <c r="H125" s="1" t="s">
        <v>15</v>
      </c>
      <c r="I125">
        <v>5568</v>
      </c>
      <c r="J125">
        <v>175</v>
      </c>
      <c r="K125">
        <v>36</v>
      </c>
      <c r="L125">
        <v>1</v>
      </c>
      <c r="M125" s="1" t="s">
        <v>21</v>
      </c>
      <c r="N125" s="1" t="s">
        <v>22</v>
      </c>
      <c r="O125">
        <v>277</v>
      </c>
      <c r="P125">
        <f>COUNTA(insurance3[[#This Row],[ID]:[Benefits]])</f>
        <v>13</v>
      </c>
      <c r="Q125" s="2">
        <f t="shared" si="2"/>
        <v>0</v>
      </c>
    </row>
    <row r="126" spans="3:17" x14ac:dyDescent="0.3">
      <c r="C126" s="1" t="s">
        <v>144</v>
      </c>
      <c r="D126" s="1" t="s">
        <v>42</v>
      </c>
      <c r="E126" s="1" t="s">
        <v>15</v>
      </c>
      <c r="F126">
        <v>0</v>
      </c>
      <c r="G126" s="1" t="s">
        <v>16</v>
      </c>
      <c r="H126" s="1" t="s">
        <v>15</v>
      </c>
      <c r="I126">
        <v>10408</v>
      </c>
      <c r="J126">
        <v>259</v>
      </c>
      <c r="K126">
        <v>36</v>
      </c>
      <c r="L126">
        <v>1</v>
      </c>
      <c r="M126" s="1" t="s">
        <v>17</v>
      </c>
      <c r="N126" s="1" t="s">
        <v>18</v>
      </c>
      <c r="O126">
        <v>370</v>
      </c>
      <c r="P126">
        <f>COUNTA(insurance3[[#This Row],[ID]:[Benefits]])</f>
        <v>13</v>
      </c>
      <c r="Q126" s="2">
        <f t="shared" si="2"/>
        <v>0</v>
      </c>
    </row>
    <row r="127" spans="3:17" x14ac:dyDescent="0.3">
      <c r="C127" s="1" t="s">
        <v>145</v>
      </c>
      <c r="D127" s="1" t="s">
        <v>14</v>
      </c>
      <c r="E127" s="1" t="s">
        <v>20</v>
      </c>
      <c r="G127" s="1" t="s">
        <v>16</v>
      </c>
      <c r="H127" s="1" t="s">
        <v>15</v>
      </c>
      <c r="I127">
        <v>5667</v>
      </c>
      <c r="J127">
        <v>180</v>
      </c>
      <c r="K127">
        <v>36</v>
      </c>
      <c r="L127">
        <v>1</v>
      </c>
      <c r="M127" s="1" t="s">
        <v>21</v>
      </c>
      <c r="N127" s="1" t="s">
        <v>18</v>
      </c>
      <c r="O127">
        <v>290</v>
      </c>
      <c r="P127">
        <f>COUNTA(insurance3[[#This Row],[ID]:[Benefits]])</f>
        <v>12</v>
      </c>
      <c r="Q127" s="2">
        <f t="shared" si="2"/>
        <v>7.6923076923076872E-2</v>
      </c>
    </row>
    <row r="128" spans="3:17" x14ac:dyDescent="0.3">
      <c r="C128" s="1" t="s">
        <v>146</v>
      </c>
      <c r="D128" s="1" t="s">
        <v>42</v>
      </c>
      <c r="E128" s="1" t="s">
        <v>15</v>
      </c>
      <c r="F128">
        <v>0</v>
      </c>
      <c r="G128" s="1" t="s">
        <v>16</v>
      </c>
      <c r="H128" s="1" t="s">
        <v>15</v>
      </c>
      <c r="I128">
        <v>4166</v>
      </c>
      <c r="J128">
        <v>44</v>
      </c>
      <c r="K128">
        <v>36</v>
      </c>
      <c r="L128">
        <v>1</v>
      </c>
      <c r="M128" s="1" t="s">
        <v>30</v>
      </c>
      <c r="N128" s="1" t="s">
        <v>18</v>
      </c>
      <c r="O128">
        <v>77</v>
      </c>
      <c r="P128">
        <f>COUNTA(insurance3[[#This Row],[ID]:[Benefits]])</f>
        <v>13</v>
      </c>
      <c r="Q128" s="2">
        <f t="shared" si="2"/>
        <v>0</v>
      </c>
    </row>
    <row r="129" spans="3:17" x14ac:dyDescent="0.3">
      <c r="C129" s="1" t="s">
        <v>147</v>
      </c>
      <c r="D129" s="1" t="s">
        <v>42</v>
      </c>
      <c r="E129" s="1" t="s">
        <v>15</v>
      </c>
      <c r="F129">
        <v>0</v>
      </c>
      <c r="G129" s="1" t="s">
        <v>16</v>
      </c>
      <c r="H129" s="1" t="s">
        <v>15</v>
      </c>
      <c r="I129">
        <v>2137</v>
      </c>
      <c r="J129">
        <v>137</v>
      </c>
      <c r="K129">
        <v>36</v>
      </c>
      <c r="L129">
        <v>0</v>
      </c>
      <c r="M129" s="1" t="s">
        <v>30</v>
      </c>
      <c r="N129" s="1" t="s">
        <v>18</v>
      </c>
      <c r="O129">
        <v>257</v>
      </c>
      <c r="P129">
        <f>COUNTA(insurance3[[#This Row],[ID]:[Benefits]])</f>
        <v>13</v>
      </c>
      <c r="Q129" s="2">
        <f t="shared" si="2"/>
        <v>0</v>
      </c>
    </row>
    <row r="130" spans="3:17" x14ac:dyDescent="0.3">
      <c r="C130" s="1" t="s">
        <v>148</v>
      </c>
      <c r="D130" s="1" t="s">
        <v>14</v>
      </c>
      <c r="E130" s="1" t="s">
        <v>20</v>
      </c>
      <c r="F130">
        <v>2</v>
      </c>
      <c r="G130" s="1" t="s">
        <v>16</v>
      </c>
      <c r="H130" s="1" t="s">
        <v>15</v>
      </c>
      <c r="I130">
        <v>2957</v>
      </c>
      <c r="J130">
        <v>81</v>
      </c>
      <c r="K130">
        <v>36</v>
      </c>
      <c r="L130">
        <v>1</v>
      </c>
      <c r="M130" s="1" t="s">
        <v>30</v>
      </c>
      <c r="N130" s="1" t="s">
        <v>18</v>
      </c>
      <c r="O130">
        <v>122</v>
      </c>
      <c r="P130">
        <f>COUNTA(insurance3[[#This Row],[ID]:[Benefits]])</f>
        <v>13</v>
      </c>
      <c r="Q130" s="2">
        <f t="shared" si="2"/>
        <v>0</v>
      </c>
    </row>
    <row r="131" spans="3:17" x14ac:dyDescent="0.3">
      <c r="C131" s="1" t="s">
        <v>149</v>
      </c>
      <c r="D131" s="1" t="s">
        <v>14</v>
      </c>
      <c r="E131" s="1" t="s">
        <v>20</v>
      </c>
      <c r="F131">
        <v>0</v>
      </c>
      <c r="G131" s="1" t="s">
        <v>25</v>
      </c>
      <c r="H131" s="1" t="s">
        <v>15</v>
      </c>
      <c r="I131">
        <v>4300</v>
      </c>
      <c r="J131">
        <v>194</v>
      </c>
      <c r="K131">
        <v>36</v>
      </c>
      <c r="L131">
        <v>1</v>
      </c>
      <c r="M131" s="1" t="s">
        <v>21</v>
      </c>
      <c r="N131" s="1" t="s">
        <v>18</v>
      </c>
      <c r="O131">
        <v>220</v>
      </c>
      <c r="P131">
        <f>COUNTA(insurance3[[#This Row],[ID]:[Benefits]])</f>
        <v>13</v>
      </c>
      <c r="Q131" s="2">
        <f t="shared" si="2"/>
        <v>0</v>
      </c>
    </row>
    <row r="132" spans="3:17" x14ac:dyDescent="0.3">
      <c r="C132" s="1" t="s">
        <v>150</v>
      </c>
      <c r="D132" s="1" t="s">
        <v>42</v>
      </c>
      <c r="E132" s="1" t="s">
        <v>15</v>
      </c>
      <c r="F132">
        <v>0</v>
      </c>
      <c r="G132" s="1" t="s">
        <v>16</v>
      </c>
      <c r="H132" s="1" t="s">
        <v>15</v>
      </c>
      <c r="I132">
        <v>3692</v>
      </c>
      <c r="J132">
        <v>93</v>
      </c>
      <c r="K132">
        <v>36</v>
      </c>
      <c r="M132" s="1" t="s">
        <v>21</v>
      </c>
      <c r="N132" s="1" t="s">
        <v>18</v>
      </c>
      <c r="O132">
        <v>205</v>
      </c>
      <c r="P132">
        <f>COUNTA(insurance3[[#This Row],[ID]:[Benefits]])</f>
        <v>12</v>
      </c>
      <c r="Q132" s="2">
        <f t="shared" si="2"/>
        <v>7.6923076923076872E-2</v>
      </c>
    </row>
    <row r="133" spans="3:17" x14ac:dyDescent="0.3">
      <c r="C133" s="1" t="s">
        <v>151</v>
      </c>
      <c r="D133" s="1" t="s">
        <v>35</v>
      </c>
      <c r="E133" s="1" t="s">
        <v>20</v>
      </c>
      <c r="F133">
        <v>3</v>
      </c>
      <c r="G133" s="1" t="s">
        <v>16</v>
      </c>
      <c r="H133" s="1" t="s">
        <v>15</v>
      </c>
      <c r="I133">
        <v>23803</v>
      </c>
      <c r="J133">
        <v>370</v>
      </c>
      <c r="K133">
        <v>36</v>
      </c>
      <c r="L133">
        <v>1</v>
      </c>
      <c r="M133" s="1" t="s">
        <v>21</v>
      </c>
      <c r="N133" s="1" t="s">
        <v>18</v>
      </c>
      <c r="O133">
        <v>570</v>
      </c>
      <c r="P133">
        <f>COUNTA(insurance3[[#This Row],[ID]:[Benefits]])</f>
        <v>13</v>
      </c>
      <c r="Q133" s="2">
        <f t="shared" si="2"/>
        <v>0</v>
      </c>
    </row>
    <row r="134" spans="3:17" x14ac:dyDescent="0.3">
      <c r="C134" s="1" t="s">
        <v>152</v>
      </c>
      <c r="D134" s="1" t="s">
        <v>14</v>
      </c>
      <c r="E134" s="1" t="s">
        <v>15</v>
      </c>
      <c r="F134">
        <v>0</v>
      </c>
      <c r="G134" s="1" t="s">
        <v>16</v>
      </c>
      <c r="H134" s="1" t="s">
        <v>15</v>
      </c>
      <c r="I134">
        <v>3865</v>
      </c>
      <c r="K134">
        <v>36</v>
      </c>
      <c r="L134">
        <v>1</v>
      </c>
      <c r="M134" s="1" t="s">
        <v>21</v>
      </c>
      <c r="N134" s="1" t="s">
        <v>18</v>
      </c>
      <c r="P134">
        <f>COUNTA(insurance3[[#This Row],[ID]:[Benefits]])</f>
        <v>11</v>
      </c>
      <c r="Q134" s="2">
        <f t="shared" si="2"/>
        <v>0.15384615384615385</v>
      </c>
    </row>
    <row r="135" spans="3:17" x14ac:dyDescent="0.3">
      <c r="C135" s="1" t="s">
        <v>153</v>
      </c>
      <c r="D135" s="1" t="s">
        <v>14</v>
      </c>
      <c r="E135" s="1" t="s">
        <v>20</v>
      </c>
      <c r="F135">
        <v>1</v>
      </c>
      <c r="G135" s="1" t="s">
        <v>16</v>
      </c>
      <c r="H135" s="1" t="s">
        <v>20</v>
      </c>
      <c r="I135">
        <v>10513</v>
      </c>
      <c r="J135">
        <v>160</v>
      </c>
      <c r="K135">
        <v>18</v>
      </c>
      <c r="L135">
        <v>0</v>
      </c>
      <c r="M135" s="1" t="s">
        <v>17</v>
      </c>
      <c r="N135" s="1" t="s">
        <v>22</v>
      </c>
      <c r="O135">
        <v>270</v>
      </c>
      <c r="P135">
        <f>COUNTA(insurance3[[#This Row],[ID]:[Benefits]])</f>
        <v>13</v>
      </c>
      <c r="Q135" s="2">
        <f t="shared" si="2"/>
        <v>0</v>
      </c>
    </row>
    <row r="136" spans="3:17" x14ac:dyDescent="0.3">
      <c r="C136" s="1" t="s">
        <v>154</v>
      </c>
      <c r="D136" s="1" t="s">
        <v>14</v>
      </c>
      <c r="E136" s="1" t="s">
        <v>20</v>
      </c>
      <c r="F136">
        <v>0</v>
      </c>
      <c r="G136" s="1" t="s">
        <v>16</v>
      </c>
      <c r="H136" s="1" t="s">
        <v>15</v>
      </c>
      <c r="I136">
        <v>6080</v>
      </c>
      <c r="J136">
        <v>182</v>
      </c>
      <c r="K136">
        <v>36</v>
      </c>
      <c r="M136" s="1" t="s">
        <v>21</v>
      </c>
      <c r="N136" s="1" t="s">
        <v>22</v>
      </c>
      <c r="O136">
        <v>293</v>
      </c>
      <c r="P136">
        <f>COUNTA(insurance3[[#This Row],[ID]:[Benefits]])</f>
        <v>12</v>
      </c>
      <c r="Q136" s="2">
        <f t="shared" ref="Q136:Q199" si="3">1-P136/$P$6</f>
        <v>7.6923076923076872E-2</v>
      </c>
    </row>
    <row r="137" spans="3:17" x14ac:dyDescent="0.3">
      <c r="C137" s="1" t="s">
        <v>155</v>
      </c>
      <c r="D137" s="1" t="s">
        <v>14</v>
      </c>
      <c r="E137" s="1" t="s">
        <v>15</v>
      </c>
      <c r="F137">
        <v>0</v>
      </c>
      <c r="G137" s="1" t="s">
        <v>16</v>
      </c>
      <c r="H137" s="1" t="s">
        <v>20</v>
      </c>
      <c r="I137">
        <v>20166</v>
      </c>
      <c r="J137">
        <v>650</v>
      </c>
      <c r="K137">
        <v>48</v>
      </c>
      <c r="M137" s="1" t="s">
        <v>17</v>
      </c>
      <c r="N137" s="1" t="s">
        <v>18</v>
      </c>
      <c r="O137">
        <v>770</v>
      </c>
      <c r="P137">
        <f>COUNTA(insurance3[[#This Row],[ID]:[Benefits]])</f>
        <v>12</v>
      </c>
      <c r="Q137" s="2">
        <f t="shared" si="3"/>
        <v>7.6923076923076872E-2</v>
      </c>
    </row>
    <row r="138" spans="3:17" x14ac:dyDescent="0.3">
      <c r="C138" s="1" t="s">
        <v>156</v>
      </c>
      <c r="D138" s="1" t="s">
        <v>14</v>
      </c>
      <c r="E138" s="1" t="s">
        <v>15</v>
      </c>
      <c r="F138">
        <v>0</v>
      </c>
      <c r="G138" s="1" t="s">
        <v>16</v>
      </c>
      <c r="H138" s="1" t="s">
        <v>15</v>
      </c>
      <c r="I138">
        <v>2014</v>
      </c>
      <c r="J138">
        <v>74</v>
      </c>
      <c r="K138">
        <v>36</v>
      </c>
      <c r="L138">
        <v>1</v>
      </c>
      <c r="M138" s="1" t="s">
        <v>17</v>
      </c>
      <c r="N138" s="1" t="s">
        <v>18</v>
      </c>
      <c r="O138">
        <v>127</v>
      </c>
      <c r="P138">
        <f>COUNTA(insurance3[[#This Row],[ID]:[Benefits]])</f>
        <v>13</v>
      </c>
      <c r="Q138" s="2">
        <f t="shared" si="3"/>
        <v>0</v>
      </c>
    </row>
    <row r="139" spans="3:17" x14ac:dyDescent="0.3">
      <c r="C139" s="1" t="s">
        <v>157</v>
      </c>
      <c r="D139" s="1" t="s">
        <v>14</v>
      </c>
      <c r="E139" s="1" t="s">
        <v>15</v>
      </c>
      <c r="F139">
        <v>0</v>
      </c>
      <c r="G139" s="1" t="s">
        <v>16</v>
      </c>
      <c r="H139" s="1" t="s">
        <v>15</v>
      </c>
      <c r="I139">
        <v>2718</v>
      </c>
      <c r="J139">
        <v>70</v>
      </c>
      <c r="K139">
        <v>36</v>
      </c>
      <c r="L139">
        <v>1</v>
      </c>
      <c r="M139" s="1" t="s">
        <v>30</v>
      </c>
      <c r="N139" s="1" t="s">
        <v>18</v>
      </c>
      <c r="O139">
        <v>130</v>
      </c>
      <c r="P139">
        <f>COUNTA(insurance3[[#This Row],[ID]:[Benefits]])</f>
        <v>13</v>
      </c>
      <c r="Q139" s="2">
        <f t="shared" si="3"/>
        <v>0</v>
      </c>
    </row>
    <row r="140" spans="3:17" x14ac:dyDescent="0.3">
      <c r="C140" s="1" t="s">
        <v>158</v>
      </c>
      <c r="D140" s="1" t="s">
        <v>14</v>
      </c>
      <c r="E140" s="1" t="s">
        <v>20</v>
      </c>
      <c r="F140">
        <v>0</v>
      </c>
      <c r="G140" s="1" t="s">
        <v>16</v>
      </c>
      <c r="H140" s="1" t="s">
        <v>20</v>
      </c>
      <c r="I140">
        <v>3459</v>
      </c>
      <c r="J140">
        <v>25</v>
      </c>
      <c r="K140">
        <v>12</v>
      </c>
      <c r="L140">
        <v>1</v>
      </c>
      <c r="M140" s="1" t="s">
        <v>30</v>
      </c>
      <c r="N140" s="1" t="s">
        <v>18</v>
      </c>
      <c r="O140">
        <v>37</v>
      </c>
      <c r="P140">
        <f>COUNTA(insurance3[[#This Row],[ID]:[Benefits]])</f>
        <v>13</v>
      </c>
      <c r="Q140" s="2">
        <f t="shared" si="3"/>
        <v>0</v>
      </c>
    </row>
    <row r="141" spans="3:17" x14ac:dyDescent="0.3">
      <c r="C141" s="1" t="s">
        <v>159</v>
      </c>
      <c r="D141" s="1" t="s">
        <v>14</v>
      </c>
      <c r="E141" s="1" t="s">
        <v>15</v>
      </c>
      <c r="F141">
        <v>0</v>
      </c>
      <c r="G141" s="1" t="s">
        <v>16</v>
      </c>
      <c r="H141" s="1" t="s">
        <v>15</v>
      </c>
      <c r="I141">
        <v>4895</v>
      </c>
      <c r="J141">
        <v>102</v>
      </c>
      <c r="K141">
        <v>36</v>
      </c>
      <c r="L141">
        <v>1</v>
      </c>
      <c r="M141" s="1" t="s">
        <v>30</v>
      </c>
      <c r="N141" s="1" t="s">
        <v>18</v>
      </c>
      <c r="O141">
        <v>203</v>
      </c>
      <c r="P141">
        <f>COUNTA(insurance3[[#This Row],[ID]:[Benefits]])</f>
        <v>13</v>
      </c>
      <c r="Q141" s="2">
        <f t="shared" si="3"/>
        <v>0</v>
      </c>
    </row>
    <row r="142" spans="3:17" x14ac:dyDescent="0.3">
      <c r="C142" s="1" t="s">
        <v>160</v>
      </c>
      <c r="D142" s="1" t="s">
        <v>14</v>
      </c>
      <c r="E142" s="1" t="s">
        <v>20</v>
      </c>
      <c r="F142">
        <v>3</v>
      </c>
      <c r="G142" s="1" t="s">
        <v>16</v>
      </c>
      <c r="H142" s="1" t="s">
        <v>15</v>
      </c>
      <c r="I142">
        <v>4000</v>
      </c>
      <c r="J142">
        <v>290</v>
      </c>
      <c r="K142">
        <v>36</v>
      </c>
      <c r="L142">
        <v>1</v>
      </c>
      <c r="M142" s="1" t="s">
        <v>30</v>
      </c>
      <c r="N142" s="1" t="s">
        <v>22</v>
      </c>
      <c r="O142">
        <v>370</v>
      </c>
      <c r="P142">
        <f>COUNTA(insurance3[[#This Row],[ID]:[Benefits]])</f>
        <v>13</v>
      </c>
      <c r="Q142" s="2">
        <f t="shared" si="3"/>
        <v>0</v>
      </c>
    </row>
    <row r="143" spans="3:17" x14ac:dyDescent="0.3">
      <c r="C143" s="1" t="s">
        <v>161</v>
      </c>
      <c r="D143" s="1" t="s">
        <v>42</v>
      </c>
      <c r="E143" s="1" t="s">
        <v>20</v>
      </c>
      <c r="F143">
        <v>0</v>
      </c>
      <c r="G143" s="1" t="s">
        <v>16</v>
      </c>
      <c r="H143" s="1" t="s">
        <v>15</v>
      </c>
      <c r="I143">
        <v>4583</v>
      </c>
      <c r="J143">
        <v>84</v>
      </c>
      <c r="K143">
        <v>36</v>
      </c>
      <c r="L143">
        <v>1</v>
      </c>
      <c r="M143" s="1" t="s">
        <v>21</v>
      </c>
      <c r="N143" s="1" t="s">
        <v>22</v>
      </c>
      <c r="O143">
        <v>117</v>
      </c>
      <c r="P143">
        <f>COUNTA(insurance3[[#This Row],[ID]:[Benefits]])</f>
        <v>13</v>
      </c>
      <c r="Q143" s="2">
        <f t="shared" si="3"/>
        <v>0</v>
      </c>
    </row>
    <row r="144" spans="3:17" x14ac:dyDescent="0.3">
      <c r="C144" s="1" t="s">
        <v>162</v>
      </c>
      <c r="D144" s="1" t="s">
        <v>14</v>
      </c>
      <c r="E144" s="1" t="s">
        <v>20</v>
      </c>
      <c r="F144">
        <v>2</v>
      </c>
      <c r="G144" s="1" t="s">
        <v>16</v>
      </c>
      <c r="H144" s="1" t="s">
        <v>20</v>
      </c>
      <c r="I144">
        <v>3316</v>
      </c>
      <c r="J144">
        <v>88</v>
      </c>
      <c r="K144">
        <v>36</v>
      </c>
      <c r="L144">
        <v>1</v>
      </c>
      <c r="M144" s="1" t="s">
        <v>17</v>
      </c>
      <c r="N144" s="1" t="s">
        <v>18</v>
      </c>
      <c r="O144">
        <v>109</v>
      </c>
      <c r="P144">
        <f>COUNTA(insurance3[[#This Row],[ID]:[Benefits]])</f>
        <v>13</v>
      </c>
      <c r="Q144" s="2">
        <f t="shared" si="3"/>
        <v>0</v>
      </c>
    </row>
    <row r="145" spans="3:17" x14ac:dyDescent="0.3">
      <c r="C145" s="1" t="s">
        <v>163</v>
      </c>
      <c r="D145" s="1" t="s">
        <v>14</v>
      </c>
      <c r="E145" s="1" t="s">
        <v>15</v>
      </c>
      <c r="F145">
        <v>0</v>
      </c>
      <c r="G145" s="1" t="s">
        <v>16</v>
      </c>
      <c r="H145" s="1" t="s">
        <v>15</v>
      </c>
      <c r="I145">
        <v>14999</v>
      </c>
      <c r="J145">
        <v>242</v>
      </c>
      <c r="K145">
        <v>36</v>
      </c>
      <c r="L145">
        <v>0</v>
      </c>
      <c r="M145" s="1" t="s">
        <v>30</v>
      </c>
      <c r="N145" s="1" t="s">
        <v>22</v>
      </c>
      <c r="O145">
        <v>373</v>
      </c>
      <c r="P145">
        <f>COUNTA(insurance3[[#This Row],[ID]:[Benefits]])</f>
        <v>13</v>
      </c>
      <c r="Q145" s="2">
        <f t="shared" si="3"/>
        <v>0</v>
      </c>
    </row>
    <row r="146" spans="3:17" x14ac:dyDescent="0.3">
      <c r="C146" s="1" t="s">
        <v>164</v>
      </c>
      <c r="D146" s="1" t="s">
        <v>14</v>
      </c>
      <c r="E146" s="1" t="s">
        <v>20</v>
      </c>
      <c r="F146">
        <v>2</v>
      </c>
      <c r="G146" s="1" t="s">
        <v>25</v>
      </c>
      <c r="H146" s="1" t="s">
        <v>15</v>
      </c>
      <c r="I146">
        <v>4200</v>
      </c>
      <c r="J146">
        <v>129</v>
      </c>
      <c r="K146">
        <v>36</v>
      </c>
      <c r="L146">
        <v>1</v>
      </c>
      <c r="M146" s="1" t="s">
        <v>21</v>
      </c>
      <c r="N146" s="1" t="s">
        <v>22</v>
      </c>
      <c r="O146">
        <v>2320</v>
      </c>
      <c r="P146">
        <f>COUNTA(insurance3[[#This Row],[ID]:[Benefits]])</f>
        <v>13</v>
      </c>
      <c r="Q146" s="2">
        <f t="shared" si="3"/>
        <v>0</v>
      </c>
    </row>
    <row r="147" spans="3:17" x14ac:dyDescent="0.3">
      <c r="C147" s="1" t="s">
        <v>165</v>
      </c>
      <c r="D147" s="1" t="s">
        <v>14</v>
      </c>
      <c r="E147" s="1" t="s">
        <v>20</v>
      </c>
      <c r="F147">
        <v>2</v>
      </c>
      <c r="G147" s="1" t="s">
        <v>16</v>
      </c>
      <c r="H147" s="1" t="s">
        <v>15</v>
      </c>
      <c r="I147">
        <v>5042</v>
      </c>
      <c r="J147">
        <v>185</v>
      </c>
      <c r="K147">
        <v>36</v>
      </c>
      <c r="L147">
        <v>1</v>
      </c>
      <c r="M147" s="1" t="s">
        <v>21</v>
      </c>
      <c r="N147" s="1" t="s">
        <v>22</v>
      </c>
      <c r="O147">
        <v>297</v>
      </c>
      <c r="P147">
        <f>COUNTA(insurance3[[#This Row],[ID]:[Benefits]])</f>
        <v>13</v>
      </c>
      <c r="Q147" s="2">
        <f t="shared" si="3"/>
        <v>0</v>
      </c>
    </row>
    <row r="148" spans="3:17" x14ac:dyDescent="0.3">
      <c r="C148" s="1" t="s">
        <v>166</v>
      </c>
      <c r="D148" s="1" t="s">
        <v>14</v>
      </c>
      <c r="E148" s="1" t="s">
        <v>15</v>
      </c>
      <c r="F148">
        <v>0</v>
      </c>
      <c r="G148" s="1" t="s">
        <v>16</v>
      </c>
      <c r="H148" s="1" t="s">
        <v>15</v>
      </c>
      <c r="I148">
        <v>5417</v>
      </c>
      <c r="J148">
        <v>168</v>
      </c>
      <c r="K148">
        <v>36</v>
      </c>
      <c r="L148">
        <v>1</v>
      </c>
      <c r="M148" s="1" t="s">
        <v>17</v>
      </c>
      <c r="N148" s="1" t="s">
        <v>18</v>
      </c>
      <c r="O148">
        <v>279</v>
      </c>
      <c r="P148">
        <f>COUNTA(insurance3[[#This Row],[ID]:[Benefits]])</f>
        <v>13</v>
      </c>
      <c r="Q148" s="2">
        <f t="shared" si="3"/>
        <v>0</v>
      </c>
    </row>
    <row r="149" spans="3:17" x14ac:dyDescent="0.3">
      <c r="C149" s="1" t="s">
        <v>167</v>
      </c>
      <c r="D149" s="1" t="s">
        <v>14</v>
      </c>
      <c r="E149" s="1" t="s">
        <v>15</v>
      </c>
      <c r="F149">
        <v>0</v>
      </c>
      <c r="G149" s="1" t="s">
        <v>16</v>
      </c>
      <c r="H149" s="1" t="s">
        <v>20</v>
      </c>
      <c r="I149">
        <v>6950</v>
      </c>
      <c r="J149">
        <v>175</v>
      </c>
      <c r="K149">
        <v>18</v>
      </c>
      <c r="L149">
        <v>1</v>
      </c>
      <c r="M149" s="1" t="s">
        <v>30</v>
      </c>
      <c r="N149" s="1" t="s">
        <v>18</v>
      </c>
      <c r="O149">
        <v>277</v>
      </c>
      <c r="P149">
        <f>COUNTA(insurance3[[#This Row],[ID]:[Benefits]])</f>
        <v>13</v>
      </c>
      <c r="Q149" s="2">
        <f t="shared" si="3"/>
        <v>0</v>
      </c>
    </row>
    <row r="150" spans="3:17" x14ac:dyDescent="0.3">
      <c r="C150" s="1" t="s">
        <v>168</v>
      </c>
      <c r="D150" s="1" t="s">
        <v>14</v>
      </c>
      <c r="E150" s="1" t="s">
        <v>20</v>
      </c>
      <c r="F150">
        <v>0</v>
      </c>
      <c r="G150" s="1" t="s">
        <v>16</v>
      </c>
      <c r="H150" s="1" t="s">
        <v>15</v>
      </c>
      <c r="I150">
        <v>2698</v>
      </c>
      <c r="J150">
        <v>122</v>
      </c>
      <c r="K150">
        <v>36</v>
      </c>
      <c r="L150">
        <v>1</v>
      </c>
      <c r="M150" s="1" t="s">
        <v>30</v>
      </c>
      <c r="N150" s="1" t="s">
        <v>18</v>
      </c>
      <c r="O150">
        <v>233</v>
      </c>
      <c r="P150">
        <f>COUNTA(insurance3[[#This Row],[ID]:[Benefits]])</f>
        <v>13</v>
      </c>
      <c r="Q150" s="2">
        <f t="shared" si="3"/>
        <v>0</v>
      </c>
    </row>
    <row r="151" spans="3:17" x14ac:dyDescent="0.3">
      <c r="C151" s="1" t="s">
        <v>169</v>
      </c>
      <c r="D151" s="1" t="s">
        <v>14</v>
      </c>
      <c r="E151" s="1" t="s">
        <v>20</v>
      </c>
      <c r="F151">
        <v>2</v>
      </c>
      <c r="G151" s="1" t="s">
        <v>16</v>
      </c>
      <c r="H151" s="1" t="s">
        <v>15</v>
      </c>
      <c r="I151">
        <v>11757</v>
      </c>
      <c r="J151">
        <v>187</v>
      </c>
      <c r="K151">
        <v>18</v>
      </c>
      <c r="L151">
        <v>1</v>
      </c>
      <c r="M151" s="1" t="s">
        <v>17</v>
      </c>
      <c r="N151" s="1" t="s">
        <v>18</v>
      </c>
      <c r="O151">
        <v>297</v>
      </c>
      <c r="P151">
        <f>COUNTA(insurance3[[#This Row],[ID]:[Benefits]])</f>
        <v>13</v>
      </c>
      <c r="Q151" s="2">
        <f t="shared" si="3"/>
        <v>0</v>
      </c>
    </row>
    <row r="152" spans="3:17" x14ac:dyDescent="0.3">
      <c r="C152" s="1" t="s">
        <v>170</v>
      </c>
      <c r="D152" s="1" t="s">
        <v>42</v>
      </c>
      <c r="E152" s="1" t="s">
        <v>20</v>
      </c>
      <c r="F152">
        <v>0</v>
      </c>
      <c r="G152" s="1" t="s">
        <v>16</v>
      </c>
      <c r="H152" s="1" t="s">
        <v>15</v>
      </c>
      <c r="I152">
        <v>2330</v>
      </c>
      <c r="J152">
        <v>100</v>
      </c>
      <c r="K152">
        <v>36</v>
      </c>
      <c r="L152">
        <v>1</v>
      </c>
      <c r="M152" s="1" t="s">
        <v>30</v>
      </c>
      <c r="N152" s="1" t="s">
        <v>18</v>
      </c>
      <c r="O152">
        <v>120</v>
      </c>
      <c r="P152">
        <f>COUNTA(insurance3[[#This Row],[ID]:[Benefits]])</f>
        <v>13</v>
      </c>
      <c r="Q152" s="2">
        <f t="shared" si="3"/>
        <v>0</v>
      </c>
    </row>
    <row r="153" spans="3:17" x14ac:dyDescent="0.3">
      <c r="C153" s="1" t="s">
        <v>171</v>
      </c>
      <c r="D153" s="1" t="s">
        <v>42</v>
      </c>
      <c r="E153" s="1" t="s">
        <v>20</v>
      </c>
      <c r="F153">
        <v>2</v>
      </c>
      <c r="G153" s="1" t="s">
        <v>16</v>
      </c>
      <c r="H153" s="1" t="s">
        <v>15</v>
      </c>
      <c r="I153">
        <v>14866</v>
      </c>
      <c r="J153">
        <v>70</v>
      </c>
      <c r="K153">
        <v>36</v>
      </c>
      <c r="L153">
        <v>1</v>
      </c>
      <c r="M153" s="1" t="s">
        <v>17</v>
      </c>
      <c r="N153" s="1" t="s">
        <v>18</v>
      </c>
      <c r="O153">
        <v>70</v>
      </c>
      <c r="P153">
        <f>COUNTA(insurance3[[#This Row],[ID]:[Benefits]])</f>
        <v>13</v>
      </c>
      <c r="Q153" s="2">
        <f t="shared" si="3"/>
        <v>0</v>
      </c>
    </row>
    <row r="154" spans="3:17" x14ac:dyDescent="0.3">
      <c r="C154" s="1" t="s">
        <v>172</v>
      </c>
      <c r="D154" s="1" t="s">
        <v>14</v>
      </c>
      <c r="E154" s="1" t="s">
        <v>20</v>
      </c>
      <c r="F154">
        <v>1</v>
      </c>
      <c r="G154" s="1" t="s">
        <v>16</v>
      </c>
      <c r="H154" s="1" t="s">
        <v>15</v>
      </c>
      <c r="I154">
        <v>1538</v>
      </c>
      <c r="J154">
        <v>30</v>
      </c>
      <c r="K154">
        <v>36</v>
      </c>
      <c r="L154">
        <v>1</v>
      </c>
      <c r="M154" s="1" t="s">
        <v>17</v>
      </c>
      <c r="N154" s="1" t="s">
        <v>18</v>
      </c>
      <c r="O154">
        <v>70</v>
      </c>
      <c r="P154">
        <f>COUNTA(insurance3[[#This Row],[ID]:[Benefits]])</f>
        <v>13</v>
      </c>
      <c r="Q154" s="2">
        <f t="shared" si="3"/>
        <v>0</v>
      </c>
    </row>
    <row r="155" spans="3:17" x14ac:dyDescent="0.3">
      <c r="C155" s="1" t="s">
        <v>173</v>
      </c>
      <c r="D155" s="1" t="s">
        <v>42</v>
      </c>
      <c r="E155" s="1" t="s">
        <v>15</v>
      </c>
      <c r="F155">
        <v>0</v>
      </c>
      <c r="G155" s="1" t="s">
        <v>16</v>
      </c>
      <c r="H155" s="1" t="s">
        <v>15</v>
      </c>
      <c r="I155">
        <v>10000</v>
      </c>
      <c r="J155">
        <v>225</v>
      </c>
      <c r="K155">
        <v>36</v>
      </c>
      <c r="L155">
        <v>1</v>
      </c>
      <c r="M155" s="1" t="s">
        <v>21</v>
      </c>
      <c r="N155" s="1" t="s">
        <v>22</v>
      </c>
      <c r="O155">
        <v>337</v>
      </c>
      <c r="P155">
        <f>COUNTA(insurance3[[#This Row],[ID]:[Benefits]])</f>
        <v>13</v>
      </c>
      <c r="Q155" s="2">
        <f t="shared" si="3"/>
        <v>0</v>
      </c>
    </row>
    <row r="156" spans="3:17" x14ac:dyDescent="0.3">
      <c r="C156" s="1" t="s">
        <v>174</v>
      </c>
      <c r="D156" s="1" t="s">
        <v>14</v>
      </c>
      <c r="E156" s="1" t="s">
        <v>20</v>
      </c>
      <c r="F156">
        <v>0</v>
      </c>
      <c r="G156" s="1" t="s">
        <v>16</v>
      </c>
      <c r="H156" s="1" t="s">
        <v>15</v>
      </c>
      <c r="I156">
        <v>4860</v>
      </c>
      <c r="J156">
        <v>125</v>
      </c>
      <c r="K156">
        <v>36</v>
      </c>
      <c r="L156">
        <v>1</v>
      </c>
      <c r="M156" s="1" t="s">
        <v>30</v>
      </c>
      <c r="N156" s="1" t="s">
        <v>18</v>
      </c>
      <c r="O156">
        <v>237</v>
      </c>
      <c r="P156">
        <f>COUNTA(insurance3[[#This Row],[ID]:[Benefits]])</f>
        <v>13</v>
      </c>
      <c r="Q156" s="2">
        <f t="shared" si="3"/>
        <v>0</v>
      </c>
    </row>
    <row r="157" spans="3:17" x14ac:dyDescent="0.3">
      <c r="C157" s="1" t="s">
        <v>175</v>
      </c>
      <c r="D157" s="1" t="s">
        <v>14</v>
      </c>
      <c r="E157" s="1" t="s">
        <v>15</v>
      </c>
      <c r="F157">
        <v>0</v>
      </c>
      <c r="G157" s="1" t="s">
        <v>16</v>
      </c>
      <c r="H157" s="1" t="s">
        <v>15</v>
      </c>
      <c r="I157">
        <v>6277</v>
      </c>
      <c r="J157">
        <v>118</v>
      </c>
      <c r="K157">
        <v>36</v>
      </c>
      <c r="L157">
        <v>0</v>
      </c>
      <c r="M157" s="1" t="s">
        <v>21</v>
      </c>
      <c r="N157" s="1" t="s">
        <v>22</v>
      </c>
      <c r="O157">
        <v>229</v>
      </c>
      <c r="P157">
        <f>COUNTA(insurance3[[#This Row],[ID]:[Benefits]])</f>
        <v>13</v>
      </c>
      <c r="Q157" s="2">
        <f t="shared" si="3"/>
        <v>0</v>
      </c>
    </row>
    <row r="158" spans="3:17" x14ac:dyDescent="0.3">
      <c r="C158" s="1" t="s">
        <v>176</v>
      </c>
      <c r="D158" s="1" t="s">
        <v>14</v>
      </c>
      <c r="E158" s="1" t="s">
        <v>20</v>
      </c>
      <c r="F158">
        <v>0</v>
      </c>
      <c r="G158" s="1" t="s">
        <v>16</v>
      </c>
      <c r="H158" s="1" t="s">
        <v>20</v>
      </c>
      <c r="I158">
        <v>2577</v>
      </c>
      <c r="J158">
        <v>152</v>
      </c>
      <c r="K158">
        <v>36</v>
      </c>
      <c r="L158">
        <v>1</v>
      </c>
      <c r="M158" s="1" t="s">
        <v>21</v>
      </c>
      <c r="N158" s="1" t="s">
        <v>18</v>
      </c>
      <c r="O158">
        <v>273</v>
      </c>
      <c r="P158">
        <f>COUNTA(insurance3[[#This Row],[ID]:[Benefits]])</f>
        <v>13</v>
      </c>
      <c r="Q158" s="2">
        <f t="shared" si="3"/>
        <v>0</v>
      </c>
    </row>
    <row r="159" spans="3:17" x14ac:dyDescent="0.3">
      <c r="C159" s="1" t="s">
        <v>177</v>
      </c>
      <c r="D159" s="1" t="s">
        <v>14</v>
      </c>
      <c r="E159" s="1" t="s">
        <v>15</v>
      </c>
      <c r="F159">
        <v>0</v>
      </c>
      <c r="G159" s="1" t="s">
        <v>16</v>
      </c>
      <c r="H159" s="1" t="s">
        <v>15</v>
      </c>
      <c r="I159">
        <v>9166</v>
      </c>
      <c r="J159">
        <v>244</v>
      </c>
      <c r="K159">
        <v>36</v>
      </c>
      <c r="L159">
        <v>1</v>
      </c>
      <c r="M159" s="1" t="s">
        <v>17</v>
      </c>
      <c r="N159" s="1" t="s">
        <v>22</v>
      </c>
      <c r="O159">
        <v>377</v>
      </c>
      <c r="P159">
        <f>COUNTA(insurance3[[#This Row],[ID]:[Benefits]])</f>
        <v>13</v>
      </c>
      <c r="Q159" s="2">
        <f t="shared" si="3"/>
        <v>0</v>
      </c>
    </row>
    <row r="160" spans="3:17" x14ac:dyDescent="0.3">
      <c r="C160" s="1" t="s">
        <v>178</v>
      </c>
      <c r="D160" s="1" t="s">
        <v>14</v>
      </c>
      <c r="E160" s="1" t="s">
        <v>20</v>
      </c>
      <c r="F160">
        <v>2</v>
      </c>
      <c r="G160" s="1" t="s">
        <v>25</v>
      </c>
      <c r="H160" s="1" t="s">
        <v>15</v>
      </c>
      <c r="I160">
        <v>2281</v>
      </c>
      <c r="J160">
        <v>113</v>
      </c>
      <c r="K160">
        <v>36</v>
      </c>
      <c r="L160">
        <v>1</v>
      </c>
      <c r="M160" s="1" t="s">
        <v>21</v>
      </c>
      <c r="N160" s="1" t="s">
        <v>22</v>
      </c>
      <c r="O160">
        <v>225</v>
      </c>
      <c r="P160">
        <f>COUNTA(insurance3[[#This Row],[ID]:[Benefits]])</f>
        <v>13</v>
      </c>
      <c r="Q160" s="2">
        <f t="shared" si="3"/>
        <v>0</v>
      </c>
    </row>
    <row r="161" spans="3:17" x14ac:dyDescent="0.3">
      <c r="C161" s="1" t="s">
        <v>179</v>
      </c>
      <c r="D161" s="1" t="s">
        <v>14</v>
      </c>
      <c r="E161" s="1" t="s">
        <v>15</v>
      </c>
      <c r="F161">
        <v>0</v>
      </c>
      <c r="G161" s="1" t="s">
        <v>16</v>
      </c>
      <c r="H161" s="1" t="s">
        <v>15</v>
      </c>
      <c r="I161">
        <v>3254</v>
      </c>
      <c r="J161">
        <v>50</v>
      </c>
      <c r="K161">
        <v>36</v>
      </c>
      <c r="L161">
        <v>1</v>
      </c>
      <c r="M161" s="1" t="s">
        <v>17</v>
      </c>
      <c r="N161" s="1" t="s">
        <v>18</v>
      </c>
      <c r="O161">
        <v>80</v>
      </c>
      <c r="P161">
        <f>COUNTA(insurance3[[#This Row],[ID]:[Benefits]])</f>
        <v>13</v>
      </c>
      <c r="Q161" s="2">
        <f t="shared" si="3"/>
        <v>0</v>
      </c>
    </row>
    <row r="162" spans="3:17" x14ac:dyDescent="0.3">
      <c r="C162" s="1" t="s">
        <v>180</v>
      </c>
      <c r="D162" s="1" t="s">
        <v>14</v>
      </c>
      <c r="E162" s="1" t="s">
        <v>20</v>
      </c>
      <c r="F162">
        <v>3</v>
      </c>
      <c r="G162" s="1" t="s">
        <v>16</v>
      </c>
      <c r="H162" s="1" t="s">
        <v>15</v>
      </c>
      <c r="I162">
        <v>39999</v>
      </c>
      <c r="J162">
        <v>600</v>
      </c>
      <c r="K162">
        <v>18</v>
      </c>
      <c r="L162">
        <v>0</v>
      </c>
      <c r="M162" s="1" t="s">
        <v>30</v>
      </c>
      <c r="N162" s="1" t="s">
        <v>18</v>
      </c>
      <c r="O162">
        <v>700</v>
      </c>
      <c r="P162">
        <f>COUNTA(insurance3[[#This Row],[ID]:[Benefits]])</f>
        <v>13</v>
      </c>
      <c r="Q162" s="2">
        <f t="shared" si="3"/>
        <v>0</v>
      </c>
    </row>
    <row r="163" spans="3:17" x14ac:dyDescent="0.3">
      <c r="C163" s="1" t="s">
        <v>181</v>
      </c>
      <c r="D163" s="1" t="s">
        <v>14</v>
      </c>
      <c r="E163" s="1" t="s">
        <v>20</v>
      </c>
      <c r="F163">
        <v>1</v>
      </c>
      <c r="G163" s="1" t="s">
        <v>16</v>
      </c>
      <c r="H163" s="1" t="s">
        <v>15</v>
      </c>
      <c r="I163">
        <v>6000</v>
      </c>
      <c r="J163">
        <v>160</v>
      </c>
      <c r="K163">
        <v>36</v>
      </c>
      <c r="M163" s="1" t="s">
        <v>21</v>
      </c>
      <c r="N163" s="1" t="s">
        <v>18</v>
      </c>
      <c r="O163">
        <v>270</v>
      </c>
      <c r="P163">
        <f>COUNTA(insurance3[[#This Row],[ID]:[Benefits]])</f>
        <v>12</v>
      </c>
      <c r="Q163" s="2">
        <f t="shared" si="3"/>
        <v>7.6923076923076872E-2</v>
      </c>
    </row>
    <row r="164" spans="3:17" x14ac:dyDescent="0.3">
      <c r="C164" s="1" t="s">
        <v>182</v>
      </c>
      <c r="D164" s="1" t="s">
        <v>14</v>
      </c>
      <c r="E164" s="1" t="s">
        <v>20</v>
      </c>
      <c r="F164">
        <v>1</v>
      </c>
      <c r="G164" s="1" t="s">
        <v>16</v>
      </c>
      <c r="H164" s="1" t="s">
        <v>15</v>
      </c>
      <c r="I164">
        <v>9538</v>
      </c>
      <c r="J164">
        <v>187</v>
      </c>
      <c r="K164">
        <v>36</v>
      </c>
      <c r="L164">
        <v>1</v>
      </c>
      <c r="M164" s="1" t="s">
        <v>17</v>
      </c>
      <c r="N164" s="1" t="s">
        <v>18</v>
      </c>
      <c r="O164">
        <v>297</v>
      </c>
      <c r="P164">
        <f>COUNTA(insurance3[[#This Row],[ID]:[Benefits]])</f>
        <v>13</v>
      </c>
      <c r="Q164" s="2">
        <f t="shared" si="3"/>
        <v>0</v>
      </c>
    </row>
    <row r="165" spans="3:17" x14ac:dyDescent="0.3">
      <c r="C165" s="1" t="s">
        <v>183</v>
      </c>
      <c r="D165" s="1" t="s">
        <v>14</v>
      </c>
      <c r="E165" s="1" t="s">
        <v>15</v>
      </c>
      <c r="F165">
        <v>0</v>
      </c>
      <c r="G165" s="1" t="s">
        <v>16</v>
      </c>
      <c r="H165" s="1" t="s">
        <v>35</v>
      </c>
      <c r="I165">
        <v>2980</v>
      </c>
      <c r="J165">
        <v>120</v>
      </c>
      <c r="K165">
        <v>36</v>
      </c>
      <c r="L165">
        <v>1</v>
      </c>
      <c r="M165" s="1" t="s">
        <v>21</v>
      </c>
      <c r="N165" s="1" t="s">
        <v>18</v>
      </c>
      <c r="O165">
        <v>230</v>
      </c>
      <c r="P165">
        <f>COUNTA(insurance3[[#This Row],[ID]:[Benefits]])</f>
        <v>13</v>
      </c>
      <c r="Q165" s="2">
        <f t="shared" si="3"/>
        <v>0</v>
      </c>
    </row>
    <row r="166" spans="3:17" x14ac:dyDescent="0.3">
      <c r="C166" s="1" t="s">
        <v>184</v>
      </c>
      <c r="D166" s="1" t="s">
        <v>14</v>
      </c>
      <c r="E166" s="1" t="s">
        <v>20</v>
      </c>
      <c r="F166">
        <v>0</v>
      </c>
      <c r="G166" s="1" t="s">
        <v>16</v>
      </c>
      <c r="H166" s="1" t="s">
        <v>15</v>
      </c>
      <c r="I166">
        <v>4583</v>
      </c>
      <c r="J166">
        <v>255</v>
      </c>
      <c r="K166">
        <v>36</v>
      </c>
      <c r="L166">
        <v>1</v>
      </c>
      <c r="M166" s="1" t="s">
        <v>30</v>
      </c>
      <c r="N166" s="1" t="s">
        <v>18</v>
      </c>
      <c r="O166">
        <v>377</v>
      </c>
      <c r="P166">
        <f>COUNTA(insurance3[[#This Row],[ID]:[Benefits]])</f>
        <v>13</v>
      </c>
      <c r="Q166" s="2">
        <f t="shared" si="3"/>
        <v>0</v>
      </c>
    </row>
    <row r="167" spans="3:17" x14ac:dyDescent="0.3">
      <c r="C167" s="1" t="s">
        <v>185</v>
      </c>
      <c r="D167" s="1" t="s">
        <v>14</v>
      </c>
      <c r="E167" s="1" t="s">
        <v>20</v>
      </c>
      <c r="F167">
        <v>0</v>
      </c>
      <c r="G167" s="1" t="s">
        <v>25</v>
      </c>
      <c r="H167" s="1" t="s">
        <v>15</v>
      </c>
      <c r="I167">
        <v>1863</v>
      </c>
      <c r="J167">
        <v>98</v>
      </c>
      <c r="K167">
        <v>36</v>
      </c>
      <c r="L167">
        <v>1</v>
      </c>
      <c r="M167" s="1" t="s">
        <v>30</v>
      </c>
      <c r="N167" s="1" t="s">
        <v>18</v>
      </c>
      <c r="O167">
        <v>209</v>
      </c>
      <c r="P167">
        <f>COUNTA(insurance3[[#This Row],[ID]:[Benefits]])</f>
        <v>13</v>
      </c>
      <c r="Q167" s="2">
        <f t="shared" si="3"/>
        <v>0</v>
      </c>
    </row>
    <row r="168" spans="3:17" x14ac:dyDescent="0.3">
      <c r="C168" s="1" t="s">
        <v>186</v>
      </c>
      <c r="D168" s="1" t="s">
        <v>14</v>
      </c>
      <c r="E168" s="1" t="s">
        <v>20</v>
      </c>
      <c r="F168">
        <v>0</v>
      </c>
      <c r="G168" s="1" t="s">
        <v>16</v>
      </c>
      <c r="H168" s="1" t="s">
        <v>15</v>
      </c>
      <c r="I168">
        <v>7933</v>
      </c>
      <c r="J168">
        <v>275</v>
      </c>
      <c r="K168">
        <v>36</v>
      </c>
      <c r="L168">
        <v>1</v>
      </c>
      <c r="M168" s="1" t="s">
        <v>17</v>
      </c>
      <c r="N168" s="1" t="s">
        <v>22</v>
      </c>
      <c r="O168">
        <v>377</v>
      </c>
      <c r="P168">
        <f>COUNTA(insurance3[[#This Row],[ID]:[Benefits]])</f>
        <v>13</v>
      </c>
      <c r="Q168" s="2">
        <f t="shared" si="3"/>
        <v>0</v>
      </c>
    </row>
    <row r="169" spans="3:17" x14ac:dyDescent="0.3">
      <c r="C169" s="1" t="s">
        <v>187</v>
      </c>
      <c r="D169" s="1" t="s">
        <v>14</v>
      </c>
      <c r="E169" s="1" t="s">
        <v>20</v>
      </c>
      <c r="F169">
        <v>1</v>
      </c>
      <c r="G169" s="1" t="s">
        <v>16</v>
      </c>
      <c r="H169" s="1" t="s">
        <v>15</v>
      </c>
      <c r="I169">
        <v>3089</v>
      </c>
      <c r="J169">
        <v>121</v>
      </c>
      <c r="K169">
        <v>36</v>
      </c>
      <c r="L169">
        <v>0</v>
      </c>
      <c r="M169" s="1" t="s">
        <v>30</v>
      </c>
      <c r="N169" s="1" t="s">
        <v>22</v>
      </c>
      <c r="O169">
        <v>232</v>
      </c>
      <c r="P169">
        <f>COUNTA(insurance3[[#This Row],[ID]:[Benefits]])</f>
        <v>13</v>
      </c>
      <c r="Q169" s="2">
        <f t="shared" si="3"/>
        <v>0</v>
      </c>
    </row>
    <row r="170" spans="3:17" x14ac:dyDescent="0.3">
      <c r="C170" s="1" t="s">
        <v>188</v>
      </c>
      <c r="D170" s="1" t="s">
        <v>14</v>
      </c>
      <c r="E170" s="1" t="s">
        <v>20</v>
      </c>
      <c r="F170">
        <v>2</v>
      </c>
      <c r="G170" s="1" t="s">
        <v>16</v>
      </c>
      <c r="H170" s="1" t="s">
        <v>15</v>
      </c>
      <c r="I170">
        <v>4167</v>
      </c>
      <c r="J170">
        <v>158</v>
      </c>
      <c r="K170">
        <v>36</v>
      </c>
      <c r="L170">
        <v>1</v>
      </c>
      <c r="M170" s="1" t="s">
        <v>21</v>
      </c>
      <c r="N170" s="1" t="s">
        <v>18</v>
      </c>
      <c r="O170">
        <v>279</v>
      </c>
      <c r="P170">
        <f>COUNTA(insurance3[[#This Row],[ID]:[Benefits]])</f>
        <v>13</v>
      </c>
      <c r="Q170" s="2">
        <f t="shared" si="3"/>
        <v>0</v>
      </c>
    </row>
    <row r="171" spans="3:17" x14ac:dyDescent="0.3">
      <c r="C171" s="1" t="s">
        <v>189</v>
      </c>
      <c r="D171" s="1" t="s">
        <v>14</v>
      </c>
      <c r="E171" s="1" t="s">
        <v>20</v>
      </c>
      <c r="F171">
        <v>0</v>
      </c>
      <c r="G171" s="1" t="s">
        <v>16</v>
      </c>
      <c r="H171" s="1" t="s">
        <v>15</v>
      </c>
      <c r="I171">
        <v>9323</v>
      </c>
      <c r="J171">
        <v>75</v>
      </c>
      <c r="K171">
        <v>18</v>
      </c>
      <c r="L171">
        <v>1</v>
      </c>
      <c r="M171" s="1" t="s">
        <v>17</v>
      </c>
      <c r="N171" s="1" t="s">
        <v>18</v>
      </c>
      <c r="O171">
        <v>107</v>
      </c>
      <c r="P171">
        <f>COUNTA(insurance3[[#This Row],[ID]:[Benefits]])</f>
        <v>13</v>
      </c>
      <c r="Q171" s="2">
        <f t="shared" si="3"/>
        <v>0</v>
      </c>
    </row>
    <row r="172" spans="3:17" x14ac:dyDescent="0.3">
      <c r="C172" s="1" t="s">
        <v>190</v>
      </c>
      <c r="D172" s="1" t="s">
        <v>14</v>
      </c>
      <c r="E172" s="1" t="s">
        <v>20</v>
      </c>
      <c r="F172">
        <v>0</v>
      </c>
      <c r="G172" s="1" t="s">
        <v>16</v>
      </c>
      <c r="H172" s="1" t="s">
        <v>15</v>
      </c>
      <c r="I172">
        <v>3707</v>
      </c>
      <c r="J172">
        <v>182</v>
      </c>
      <c r="L172">
        <v>1</v>
      </c>
      <c r="M172" s="1" t="s">
        <v>21</v>
      </c>
      <c r="N172" s="1" t="s">
        <v>18</v>
      </c>
      <c r="O172">
        <v>293</v>
      </c>
      <c r="P172">
        <f>COUNTA(insurance3[[#This Row],[ID]:[Benefits]])</f>
        <v>12</v>
      </c>
      <c r="Q172" s="2">
        <f t="shared" si="3"/>
        <v>7.6923076923076872E-2</v>
      </c>
    </row>
    <row r="173" spans="3:17" x14ac:dyDescent="0.3">
      <c r="C173" s="1" t="s">
        <v>191</v>
      </c>
      <c r="D173" s="1" t="s">
        <v>42</v>
      </c>
      <c r="E173" s="1" t="s">
        <v>20</v>
      </c>
      <c r="F173">
        <v>0</v>
      </c>
      <c r="G173" s="1" t="s">
        <v>16</v>
      </c>
      <c r="H173" s="1" t="s">
        <v>15</v>
      </c>
      <c r="I173">
        <v>4583</v>
      </c>
      <c r="J173">
        <v>112</v>
      </c>
      <c r="K173">
        <v>36</v>
      </c>
      <c r="L173">
        <v>1</v>
      </c>
      <c r="M173" s="1" t="s">
        <v>21</v>
      </c>
      <c r="N173" s="1" t="s">
        <v>22</v>
      </c>
      <c r="O173">
        <v>223</v>
      </c>
      <c r="P173">
        <f>COUNTA(insurance3[[#This Row],[ID]:[Benefits]])</f>
        <v>13</v>
      </c>
      <c r="Q173" s="2">
        <f t="shared" si="3"/>
        <v>0</v>
      </c>
    </row>
    <row r="174" spans="3:17" x14ac:dyDescent="0.3">
      <c r="C174" s="1" t="s">
        <v>192</v>
      </c>
      <c r="D174" s="1" t="s">
        <v>14</v>
      </c>
      <c r="E174" s="1" t="s">
        <v>20</v>
      </c>
      <c r="F174">
        <v>0</v>
      </c>
      <c r="G174" s="1" t="s">
        <v>16</v>
      </c>
      <c r="H174" s="1" t="s">
        <v>15</v>
      </c>
      <c r="I174">
        <v>2439</v>
      </c>
      <c r="J174">
        <v>129</v>
      </c>
      <c r="K174">
        <v>36</v>
      </c>
      <c r="L174">
        <v>1</v>
      </c>
      <c r="M174" s="1" t="s">
        <v>21</v>
      </c>
      <c r="N174" s="1" t="s">
        <v>18</v>
      </c>
      <c r="O174">
        <v>2320</v>
      </c>
      <c r="P174">
        <f>COUNTA(insurance3[[#This Row],[ID]:[Benefits]])</f>
        <v>13</v>
      </c>
      <c r="Q174" s="2">
        <f t="shared" si="3"/>
        <v>0</v>
      </c>
    </row>
    <row r="175" spans="3:17" x14ac:dyDescent="0.3">
      <c r="C175" s="1" t="s">
        <v>193</v>
      </c>
      <c r="D175" s="1" t="s">
        <v>14</v>
      </c>
      <c r="E175" s="1" t="s">
        <v>15</v>
      </c>
      <c r="F175">
        <v>0</v>
      </c>
      <c r="G175" s="1" t="s">
        <v>16</v>
      </c>
      <c r="H175" s="1" t="s">
        <v>15</v>
      </c>
      <c r="I175">
        <v>2237</v>
      </c>
      <c r="J175">
        <v>63</v>
      </c>
      <c r="K175">
        <v>48</v>
      </c>
      <c r="L175">
        <v>0</v>
      </c>
      <c r="M175" s="1" t="s">
        <v>30</v>
      </c>
      <c r="N175" s="1" t="s">
        <v>22</v>
      </c>
      <c r="O175">
        <v>115</v>
      </c>
      <c r="P175">
        <f>COUNTA(insurance3[[#This Row],[ID]:[Benefits]])</f>
        <v>13</v>
      </c>
      <c r="Q175" s="2">
        <f t="shared" si="3"/>
        <v>0</v>
      </c>
    </row>
    <row r="176" spans="3:17" x14ac:dyDescent="0.3">
      <c r="C176" s="1" t="s">
        <v>194</v>
      </c>
      <c r="D176" s="1" t="s">
        <v>14</v>
      </c>
      <c r="E176" s="1" t="s">
        <v>20</v>
      </c>
      <c r="F176">
        <v>2</v>
      </c>
      <c r="G176" s="1" t="s">
        <v>16</v>
      </c>
      <c r="H176" s="1" t="s">
        <v>15</v>
      </c>
      <c r="I176">
        <v>8000</v>
      </c>
      <c r="J176">
        <v>200</v>
      </c>
      <c r="K176">
        <v>36</v>
      </c>
      <c r="L176">
        <v>1</v>
      </c>
      <c r="M176" s="1" t="s">
        <v>30</v>
      </c>
      <c r="N176" s="1" t="s">
        <v>18</v>
      </c>
      <c r="O176">
        <v>300</v>
      </c>
      <c r="P176">
        <f>COUNTA(insurance3[[#This Row],[ID]:[Benefits]])</f>
        <v>13</v>
      </c>
      <c r="Q176" s="2">
        <f t="shared" si="3"/>
        <v>0</v>
      </c>
    </row>
    <row r="177" spans="3:17" x14ac:dyDescent="0.3">
      <c r="C177" s="1" t="s">
        <v>195</v>
      </c>
      <c r="D177" s="1" t="s">
        <v>14</v>
      </c>
      <c r="E177" s="1" t="s">
        <v>20</v>
      </c>
      <c r="F177">
        <v>0</v>
      </c>
      <c r="G177" s="1" t="s">
        <v>25</v>
      </c>
      <c r="H177" s="1" t="s">
        <v>35</v>
      </c>
      <c r="I177">
        <v>1820</v>
      </c>
      <c r="J177">
        <v>95</v>
      </c>
      <c r="K177">
        <v>36</v>
      </c>
      <c r="L177">
        <v>1</v>
      </c>
      <c r="M177" s="1" t="s">
        <v>21</v>
      </c>
      <c r="N177" s="1" t="s">
        <v>18</v>
      </c>
      <c r="O177">
        <v>207</v>
      </c>
      <c r="P177">
        <f>COUNTA(insurance3[[#This Row],[ID]:[Benefits]])</f>
        <v>13</v>
      </c>
      <c r="Q177" s="2">
        <f t="shared" si="3"/>
        <v>0</v>
      </c>
    </row>
    <row r="178" spans="3:17" x14ac:dyDescent="0.3">
      <c r="C178" s="1" t="s">
        <v>196</v>
      </c>
      <c r="D178" s="1" t="s">
        <v>35</v>
      </c>
      <c r="E178" s="1" t="s">
        <v>20</v>
      </c>
      <c r="F178">
        <v>3</v>
      </c>
      <c r="G178" s="1" t="s">
        <v>16</v>
      </c>
      <c r="H178" s="1" t="s">
        <v>15</v>
      </c>
      <c r="I178">
        <v>51763</v>
      </c>
      <c r="J178">
        <v>700</v>
      </c>
      <c r="K178">
        <v>3</v>
      </c>
      <c r="L178">
        <v>1</v>
      </c>
      <c r="M178" s="1" t="s">
        <v>17</v>
      </c>
      <c r="N178" s="1" t="s">
        <v>18</v>
      </c>
      <c r="O178">
        <v>700</v>
      </c>
      <c r="P178">
        <f>COUNTA(insurance3[[#This Row],[ID]:[Benefits]])</f>
        <v>13</v>
      </c>
      <c r="Q178" s="2">
        <f t="shared" si="3"/>
        <v>0</v>
      </c>
    </row>
    <row r="179" spans="3:17" x14ac:dyDescent="0.3">
      <c r="C179" s="1" t="s">
        <v>197</v>
      </c>
      <c r="D179" s="1" t="s">
        <v>14</v>
      </c>
      <c r="E179" s="1" t="s">
        <v>20</v>
      </c>
      <c r="F179">
        <v>3</v>
      </c>
      <c r="G179" s="1" t="s">
        <v>25</v>
      </c>
      <c r="H179" s="1" t="s">
        <v>15</v>
      </c>
      <c r="I179">
        <v>3522</v>
      </c>
      <c r="J179">
        <v>81</v>
      </c>
      <c r="K179">
        <v>18</v>
      </c>
      <c r="L179">
        <v>1</v>
      </c>
      <c r="M179" s="1" t="s">
        <v>21</v>
      </c>
      <c r="N179" s="1" t="s">
        <v>22</v>
      </c>
      <c r="O179">
        <v>99</v>
      </c>
      <c r="P179">
        <f>COUNTA(insurance3[[#This Row],[ID]:[Benefits]])</f>
        <v>13</v>
      </c>
      <c r="Q179" s="2">
        <f t="shared" si="3"/>
        <v>0</v>
      </c>
    </row>
    <row r="180" spans="3:17" x14ac:dyDescent="0.3">
      <c r="C180" s="1" t="s">
        <v>198</v>
      </c>
      <c r="D180" s="1" t="s">
        <v>14</v>
      </c>
      <c r="E180" s="1" t="s">
        <v>20</v>
      </c>
      <c r="F180">
        <v>0</v>
      </c>
      <c r="G180" s="1" t="s">
        <v>16</v>
      </c>
      <c r="H180" s="1" t="s">
        <v>15</v>
      </c>
      <c r="I180">
        <v>5708</v>
      </c>
      <c r="J180">
        <v>187</v>
      </c>
      <c r="K180">
        <v>36</v>
      </c>
      <c r="L180">
        <v>1</v>
      </c>
      <c r="M180" s="1" t="s">
        <v>30</v>
      </c>
      <c r="N180" s="1" t="s">
        <v>18</v>
      </c>
      <c r="O180">
        <v>297</v>
      </c>
      <c r="P180">
        <f>COUNTA(insurance3[[#This Row],[ID]:[Benefits]])</f>
        <v>13</v>
      </c>
      <c r="Q180" s="2">
        <f t="shared" si="3"/>
        <v>0</v>
      </c>
    </row>
    <row r="181" spans="3:17" x14ac:dyDescent="0.3">
      <c r="C181" s="1" t="s">
        <v>199</v>
      </c>
      <c r="D181" s="1" t="s">
        <v>14</v>
      </c>
      <c r="E181" s="1" t="s">
        <v>20</v>
      </c>
      <c r="F181">
        <v>0</v>
      </c>
      <c r="G181" s="1" t="s">
        <v>25</v>
      </c>
      <c r="H181" s="1" t="s">
        <v>20</v>
      </c>
      <c r="I181">
        <v>4344</v>
      </c>
      <c r="J181">
        <v>87</v>
      </c>
      <c r="K181">
        <v>36</v>
      </c>
      <c r="L181">
        <v>1</v>
      </c>
      <c r="M181" s="1" t="s">
        <v>30</v>
      </c>
      <c r="N181" s="1" t="s">
        <v>22</v>
      </c>
      <c r="O181">
        <v>111</v>
      </c>
      <c r="P181">
        <f>COUNTA(insurance3[[#This Row],[ID]:[Benefits]])</f>
        <v>13</v>
      </c>
      <c r="Q181" s="2">
        <f t="shared" si="3"/>
        <v>0</v>
      </c>
    </row>
    <row r="182" spans="3:17" x14ac:dyDescent="0.3">
      <c r="C182" s="1" t="s">
        <v>200</v>
      </c>
      <c r="D182" s="1" t="s">
        <v>14</v>
      </c>
      <c r="E182" s="1" t="s">
        <v>20</v>
      </c>
      <c r="F182">
        <v>0</v>
      </c>
      <c r="G182" s="1" t="s">
        <v>16</v>
      </c>
      <c r="H182" s="1" t="s">
        <v>15</v>
      </c>
      <c r="I182">
        <v>3497</v>
      </c>
      <c r="J182">
        <v>116</v>
      </c>
      <c r="K182">
        <v>36</v>
      </c>
      <c r="L182">
        <v>1</v>
      </c>
      <c r="M182" s="1" t="s">
        <v>21</v>
      </c>
      <c r="N182" s="1" t="s">
        <v>18</v>
      </c>
      <c r="O182">
        <v>227</v>
      </c>
      <c r="P182">
        <f>COUNTA(insurance3[[#This Row],[ID]:[Benefits]])</f>
        <v>13</v>
      </c>
      <c r="Q182" s="2">
        <f t="shared" si="3"/>
        <v>0</v>
      </c>
    </row>
    <row r="183" spans="3:17" x14ac:dyDescent="0.3">
      <c r="C183" s="1" t="s">
        <v>201</v>
      </c>
      <c r="D183" s="1" t="s">
        <v>14</v>
      </c>
      <c r="E183" s="1" t="s">
        <v>20</v>
      </c>
      <c r="F183">
        <v>2</v>
      </c>
      <c r="G183" s="1" t="s">
        <v>16</v>
      </c>
      <c r="H183" s="1" t="s">
        <v>15</v>
      </c>
      <c r="I183">
        <v>2045</v>
      </c>
      <c r="J183">
        <v>101</v>
      </c>
      <c r="K183">
        <v>36</v>
      </c>
      <c r="L183">
        <v>1</v>
      </c>
      <c r="M183" s="1" t="s">
        <v>21</v>
      </c>
      <c r="N183" s="1" t="s">
        <v>18</v>
      </c>
      <c r="O183">
        <v>202</v>
      </c>
      <c r="P183">
        <f>COUNTA(insurance3[[#This Row],[ID]:[Benefits]])</f>
        <v>13</v>
      </c>
      <c r="Q183" s="2">
        <f t="shared" si="3"/>
        <v>0</v>
      </c>
    </row>
    <row r="184" spans="3:17" x14ac:dyDescent="0.3">
      <c r="C184" s="1" t="s">
        <v>202</v>
      </c>
      <c r="D184" s="1" t="s">
        <v>14</v>
      </c>
      <c r="E184" s="1" t="s">
        <v>20</v>
      </c>
      <c r="F184">
        <v>3</v>
      </c>
      <c r="G184" s="1" t="s">
        <v>16</v>
      </c>
      <c r="H184" s="1" t="s">
        <v>15</v>
      </c>
      <c r="I184">
        <v>5516</v>
      </c>
      <c r="J184">
        <v>495</v>
      </c>
      <c r="K184">
        <v>36</v>
      </c>
      <c r="L184">
        <v>0</v>
      </c>
      <c r="M184" s="1" t="s">
        <v>30</v>
      </c>
      <c r="N184" s="1" t="s">
        <v>22</v>
      </c>
      <c r="O184">
        <v>7207</v>
      </c>
      <c r="P184">
        <f>COUNTA(insurance3[[#This Row],[ID]:[Benefits]])</f>
        <v>13</v>
      </c>
      <c r="Q184" s="2">
        <f t="shared" si="3"/>
        <v>0</v>
      </c>
    </row>
    <row r="185" spans="3:17" x14ac:dyDescent="0.3">
      <c r="C185" s="1" t="s">
        <v>203</v>
      </c>
      <c r="D185" s="1" t="s">
        <v>14</v>
      </c>
      <c r="E185" s="1" t="s">
        <v>20</v>
      </c>
      <c r="F185">
        <v>1</v>
      </c>
      <c r="G185" s="1" t="s">
        <v>16</v>
      </c>
      <c r="H185" s="1" t="s">
        <v>15</v>
      </c>
      <c r="I185">
        <v>3750</v>
      </c>
      <c r="J185">
        <v>116</v>
      </c>
      <c r="K185">
        <v>36</v>
      </c>
      <c r="L185">
        <v>1</v>
      </c>
      <c r="M185" s="1" t="s">
        <v>30</v>
      </c>
      <c r="N185" s="1" t="s">
        <v>18</v>
      </c>
      <c r="O185">
        <v>227</v>
      </c>
      <c r="P185">
        <f>COUNTA(insurance3[[#This Row],[ID]:[Benefits]])</f>
        <v>13</v>
      </c>
      <c r="Q185" s="2">
        <f t="shared" si="3"/>
        <v>0</v>
      </c>
    </row>
    <row r="186" spans="3:17" x14ac:dyDescent="0.3">
      <c r="C186" s="1" t="s">
        <v>204</v>
      </c>
      <c r="D186" s="1" t="s">
        <v>14</v>
      </c>
      <c r="E186" s="1" t="s">
        <v>15</v>
      </c>
      <c r="F186">
        <v>0</v>
      </c>
      <c r="G186" s="1" t="s">
        <v>25</v>
      </c>
      <c r="H186" s="1" t="s">
        <v>15</v>
      </c>
      <c r="I186">
        <v>2333</v>
      </c>
      <c r="J186">
        <v>102</v>
      </c>
      <c r="K186">
        <v>48</v>
      </c>
      <c r="L186">
        <v>0</v>
      </c>
      <c r="M186" s="1" t="s">
        <v>17</v>
      </c>
      <c r="N186" s="1" t="s">
        <v>22</v>
      </c>
      <c r="O186">
        <v>203</v>
      </c>
      <c r="P186">
        <f>COUNTA(insurance3[[#This Row],[ID]:[Benefits]])</f>
        <v>13</v>
      </c>
      <c r="Q186" s="2">
        <f t="shared" si="3"/>
        <v>0</v>
      </c>
    </row>
    <row r="187" spans="3:17" x14ac:dyDescent="0.3">
      <c r="C187" s="1" t="s">
        <v>205</v>
      </c>
      <c r="D187" s="1" t="s">
        <v>14</v>
      </c>
      <c r="E187" s="1" t="s">
        <v>20</v>
      </c>
      <c r="F187">
        <v>1</v>
      </c>
      <c r="G187" s="1" t="s">
        <v>16</v>
      </c>
      <c r="H187" s="1" t="s">
        <v>15</v>
      </c>
      <c r="I187">
        <v>6400</v>
      </c>
      <c r="J187">
        <v>180</v>
      </c>
      <c r="K187">
        <v>36</v>
      </c>
      <c r="L187">
        <v>0</v>
      </c>
      <c r="M187" s="1" t="s">
        <v>17</v>
      </c>
      <c r="N187" s="1" t="s">
        <v>22</v>
      </c>
      <c r="O187">
        <v>290</v>
      </c>
      <c r="P187">
        <f>COUNTA(insurance3[[#This Row],[ID]:[Benefits]])</f>
        <v>13</v>
      </c>
      <c r="Q187" s="2">
        <f t="shared" si="3"/>
        <v>0</v>
      </c>
    </row>
    <row r="188" spans="3:17" x14ac:dyDescent="0.3">
      <c r="C188" s="1" t="s">
        <v>206</v>
      </c>
      <c r="D188" s="1" t="s">
        <v>14</v>
      </c>
      <c r="E188" s="1" t="s">
        <v>15</v>
      </c>
      <c r="F188">
        <v>0</v>
      </c>
      <c r="G188" s="1" t="s">
        <v>16</v>
      </c>
      <c r="H188" s="1" t="s">
        <v>15</v>
      </c>
      <c r="I188">
        <v>1916</v>
      </c>
      <c r="J188">
        <v>67</v>
      </c>
      <c r="K188">
        <v>36</v>
      </c>
      <c r="M188" s="1" t="s">
        <v>21</v>
      </c>
      <c r="N188" s="1" t="s">
        <v>22</v>
      </c>
      <c r="O188">
        <v>177</v>
      </c>
      <c r="P188">
        <f>COUNTA(insurance3[[#This Row],[ID]:[Benefits]])</f>
        <v>12</v>
      </c>
      <c r="Q188" s="2">
        <f t="shared" si="3"/>
        <v>7.6923076923076872E-2</v>
      </c>
    </row>
    <row r="189" spans="3:17" x14ac:dyDescent="0.3">
      <c r="C189" s="1" t="s">
        <v>207</v>
      </c>
      <c r="D189" s="1" t="s">
        <v>14</v>
      </c>
      <c r="E189" s="1" t="s">
        <v>20</v>
      </c>
      <c r="F189">
        <v>0</v>
      </c>
      <c r="G189" s="1" t="s">
        <v>16</v>
      </c>
      <c r="H189" s="1" t="s">
        <v>15</v>
      </c>
      <c r="I189">
        <v>4600</v>
      </c>
      <c r="J189">
        <v>73</v>
      </c>
      <c r="K189">
        <v>18</v>
      </c>
      <c r="L189">
        <v>1</v>
      </c>
      <c r="M189" s="1" t="s">
        <v>30</v>
      </c>
      <c r="N189" s="1" t="s">
        <v>18</v>
      </c>
      <c r="O189">
        <v>105</v>
      </c>
      <c r="P189">
        <f>COUNTA(insurance3[[#This Row],[ID]:[Benefits]])</f>
        <v>13</v>
      </c>
      <c r="Q189" s="2">
        <f t="shared" si="3"/>
        <v>0</v>
      </c>
    </row>
    <row r="190" spans="3:17" x14ac:dyDescent="0.3">
      <c r="C190" s="1" t="s">
        <v>208</v>
      </c>
      <c r="D190" s="1" t="s">
        <v>14</v>
      </c>
      <c r="E190" s="1" t="s">
        <v>20</v>
      </c>
      <c r="F190">
        <v>1</v>
      </c>
      <c r="G190" s="1" t="s">
        <v>16</v>
      </c>
      <c r="H190" s="1" t="s">
        <v>15</v>
      </c>
      <c r="I190">
        <v>33846</v>
      </c>
      <c r="J190">
        <v>260</v>
      </c>
      <c r="K190">
        <v>36</v>
      </c>
      <c r="L190">
        <v>1</v>
      </c>
      <c r="M190" s="1" t="s">
        <v>30</v>
      </c>
      <c r="N190" s="1" t="s">
        <v>22</v>
      </c>
      <c r="O190">
        <v>370</v>
      </c>
      <c r="P190">
        <f>COUNTA(insurance3[[#This Row],[ID]:[Benefits]])</f>
        <v>13</v>
      </c>
      <c r="Q190" s="2">
        <f t="shared" si="3"/>
        <v>0</v>
      </c>
    </row>
    <row r="191" spans="3:17" x14ac:dyDescent="0.3">
      <c r="C191" s="1" t="s">
        <v>209</v>
      </c>
      <c r="D191" s="1" t="s">
        <v>42</v>
      </c>
      <c r="E191" s="1" t="s">
        <v>20</v>
      </c>
      <c r="F191">
        <v>0</v>
      </c>
      <c r="G191" s="1" t="s">
        <v>16</v>
      </c>
      <c r="H191" s="1" t="s">
        <v>15</v>
      </c>
      <c r="I191">
        <v>3625</v>
      </c>
      <c r="J191">
        <v>108</v>
      </c>
      <c r="K191">
        <v>36</v>
      </c>
      <c r="L191">
        <v>1</v>
      </c>
      <c r="M191" s="1" t="s">
        <v>30</v>
      </c>
      <c r="N191" s="1" t="s">
        <v>18</v>
      </c>
      <c r="O191">
        <v>209</v>
      </c>
      <c r="P191">
        <f>COUNTA(insurance3[[#This Row],[ID]:[Benefits]])</f>
        <v>13</v>
      </c>
      <c r="Q191" s="2">
        <f t="shared" si="3"/>
        <v>0</v>
      </c>
    </row>
    <row r="192" spans="3:17" x14ac:dyDescent="0.3">
      <c r="C192" s="1" t="s">
        <v>210</v>
      </c>
      <c r="D192" s="1" t="s">
        <v>14</v>
      </c>
      <c r="E192" s="1" t="s">
        <v>20</v>
      </c>
      <c r="F192">
        <v>0</v>
      </c>
      <c r="G192" s="1" t="s">
        <v>16</v>
      </c>
      <c r="H192" s="1" t="s">
        <v>20</v>
      </c>
      <c r="I192">
        <v>39147</v>
      </c>
      <c r="J192">
        <v>120</v>
      </c>
      <c r="K192">
        <v>36</v>
      </c>
      <c r="L192">
        <v>1</v>
      </c>
      <c r="M192" s="1" t="s">
        <v>30</v>
      </c>
      <c r="N192" s="1" t="s">
        <v>18</v>
      </c>
      <c r="O192">
        <v>230</v>
      </c>
      <c r="P192">
        <f>COUNTA(insurance3[[#This Row],[ID]:[Benefits]])</f>
        <v>13</v>
      </c>
      <c r="Q192" s="2">
        <f t="shared" si="3"/>
        <v>0</v>
      </c>
    </row>
    <row r="193" spans="3:17" x14ac:dyDescent="0.3">
      <c r="C193" s="1" t="s">
        <v>211</v>
      </c>
      <c r="D193" s="1" t="s">
        <v>14</v>
      </c>
      <c r="E193" s="1" t="s">
        <v>20</v>
      </c>
      <c r="F193">
        <v>1</v>
      </c>
      <c r="G193" s="1" t="s">
        <v>16</v>
      </c>
      <c r="H193" s="1" t="s">
        <v>20</v>
      </c>
      <c r="I193">
        <v>2178</v>
      </c>
      <c r="J193">
        <v>66</v>
      </c>
      <c r="K193">
        <v>3</v>
      </c>
      <c r="L193">
        <v>0</v>
      </c>
      <c r="M193" s="1" t="s">
        <v>21</v>
      </c>
      <c r="N193" s="1" t="s">
        <v>22</v>
      </c>
      <c r="O193">
        <v>10</v>
      </c>
      <c r="P193">
        <f>COUNTA(insurance3[[#This Row],[ID]:[Benefits]])</f>
        <v>13</v>
      </c>
      <c r="Q193" s="2">
        <f t="shared" si="3"/>
        <v>0</v>
      </c>
    </row>
    <row r="194" spans="3:17" x14ac:dyDescent="0.3">
      <c r="C194" s="1" t="s">
        <v>212</v>
      </c>
      <c r="D194" s="1" t="s">
        <v>14</v>
      </c>
      <c r="E194" s="1" t="s">
        <v>20</v>
      </c>
      <c r="F194">
        <v>0</v>
      </c>
      <c r="G194" s="1" t="s">
        <v>16</v>
      </c>
      <c r="H194" s="1" t="s">
        <v>15</v>
      </c>
      <c r="I194">
        <v>2383</v>
      </c>
      <c r="J194">
        <v>58</v>
      </c>
      <c r="K194">
        <v>36</v>
      </c>
      <c r="M194" s="1" t="s">
        <v>21</v>
      </c>
      <c r="N194" s="1" t="s">
        <v>18</v>
      </c>
      <c r="O194">
        <v>109</v>
      </c>
      <c r="P194">
        <f>COUNTA(insurance3[[#This Row],[ID]:[Benefits]])</f>
        <v>12</v>
      </c>
      <c r="Q194" s="2">
        <f t="shared" si="3"/>
        <v>7.6923076923076872E-2</v>
      </c>
    </row>
    <row r="195" spans="3:17" x14ac:dyDescent="0.3">
      <c r="C195" s="1" t="s">
        <v>213</v>
      </c>
      <c r="D195" s="1" t="s">
        <v>35</v>
      </c>
      <c r="E195" s="1" t="s">
        <v>20</v>
      </c>
      <c r="F195">
        <v>0</v>
      </c>
      <c r="G195" s="1" t="s">
        <v>16</v>
      </c>
      <c r="H195" s="1" t="s">
        <v>20</v>
      </c>
      <c r="I195">
        <v>674</v>
      </c>
      <c r="J195">
        <v>168</v>
      </c>
      <c r="K195">
        <v>36</v>
      </c>
      <c r="L195">
        <v>1</v>
      </c>
      <c r="M195" s="1" t="s">
        <v>21</v>
      </c>
      <c r="N195" s="1" t="s">
        <v>18</v>
      </c>
      <c r="O195">
        <v>279</v>
      </c>
      <c r="P195">
        <f>COUNTA(insurance3[[#This Row],[ID]:[Benefits]])</f>
        <v>13</v>
      </c>
      <c r="Q195" s="2">
        <f t="shared" si="3"/>
        <v>0</v>
      </c>
    </row>
    <row r="196" spans="3:17" x14ac:dyDescent="0.3">
      <c r="C196" s="1" t="s">
        <v>214</v>
      </c>
      <c r="D196" s="1" t="s">
        <v>14</v>
      </c>
      <c r="E196" s="1" t="s">
        <v>20</v>
      </c>
      <c r="F196">
        <v>0</v>
      </c>
      <c r="G196" s="1" t="s">
        <v>16</v>
      </c>
      <c r="H196" s="1" t="s">
        <v>15</v>
      </c>
      <c r="I196">
        <v>9328</v>
      </c>
      <c r="J196">
        <v>188</v>
      </c>
      <c r="K196">
        <v>18</v>
      </c>
      <c r="L196">
        <v>1</v>
      </c>
      <c r="M196" s="1" t="s">
        <v>21</v>
      </c>
      <c r="N196" s="1" t="s">
        <v>18</v>
      </c>
      <c r="O196">
        <v>299</v>
      </c>
      <c r="P196">
        <f>COUNTA(insurance3[[#This Row],[ID]:[Benefits]])</f>
        <v>13</v>
      </c>
      <c r="Q196" s="2">
        <f t="shared" si="3"/>
        <v>0</v>
      </c>
    </row>
    <row r="197" spans="3:17" x14ac:dyDescent="0.3">
      <c r="C197" s="1" t="s">
        <v>215</v>
      </c>
      <c r="D197" s="1" t="s">
        <v>14</v>
      </c>
      <c r="E197" s="1" t="s">
        <v>15</v>
      </c>
      <c r="F197">
        <v>0</v>
      </c>
      <c r="G197" s="1" t="s">
        <v>25</v>
      </c>
      <c r="H197" s="1" t="s">
        <v>15</v>
      </c>
      <c r="I197">
        <v>4885</v>
      </c>
      <c r="J197">
        <v>48</v>
      </c>
      <c r="K197">
        <v>36</v>
      </c>
      <c r="L197">
        <v>1</v>
      </c>
      <c r="M197" s="1" t="s">
        <v>21</v>
      </c>
      <c r="N197" s="1" t="s">
        <v>18</v>
      </c>
      <c r="O197">
        <v>119</v>
      </c>
      <c r="P197">
        <f>COUNTA(insurance3[[#This Row],[ID]:[Benefits]])</f>
        <v>13</v>
      </c>
      <c r="Q197" s="2">
        <f t="shared" si="3"/>
        <v>0</v>
      </c>
    </row>
    <row r="198" spans="3:17" x14ac:dyDescent="0.3">
      <c r="C198" s="1" t="s">
        <v>216</v>
      </c>
      <c r="D198" s="1" t="s">
        <v>14</v>
      </c>
      <c r="E198" s="1" t="s">
        <v>15</v>
      </c>
      <c r="F198">
        <v>0</v>
      </c>
      <c r="G198" s="1" t="s">
        <v>16</v>
      </c>
      <c r="H198" s="1" t="s">
        <v>15</v>
      </c>
      <c r="I198">
        <v>12000</v>
      </c>
      <c r="J198">
        <v>164</v>
      </c>
      <c r="K198">
        <v>36</v>
      </c>
      <c r="L198">
        <v>1</v>
      </c>
      <c r="M198" s="1" t="s">
        <v>30</v>
      </c>
      <c r="N198" s="1" t="s">
        <v>22</v>
      </c>
      <c r="O198">
        <v>277</v>
      </c>
      <c r="P198">
        <f>COUNTA(insurance3[[#This Row],[ID]:[Benefits]])</f>
        <v>13</v>
      </c>
      <c r="Q198" s="2">
        <f t="shared" si="3"/>
        <v>0</v>
      </c>
    </row>
    <row r="199" spans="3:17" x14ac:dyDescent="0.3">
      <c r="C199" s="1" t="s">
        <v>217</v>
      </c>
      <c r="D199" s="1" t="s">
        <v>14</v>
      </c>
      <c r="E199" s="1" t="s">
        <v>20</v>
      </c>
      <c r="F199">
        <v>0</v>
      </c>
      <c r="G199" s="1" t="s">
        <v>25</v>
      </c>
      <c r="H199" s="1" t="s">
        <v>15</v>
      </c>
      <c r="I199">
        <v>6033</v>
      </c>
      <c r="J199">
        <v>160</v>
      </c>
      <c r="K199">
        <v>36</v>
      </c>
      <c r="L199">
        <v>1</v>
      </c>
      <c r="M199" s="1" t="s">
        <v>17</v>
      </c>
      <c r="N199" s="1" t="s">
        <v>22</v>
      </c>
      <c r="O199">
        <v>270</v>
      </c>
      <c r="P199">
        <f>COUNTA(insurance3[[#This Row],[ID]:[Benefits]])</f>
        <v>13</v>
      </c>
      <c r="Q199" s="2">
        <f t="shared" si="3"/>
        <v>0</v>
      </c>
    </row>
    <row r="200" spans="3:17" x14ac:dyDescent="0.3">
      <c r="C200" s="1" t="s">
        <v>218</v>
      </c>
      <c r="D200" s="1" t="s">
        <v>14</v>
      </c>
      <c r="E200" s="1" t="s">
        <v>15</v>
      </c>
      <c r="F200">
        <v>0</v>
      </c>
      <c r="G200" s="1" t="s">
        <v>16</v>
      </c>
      <c r="H200" s="1" t="s">
        <v>15</v>
      </c>
      <c r="I200">
        <v>3858</v>
      </c>
      <c r="J200">
        <v>76</v>
      </c>
      <c r="K200">
        <v>36</v>
      </c>
      <c r="L200">
        <v>1</v>
      </c>
      <c r="M200" s="1" t="s">
        <v>30</v>
      </c>
      <c r="N200" s="1" t="s">
        <v>18</v>
      </c>
      <c r="O200">
        <v>107</v>
      </c>
      <c r="P200">
        <f>COUNTA(insurance3[[#This Row],[ID]:[Benefits]])</f>
        <v>13</v>
      </c>
      <c r="Q200" s="2">
        <f t="shared" ref="Q200:Q263" si="4">1-P200/$P$6</f>
        <v>0</v>
      </c>
    </row>
    <row r="201" spans="3:17" x14ac:dyDescent="0.3">
      <c r="C201" s="1" t="s">
        <v>219</v>
      </c>
      <c r="D201" s="1" t="s">
        <v>14</v>
      </c>
      <c r="E201" s="1" t="s">
        <v>15</v>
      </c>
      <c r="F201">
        <v>0</v>
      </c>
      <c r="G201" s="1" t="s">
        <v>16</v>
      </c>
      <c r="H201" s="1" t="s">
        <v>15</v>
      </c>
      <c r="I201">
        <v>4191</v>
      </c>
      <c r="J201">
        <v>120</v>
      </c>
      <c r="K201">
        <v>36</v>
      </c>
      <c r="L201">
        <v>1</v>
      </c>
      <c r="M201" s="1" t="s">
        <v>21</v>
      </c>
      <c r="N201" s="1" t="s">
        <v>18</v>
      </c>
      <c r="O201">
        <v>230</v>
      </c>
      <c r="P201">
        <f>COUNTA(insurance3[[#This Row],[ID]:[Benefits]])</f>
        <v>13</v>
      </c>
      <c r="Q201" s="2">
        <f t="shared" si="4"/>
        <v>0</v>
      </c>
    </row>
    <row r="202" spans="3:17" x14ac:dyDescent="0.3">
      <c r="C202" s="1" t="s">
        <v>220</v>
      </c>
      <c r="D202" s="1" t="s">
        <v>14</v>
      </c>
      <c r="E202" s="1" t="s">
        <v>20</v>
      </c>
      <c r="F202">
        <v>1</v>
      </c>
      <c r="G202" s="1" t="s">
        <v>16</v>
      </c>
      <c r="H202" s="1" t="s">
        <v>15</v>
      </c>
      <c r="I202">
        <v>3125</v>
      </c>
      <c r="J202">
        <v>170</v>
      </c>
      <c r="K202">
        <v>36</v>
      </c>
      <c r="L202">
        <v>1</v>
      </c>
      <c r="M202" s="1" t="s">
        <v>30</v>
      </c>
      <c r="N202" s="1" t="s">
        <v>22</v>
      </c>
      <c r="O202">
        <v>270</v>
      </c>
      <c r="P202">
        <f>COUNTA(insurance3[[#This Row],[ID]:[Benefits]])</f>
        <v>13</v>
      </c>
      <c r="Q202" s="2">
        <f t="shared" si="4"/>
        <v>0</v>
      </c>
    </row>
    <row r="203" spans="3:17" x14ac:dyDescent="0.3">
      <c r="C203" s="1" t="s">
        <v>221</v>
      </c>
      <c r="D203" s="1" t="s">
        <v>14</v>
      </c>
      <c r="E203" s="1" t="s">
        <v>15</v>
      </c>
      <c r="F203">
        <v>0</v>
      </c>
      <c r="G203" s="1" t="s">
        <v>16</v>
      </c>
      <c r="H203" s="1" t="s">
        <v>15</v>
      </c>
      <c r="I203">
        <v>8333</v>
      </c>
      <c r="J203">
        <v>187</v>
      </c>
      <c r="K203">
        <v>36</v>
      </c>
      <c r="L203">
        <v>1</v>
      </c>
      <c r="M203" s="1" t="s">
        <v>21</v>
      </c>
      <c r="N203" s="1" t="s">
        <v>18</v>
      </c>
      <c r="O203">
        <v>297</v>
      </c>
      <c r="P203">
        <f>COUNTA(insurance3[[#This Row],[ID]:[Benefits]])</f>
        <v>13</v>
      </c>
      <c r="Q203" s="2">
        <f t="shared" si="4"/>
        <v>0</v>
      </c>
    </row>
    <row r="204" spans="3:17" x14ac:dyDescent="0.3">
      <c r="C204" s="1" t="s">
        <v>222</v>
      </c>
      <c r="D204" s="1" t="s">
        <v>42</v>
      </c>
      <c r="E204" s="1" t="s">
        <v>15</v>
      </c>
      <c r="F204">
        <v>0</v>
      </c>
      <c r="G204" s="1" t="s">
        <v>25</v>
      </c>
      <c r="H204" s="1" t="s">
        <v>15</v>
      </c>
      <c r="I204">
        <v>1907</v>
      </c>
      <c r="J204">
        <v>120</v>
      </c>
      <c r="L204">
        <v>1</v>
      </c>
      <c r="M204" s="1" t="s">
        <v>17</v>
      </c>
      <c r="N204" s="1" t="s">
        <v>18</v>
      </c>
      <c r="O204">
        <v>230</v>
      </c>
      <c r="P204">
        <f>COUNTA(insurance3[[#This Row],[ID]:[Benefits]])</f>
        <v>12</v>
      </c>
      <c r="Q204" s="2">
        <f t="shared" si="4"/>
        <v>7.6923076923076872E-2</v>
      </c>
    </row>
    <row r="205" spans="3:17" x14ac:dyDescent="0.3">
      <c r="C205" s="1" t="s">
        <v>223</v>
      </c>
      <c r="D205" s="1" t="s">
        <v>42</v>
      </c>
      <c r="E205" s="1" t="s">
        <v>20</v>
      </c>
      <c r="F205">
        <v>0</v>
      </c>
      <c r="G205" s="1" t="s">
        <v>16</v>
      </c>
      <c r="H205" s="1" t="s">
        <v>15</v>
      </c>
      <c r="I205">
        <v>3416</v>
      </c>
      <c r="J205">
        <v>113</v>
      </c>
      <c r="K205">
        <v>36</v>
      </c>
      <c r="M205" s="1" t="s">
        <v>30</v>
      </c>
      <c r="N205" s="1" t="s">
        <v>18</v>
      </c>
      <c r="O205">
        <v>225</v>
      </c>
      <c r="P205">
        <f>COUNTA(insurance3[[#This Row],[ID]:[Benefits]])</f>
        <v>12</v>
      </c>
      <c r="Q205" s="2">
        <f t="shared" si="4"/>
        <v>7.6923076923076872E-2</v>
      </c>
    </row>
    <row r="206" spans="3:17" x14ac:dyDescent="0.3">
      <c r="C206" s="1" t="s">
        <v>224</v>
      </c>
      <c r="D206" s="1" t="s">
        <v>14</v>
      </c>
      <c r="E206" s="1" t="s">
        <v>15</v>
      </c>
      <c r="F206">
        <v>0</v>
      </c>
      <c r="G206" s="1" t="s">
        <v>16</v>
      </c>
      <c r="H206" s="1" t="s">
        <v>20</v>
      </c>
      <c r="I206">
        <v>11000</v>
      </c>
      <c r="J206">
        <v>83</v>
      </c>
      <c r="K206">
        <v>36</v>
      </c>
      <c r="L206">
        <v>1</v>
      </c>
      <c r="M206" s="1" t="s">
        <v>17</v>
      </c>
      <c r="N206" s="1" t="s">
        <v>22</v>
      </c>
      <c r="O206">
        <v>105</v>
      </c>
      <c r="P206">
        <f>COUNTA(insurance3[[#This Row],[ID]:[Benefits]])</f>
        <v>13</v>
      </c>
      <c r="Q206" s="2">
        <f t="shared" si="4"/>
        <v>0</v>
      </c>
    </row>
    <row r="207" spans="3:17" x14ac:dyDescent="0.3">
      <c r="C207" s="1" t="s">
        <v>225</v>
      </c>
      <c r="D207" s="1" t="s">
        <v>14</v>
      </c>
      <c r="E207" s="1" t="s">
        <v>20</v>
      </c>
      <c r="F207">
        <v>1</v>
      </c>
      <c r="G207" s="1" t="s">
        <v>25</v>
      </c>
      <c r="H207" s="1" t="s">
        <v>15</v>
      </c>
      <c r="I207">
        <v>2600</v>
      </c>
      <c r="J207">
        <v>90</v>
      </c>
      <c r="K207">
        <v>36</v>
      </c>
      <c r="L207">
        <v>1</v>
      </c>
      <c r="M207" s="1" t="s">
        <v>30</v>
      </c>
      <c r="N207" s="1" t="s">
        <v>18</v>
      </c>
      <c r="O207">
        <v>120</v>
      </c>
      <c r="P207">
        <f>COUNTA(insurance3[[#This Row],[ID]:[Benefits]])</f>
        <v>13</v>
      </c>
      <c r="Q207" s="2">
        <f t="shared" si="4"/>
        <v>0</v>
      </c>
    </row>
    <row r="208" spans="3:17" x14ac:dyDescent="0.3">
      <c r="C208" s="1" t="s">
        <v>226</v>
      </c>
      <c r="D208" s="1" t="s">
        <v>14</v>
      </c>
      <c r="E208" s="1" t="s">
        <v>15</v>
      </c>
      <c r="F208">
        <v>2</v>
      </c>
      <c r="G208" s="1" t="s">
        <v>16</v>
      </c>
      <c r="H208" s="1" t="s">
        <v>15</v>
      </c>
      <c r="I208">
        <v>4923</v>
      </c>
      <c r="J208">
        <v>166</v>
      </c>
      <c r="K208">
        <v>36</v>
      </c>
      <c r="L208">
        <v>0</v>
      </c>
      <c r="M208" s="1" t="s">
        <v>30</v>
      </c>
      <c r="N208" s="1" t="s">
        <v>18</v>
      </c>
      <c r="O208">
        <v>277</v>
      </c>
      <c r="P208">
        <f>COUNTA(insurance3[[#This Row],[ID]:[Benefits]])</f>
        <v>13</v>
      </c>
      <c r="Q208" s="2">
        <f t="shared" si="4"/>
        <v>0</v>
      </c>
    </row>
    <row r="209" spans="3:17" x14ac:dyDescent="0.3">
      <c r="C209" s="1" t="s">
        <v>227</v>
      </c>
      <c r="D209" s="1" t="s">
        <v>14</v>
      </c>
      <c r="E209" s="1" t="s">
        <v>20</v>
      </c>
      <c r="F209">
        <v>3</v>
      </c>
      <c r="G209" s="1" t="s">
        <v>25</v>
      </c>
      <c r="H209" s="1" t="s">
        <v>15</v>
      </c>
      <c r="I209">
        <v>3992</v>
      </c>
      <c r="K209">
        <v>18</v>
      </c>
      <c r="L209">
        <v>1</v>
      </c>
      <c r="M209" s="1" t="s">
        <v>17</v>
      </c>
      <c r="N209" s="1" t="s">
        <v>22</v>
      </c>
      <c r="P209">
        <f>COUNTA(insurance3[[#This Row],[ID]:[Benefits]])</f>
        <v>11</v>
      </c>
      <c r="Q209" s="2">
        <f t="shared" si="4"/>
        <v>0.15384615384615385</v>
      </c>
    </row>
    <row r="210" spans="3:17" x14ac:dyDescent="0.3">
      <c r="C210" s="1" t="s">
        <v>228</v>
      </c>
      <c r="D210" s="1" t="s">
        <v>14</v>
      </c>
      <c r="E210" s="1" t="s">
        <v>20</v>
      </c>
      <c r="F210">
        <v>1</v>
      </c>
      <c r="G210" s="1" t="s">
        <v>25</v>
      </c>
      <c r="H210" s="1" t="s">
        <v>15</v>
      </c>
      <c r="I210">
        <v>3500</v>
      </c>
      <c r="J210">
        <v>135</v>
      </c>
      <c r="K210">
        <v>36</v>
      </c>
      <c r="L210">
        <v>1</v>
      </c>
      <c r="M210" s="1" t="s">
        <v>17</v>
      </c>
      <c r="N210" s="1" t="s">
        <v>18</v>
      </c>
      <c r="O210">
        <v>257</v>
      </c>
      <c r="P210">
        <f>COUNTA(insurance3[[#This Row],[ID]:[Benefits]])</f>
        <v>13</v>
      </c>
      <c r="Q210" s="2">
        <f t="shared" si="4"/>
        <v>0</v>
      </c>
    </row>
    <row r="211" spans="3:17" x14ac:dyDescent="0.3">
      <c r="C211" s="1" t="s">
        <v>229</v>
      </c>
      <c r="D211" s="1" t="s">
        <v>14</v>
      </c>
      <c r="E211" s="1" t="s">
        <v>20</v>
      </c>
      <c r="F211">
        <v>2</v>
      </c>
      <c r="G211" s="1" t="s">
        <v>25</v>
      </c>
      <c r="H211" s="1" t="s">
        <v>15</v>
      </c>
      <c r="I211">
        <v>3917</v>
      </c>
      <c r="J211">
        <v>124</v>
      </c>
      <c r="K211">
        <v>36</v>
      </c>
      <c r="L211">
        <v>1</v>
      </c>
      <c r="M211" s="1" t="s">
        <v>30</v>
      </c>
      <c r="N211" s="1" t="s">
        <v>18</v>
      </c>
      <c r="O211">
        <v>237</v>
      </c>
      <c r="P211">
        <f>COUNTA(insurance3[[#This Row],[ID]:[Benefits]])</f>
        <v>13</v>
      </c>
      <c r="Q211" s="2">
        <f t="shared" si="4"/>
        <v>0</v>
      </c>
    </row>
    <row r="212" spans="3:17" x14ac:dyDescent="0.3">
      <c r="C212" s="1" t="s">
        <v>230</v>
      </c>
      <c r="D212" s="1" t="s">
        <v>42</v>
      </c>
      <c r="E212" s="1" t="s">
        <v>15</v>
      </c>
      <c r="F212">
        <v>0</v>
      </c>
      <c r="G212" s="1" t="s">
        <v>25</v>
      </c>
      <c r="H212" s="1" t="s">
        <v>15</v>
      </c>
      <c r="I212">
        <v>4408</v>
      </c>
      <c r="J212">
        <v>120</v>
      </c>
      <c r="K212">
        <v>36</v>
      </c>
      <c r="L212">
        <v>1</v>
      </c>
      <c r="M212" s="1" t="s">
        <v>30</v>
      </c>
      <c r="N212" s="1" t="s">
        <v>18</v>
      </c>
      <c r="O212">
        <v>230</v>
      </c>
      <c r="P212">
        <f>COUNTA(insurance3[[#This Row],[ID]:[Benefits]])</f>
        <v>13</v>
      </c>
      <c r="Q212" s="2">
        <f t="shared" si="4"/>
        <v>0</v>
      </c>
    </row>
    <row r="213" spans="3:17" x14ac:dyDescent="0.3">
      <c r="C213" s="1" t="s">
        <v>231</v>
      </c>
      <c r="D213" s="1" t="s">
        <v>42</v>
      </c>
      <c r="E213" s="1" t="s">
        <v>15</v>
      </c>
      <c r="F213">
        <v>0</v>
      </c>
      <c r="G213" s="1" t="s">
        <v>16</v>
      </c>
      <c r="H213" s="1" t="s">
        <v>15</v>
      </c>
      <c r="I213">
        <v>3244</v>
      </c>
      <c r="J213">
        <v>80</v>
      </c>
      <c r="K213">
        <v>36</v>
      </c>
      <c r="L213">
        <v>1</v>
      </c>
      <c r="M213" s="1" t="s">
        <v>17</v>
      </c>
      <c r="N213" s="1" t="s">
        <v>18</v>
      </c>
      <c r="O213">
        <v>110</v>
      </c>
      <c r="P213">
        <f>COUNTA(insurance3[[#This Row],[ID]:[Benefits]])</f>
        <v>13</v>
      </c>
      <c r="Q213" s="2">
        <f t="shared" si="4"/>
        <v>0</v>
      </c>
    </row>
    <row r="214" spans="3:17" x14ac:dyDescent="0.3">
      <c r="C214" s="1" t="s">
        <v>232</v>
      </c>
      <c r="D214" s="1" t="s">
        <v>14</v>
      </c>
      <c r="E214" s="1" t="s">
        <v>15</v>
      </c>
      <c r="F214">
        <v>0</v>
      </c>
      <c r="G214" s="1" t="s">
        <v>25</v>
      </c>
      <c r="H214" s="1" t="s">
        <v>15</v>
      </c>
      <c r="I214">
        <v>3975</v>
      </c>
      <c r="J214">
        <v>55</v>
      </c>
      <c r="K214">
        <v>36</v>
      </c>
      <c r="L214">
        <v>1</v>
      </c>
      <c r="M214" s="1" t="s">
        <v>21</v>
      </c>
      <c r="N214" s="1" t="s">
        <v>18</v>
      </c>
      <c r="O214">
        <v>97</v>
      </c>
      <c r="P214">
        <f>COUNTA(insurance3[[#This Row],[ID]:[Benefits]])</f>
        <v>13</v>
      </c>
      <c r="Q214" s="2">
        <f t="shared" si="4"/>
        <v>0</v>
      </c>
    </row>
    <row r="215" spans="3:17" x14ac:dyDescent="0.3">
      <c r="C215" s="1" t="s">
        <v>233</v>
      </c>
      <c r="D215" s="1" t="s">
        <v>14</v>
      </c>
      <c r="E215" s="1" t="s">
        <v>15</v>
      </c>
      <c r="F215">
        <v>0</v>
      </c>
      <c r="G215" s="1" t="s">
        <v>16</v>
      </c>
      <c r="H215" s="1" t="s">
        <v>15</v>
      </c>
      <c r="I215">
        <v>2479</v>
      </c>
      <c r="J215">
        <v>59</v>
      </c>
      <c r="K215">
        <v>36</v>
      </c>
      <c r="L215">
        <v>1</v>
      </c>
      <c r="M215" s="1" t="s">
        <v>17</v>
      </c>
      <c r="N215" s="1" t="s">
        <v>18</v>
      </c>
      <c r="O215">
        <v>720</v>
      </c>
      <c r="P215">
        <f>COUNTA(insurance3[[#This Row],[ID]:[Benefits]])</f>
        <v>13</v>
      </c>
      <c r="Q215" s="2">
        <f t="shared" si="4"/>
        <v>0</v>
      </c>
    </row>
    <row r="216" spans="3:17" x14ac:dyDescent="0.3">
      <c r="C216" s="1" t="s">
        <v>234</v>
      </c>
      <c r="D216" s="1" t="s">
        <v>14</v>
      </c>
      <c r="E216" s="1" t="s">
        <v>15</v>
      </c>
      <c r="F216">
        <v>0</v>
      </c>
      <c r="G216" s="1" t="s">
        <v>16</v>
      </c>
      <c r="H216" s="1" t="s">
        <v>15</v>
      </c>
      <c r="I216">
        <v>3418</v>
      </c>
      <c r="J216">
        <v>127</v>
      </c>
      <c r="K216">
        <v>36</v>
      </c>
      <c r="L216">
        <v>1</v>
      </c>
      <c r="M216" s="1" t="s">
        <v>30</v>
      </c>
      <c r="N216" s="1" t="s">
        <v>22</v>
      </c>
      <c r="O216">
        <v>237</v>
      </c>
      <c r="P216">
        <f>COUNTA(insurance3[[#This Row],[ID]:[Benefits]])</f>
        <v>13</v>
      </c>
      <c r="Q216" s="2">
        <f t="shared" si="4"/>
        <v>0</v>
      </c>
    </row>
    <row r="217" spans="3:17" x14ac:dyDescent="0.3">
      <c r="C217" s="1" t="s">
        <v>235</v>
      </c>
      <c r="D217" s="1" t="s">
        <v>42</v>
      </c>
      <c r="E217" s="1" t="s">
        <v>15</v>
      </c>
      <c r="F217">
        <v>0</v>
      </c>
      <c r="G217" s="1" t="s">
        <v>16</v>
      </c>
      <c r="H217" s="1" t="s">
        <v>15</v>
      </c>
      <c r="I217">
        <v>10000</v>
      </c>
      <c r="J217">
        <v>214</v>
      </c>
      <c r="K217">
        <v>36</v>
      </c>
      <c r="L217">
        <v>1</v>
      </c>
      <c r="M217" s="1" t="s">
        <v>30</v>
      </c>
      <c r="N217" s="1" t="s">
        <v>22</v>
      </c>
      <c r="O217">
        <v>327</v>
      </c>
      <c r="P217">
        <f>COUNTA(insurance3[[#This Row],[ID]:[Benefits]])</f>
        <v>13</v>
      </c>
      <c r="Q217" s="2">
        <f t="shared" si="4"/>
        <v>0</v>
      </c>
    </row>
    <row r="218" spans="3:17" x14ac:dyDescent="0.3">
      <c r="C218" s="1" t="s">
        <v>236</v>
      </c>
      <c r="D218" s="1" t="s">
        <v>14</v>
      </c>
      <c r="E218" s="1" t="s">
        <v>20</v>
      </c>
      <c r="F218">
        <v>3</v>
      </c>
      <c r="G218" s="1" t="s">
        <v>16</v>
      </c>
      <c r="H218" s="1" t="s">
        <v>15</v>
      </c>
      <c r="I218">
        <v>3430</v>
      </c>
      <c r="J218">
        <v>128</v>
      </c>
      <c r="K218">
        <v>36</v>
      </c>
      <c r="L218">
        <v>0</v>
      </c>
      <c r="M218" s="1" t="s">
        <v>30</v>
      </c>
      <c r="N218" s="1" t="s">
        <v>22</v>
      </c>
      <c r="O218">
        <v>239</v>
      </c>
      <c r="P218">
        <f>COUNTA(insurance3[[#This Row],[ID]:[Benefits]])</f>
        <v>13</v>
      </c>
      <c r="Q218" s="2">
        <f t="shared" si="4"/>
        <v>0</v>
      </c>
    </row>
    <row r="219" spans="3:17" x14ac:dyDescent="0.3">
      <c r="C219" s="1" t="s">
        <v>237</v>
      </c>
      <c r="D219" s="1" t="s">
        <v>14</v>
      </c>
      <c r="E219" s="1" t="s">
        <v>20</v>
      </c>
      <c r="F219">
        <v>1</v>
      </c>
      <c r="G219" s="1" t="s">
        <v>16</v>
      </c>
      <c r="H219" s="1" t="s">
        <v>20</v>
      </c>
      <c r="I219">
        <v>7787</v>
      </c>
      <c r="J219">
        <v>240</v>
      </c>
      <c r="K219">
        <v>36</v>
      </c>
      <c r="L219">
        <v>1</v>
      </c>
      <c r="M219" s="1" t="s">
        <v>17</v>
      </c>
      <c r="N219" s="1" t="s">
        <v>18</v>
      </c>
      <c r="O219">
        <v>370</v>
      </c>
      <c r="P219">
        <f>COUNTA(insurance3[[#This Row],[ID]:[Benefits]])</f>
        <v>13</v>
      </c>
      <c r="Q219" s="2">
        <f t="shared" si="4"/>
        <v>0</v>
      </c>
    </row>
    <row r="220" spans="3:17" x14ac:dyDescent="0.3">
      <c r="C220" s="1" t="s">
        <v>238</v>
      </c>
      <c r="D220" s="1" t="s">
        <v>14</v>
      </c>
      <c r="E220" s="1" t="s">
        <v>20</v>
      </c>
      <c r="F220">
        <v>3</v>
      </c>
      <c r="G220" s="1" t="s">
        <v>25</v>
      </c>
      <c r="H220" s="1" t="s">
        <v>20</v>
      </c>
      <c r="I220">
        <v>5703</v>
      </c>
      <c r="J220">
        <v>130</v>
      </c>
      <c r="K220">
        <v>36</v>
      </c>
      <c r="L220">
        <v>1</v>
      </c>
      <c r="M220" s="1" t="s">
        <v>21</v>
      </c>
      <c r="N220" s="1" t="s">
        <v>18</v>
      </c>
      <c r="O220">
        <v>250</v>
      </c>
      <c r="P220">
        <f>COUNTA(insurance3[[#This Row],[ID]:[Benefits]])</f>
        <v>13</v>
      </c>
      <c r="Q220" s="2">
        <f t="shared" si="4"/>
        <v>0</v>
      </c>
    </row>
    <row r="221" spans="3:17" x14ac:dyDescent="0.3">
      <c r="C221" s="1" t="s">
        <v>239</v>
      </c>
      <c r="D221" s="1" t="s">
        <v>14</v>
      </c>
      <c r="E221" s="1" t="s">
        <v>20</v>
      </c>
      <c r="F221">
        <v>0</v>
      </c>
      <c r="G221" s="1" t="s">
        <v>16</v>
      </c>
      <c r="H221" s="1" t="s">
        <v>15</v>
      </c>
      <c r="I221">
        <v>3173</v>
      </c>
      <c r="J221">
        <v>137</v>
      </c>
      <c r="K221">
        <v>36</v>
      </c>
      <c r="L221">
        <v>1</v>
      </c>
      <c r="M221" s="1" t="s">
        <v>17</v>
      </c>
      <c r="N221" s="1" t="s">
        <v>18</v>
      </c>
      <c r="O221">
        <v>257</v>
      </c>
      <c r="P221">
        <f>COUNTA(insurance3[[#This Row],[ID]:[Benefits]])</f>
        <v>13</v>
      </c>
      <c r="Q221" s="2">
        <f t="shared" si="4"/>
        <v>0</v>
      </c>
    </row>
    <row r="222" spans="3:17" x14ac:dyDescent="0.3">
      <c r="C222" s="1" t="s">
        <v>240</v>
      </c>
      <c r="D222" s="1" t="s">
        <v>14</v>
      </c>
      <c r="E222" s="1" t="s">
        <v>20</v>
      </c>
      <c r="F222">
        <v>3</v>
      </c>
      <c r="G222" s="1" t="s">
        <v>25</v>
      </c>
      <c r="H222" s="1" t="s">
        <v>15</v>
      </c>
      <c r="I222">
        <v>3850</v>
      </c>
      <c r="J222">
        <v>100</v>
      </c>
      <c r="K222">
        <v>36</v>
      </c>
      <c r="L222">
        <v>1</v>
      </c>
      <c r="M222" s="1" t="s">
        <v>30</v>
      </c>
      <c r="N222" s="1" t="s">
        <v>18</v>
      </c>
      <c r="O222">
        <v>120</v>
      </c>
      <c r="P222">
        <f>COUNTA(insurance3[[#This Row],[ID]:[Benefits]])</f>
        <v>13</v>
      </c>
      <c r="Q222" s="2">
        <f t="shared" si="4"/>
        <v>0</v>
      </c>
    </row>
    <row r="223" spans="3:17" x14ac:dyDescent="0.3">
      <c r="C223" s="1" t="s">
        <v>241</v>
      </c>
      <c r="D223" s="1" t="s">
        <v>14</v>
      </c>
      <c r="E223" s="1" t="s">
        <v>20</v>
      </c>
      <c r="F223">
        <v>0</v>
      </c>
      <c r="G223" s="1" t="s">
        <v>16</v>
      </c>
      <c r="H223" s="1" t="s">
        <v>15</v>
      </c>
      <c r="I223">
        <v>150</v>
      </c>
      <c r="J223">
        <v>135</v>
      </c>
      <c r="K223">
        <v>36</v>
      </c>
      <c r="L223">
        <v>1</v>
      </c>
      <c r="M223" s="1" t="s">
        <v>21</v>
      </c>
      <c r="N223" s="1" t="s">
        <v>22</v>
      </c>
      <c r="O223">
        <v>257</v>
      </c>
      <c r="P223">
        <f>COUNTA(insurance3[[#This Row],[ID]:[Benefits]])</f>
        <v>13</v>
      </c>
      <c r="Q223" s="2">
        <f t="shared" si="4"/>
        <v>0</v>
      </c>
    </row>
    <row r="224" spans="3:17" x14ac:dyDescent="0.3">
      <c r="C224" s="1" t="s">
        <v>242</v>
      </c>
      <c r="D224" s="1" t="s">
        <v>14</v>
      </c>
      <c r="E224" s="1" t="s">
        <v>20</v>
      </c>
      <c r="F224">
        <v>0</v>
      </c>
      <c r="G224" s="1" t="s">
        <v>16</v>
      </c>
      <c r="H224" s="1" t="s">
        <v>15</v>
      </c>
      <c r="I224">
        <v>3727</v>
      </c>
      <c r="J224">
        <v>131</v>
      </c>
      <c r="K224">
        <v>36</v>
      </c>
      <c r="L224">
        <v>1</v>
      </c>
      <c r="M224" s="1" t="s">
        <v>30</v>
      </c>
      <c r="N224" s="1" t="s">
        <v>18</v>
      </c>
      <c r="O224">
        <v>252</v>
      </c>
      <c r="P224">
        <f>COUNTA(insurance3[[#This Row],[ID]:[Benefits]])</f>
        <v>13</v>
      </c>
      <c r="Q224" s="2">
        <f t="shared" si="4"/>
        <v>0</v>
      </c>
    </row>
    <row r="225" spans="3:17" x14ac:dyDescent="0.3">
      <c r="C225" s="1" t="s">
        <v>243</v>
      </c>
      <c r="D225" s="1" t="s">
        <v>14</v>
      </c>
      <c r="E225" s="1" t="s">
        <v>20</v>
      </c>
      <c r="F225">
        <v>2</v>
      </c>
      <c r="G225" s="1" t="s">
        <v>16</v>
      </c>
      <c r="H225" s="1" t="s">
        <v>35</v>
      </c>
      <c r="I225">
        <v>5000</v>
      </c>
      <c r="J225">
        <v>72</v>
      </c>
      <c r="K225">
        <v>36</v>
      </c>
      <c r="L225">
        <v>0</v>
      </c>
      <c r="M225" s="1" t="s">
        <v>30</v>
      </c>
      <c r="N225" s="1" t="s">
        <v>22</v>
      </c>
      <c r="O225">
        <v>103</v>
      </c>
      <c r="P225">
        <f>COUNTA(insurance3[[#This Row],[ID]:[Benefits]])</f>
        <v>13</v>
      </c>
      <c r="Q225" s="2">
        <f t="shared" si="4"/>
        <v>0</v>
      </c>
    </row>
    <row r="226" spans="3:17" x14ac:dyDescent="0.3">
      <c r="C226" s="1" t="s">
        <v>244</v>
      </c>
      <c r="D226" s="1" t="s">
        <v>42</v>
      </c>
      <c r="E226" s="1" t="s">
        <v>20</v>
      </c>
      <c r="F226">
        <v>2</v>
      </c>
      <c r="G226" s="1" t="s">
        <v>16</v>
      </c>
      <c r="H226" s="1" t="s">
        <v>15</v>
      </c>
      <c r="I226">
        <v>4283</v>
      </c>
      <c r="J226">
        <v>127</v>
      </c>
      <c r="K226">
        <v>36</v>
      </c>
      <c r="M226" s="1" t="s">
        <v>30</v>
      </c>
      <c r="N226" s="1" t="s">
        <v>18</v>
      </c>
      <c r="O226">
        <v>237</v>
      </c>
      <c r="P226">
        <f>COUNTA(insurance3[[#This Row],[ID]:[Benefits]])</f>
        <v>12</v>
      </c>
      <c r="Q226" s="2">
        <f t="shared" si="4"/>
        <v>7.6923076923076872E-2</v>
      </c>
    </row>
    <row r="227" spans="3:17" x14ac:dyDescent="0.3">
      <c r="C227" s="1" t="s">
        <v>245</v>
      </c>
      <c r="D227" s="1" t="s">
        <v>14</v>
      </c>
      <c r="E227" s="1" t="s">
        <v>20</v>
      </c>
      <c r="F227">
        <v>0</v>
      </c>
      <c r="G227" s="1" t="s">
        <v>16</v>
      </c>
      <c r="H227" s="1" t="s">
        <v>15</v>
      </c>
      <c r="I227">
        <v>2221</v>
      </c>
      <c r="J227">
        <v>60</v>
      </c>
      <c r="K227">
        <v>36</v>
      </c>
      <c r="L227">
        <v>0</v>
      </c>
      <c r="M227" s="1" t="s">
        <v>17</v>
      </c>
      <c r="N227" s="1" t="s">
        <v>22</v>
      </c>
      <c r="O227">
        <v>100</v>
      </c>
      <c r="P227">
        <f>COUNTA(insurance3[[#This Row],[ID]:[Benefits]])</f>
        <v>13</v>
      </c>
      <c r="Q227" s="2">
        <f t="shared" si="4"/>
        <v>0</v>
      </c>
    </row>
    <row r="228" spans="3:17" x14ac:dyDescent="0.3">
      <c r="C228" s="1" t="s">
        <v>246</v>
      </c>
      <c r="D228" s="1" t="s">
        <v>14</v>
      </c>
      <c r="E228" s="1" t="s">
        <v>20</v>
      </c>
      <c r="F228">
        <v>2</v>
      </c>
      <c r="G228" s="1" t="s">
        <v>16</v>
      </c>
      <c r="H228" s="1" t="s">
        <v>15</v>
      </c>
      <c r="I228">
        <v>4009</v>
      </c>
      <c r="J228">
        <v>116</v>
      </c>
      <c r="K228">
        <v>36</v>
      </c>
      <c r="L228">
        <v>1</v>
      </c>
      <c r="M228" s="1" t="s">
        <v>30</v>
      </c>
      <c r="N228" s="1" t="s">
        <v>18</v>
      </c>
      <c r="O228">
        <v>227</v>
      </c>
      <c r="P228">
        <f>COUNTA(insurance3[[#This Row],[ID]:[Benefits]])</f>
        <v>13</v>
      </c>
      <c r="Q228" s="2">
        <f t="shared" si="4"/>
        <v>0</v>
      </c>
    </row>
    <row r="229" spans="3:17" x14ac:dyDescent="0.3">
      <c r="C229" s="1" t="s">
        <v>247</v>
      </c>
      <c r="D229" s="1" t="s">
        <v>14</v>
      </c>
      <c r="E229" s="1" t="s">
        <v>15</v>
      </c>
      <c r="F229">
        <v>0</v>
      </c>
      <c r="G229" s="1" t="s">
        <v>16</v>
      </c>
      <c r="H229" s="1" t="s">
        <v>15</v>
      </c>
      <c r="I229">
        <v>2971</v>
      </c>
      <c r="J229">
        <v>144</v>
      </c>
      <c r="K229">
        <v>36</v>
      </c>
      <c r="L229">
        <v>1</v>
      </c>
      <c r="M229" s="1" t="s">
        <v>30</v>
      </c>
      <c r="N229" s="1" t="s">
        <v>18</v>
      </c>
      <c r="O229">
        <v>277</v>
      </c>
      <c r="P229">
        <f>COUNTA(insurance3[[#This Row],[ID]:[Benefits]])</f>
        <v>13</v>
      </c>
      <c r="Q229" s="2">
        <f t="shared" si="4"/>
        <v>0</v>
      </c>
    </row>
    <row r="230" spans="3:17" x14ac:dyDescent="0.3">
      <c r="C230" s="1" t="s">
        <v>248</v>
      </c>
      <c r="D230" s="1" t="s">
        <v>14</v>
      </c>
      <c r="E230" s="1" t="s">
        <v>20</v>
      </c>
      <c r="F230">
        <v>0</v>
      </c>
      <c r="G230" s="1" t="s">
        <v>16</v>
      </c>
      <c r="H230" s="1" t="s">
        <v>15</v>
      </c>
      <c r="I230">
        <v>7578</v>
      </c>
      <c r="J230">
        <v>175</v>
      </c>
      <c r="L230">
        <v>1</v>
      </c>
      <c r="M230" s="1" t="s">
        <v>30</v>
      </c>
      <c r="N230" s="1" t="s">
        <v>18</v>
      </c>
      <c r="O230">
        <v>277</v>
      </c>
      <c r="P230">
        <f>COUNTA(insurance3[[#This Row],[ID]:[Benefits]])</f>
        <v>12</v>
      </c>
      <c r="Q230" s="2">
        <f t="shared" si="4"/>
        <v>7.6923076923076872E-2</v>
      </c>
    </row>
    <row r="231" spans="3:17" x14ac:dyDescent="0.3">
      <c r="C231" s="1" t="s">
        <v>249</v>
      </c>
      <c r="D231" s="1" t="s">
        <v>14</v>
      </c>
      <c r="E231" s="1" t="s">
        <v>20</v>
      </c>
      <c r="F231">
        <v>0</v>
      </c>
      <c r="G231" s="1" t="s">
        <v>16</v>
      </c>
      <c r="H231" s="1" t="s">
        <v>15</v>
      </c>
      <c r="I231">
        <v>6250</v>
      </c>
      <c r="J231">
        <v>128</v>
      </c>
      <c r="K231">
        <v>36</v>
      </c>
      <c r="L231">
        <v>1</v>
      </c>
      <c r="M231" s="1" t="s">
        <v>30</v>
      </c>
      <c r="N231" s="1" t="s">
        <v>18</v>
      </c>
      <c r="O231">
        <v>239</v>
      </c>
      <c r="P231">
        <f>COUNTA(insurance3[[#This Row],[ID]:[Benefits]])</f>
        <v>13</v>
      </c>
      <c r="Q231" s="2">
        <f t="shared" si="4"/>
        <v>0</v>
      </c>
    </row>
    <row r="232" spans="3:17" x14ac:dyDescent="0.3">
      <c r="C232" s="1" t="s">
        <v>250</v>
      </c>
      <c r="D232" s="1" t="s">
        <v>14</v>
      </c>
      <c r="E232" s="1" t="s">
        <v>20</v>
      </c>
      <c r="F232">
        <v>0</v>
      </c>
      <c r="G232" s="1" t="s">
        <v>16</v>
      </c>
      <c r="H232" s="1" t="s">
        <v>15</v>
      </c>
      <c r="I232">
        <v>3250</v>
      </c>
      <c r="J232">
        <v>170</v>
      </c>
      <c r="K232">
        <v>36</v>
      </c>
      <c r="L232">
        <v>1</v>
      </c>
      <c r="M232" s="1" t="s">
        <v>21</v>
      </c>
      <c r="N232" s="1" t="s">
        <v>22</v>
      </c>
      <c r="O232">
        <v>270</v>
      </c>
      <c r="P232">
        <f>COUNTA(insurance3[[#This Row],[ID]:[Benefits]])</f>
        <v>13</v>
      </c>
      <c r="Q232" s="2">
        <f t="shared" si="4"/>
        <v>0</v>
      </c>
    </row>
    <row r="233" spans="3:17" x14ac:dyDescent="0.3">
      <c r="C233" s="1" t="s">
        <v>251</v>
      </c>
      <c r="D233" s="1" t="s">
        <v>14</v>
      </c>
      <c r="E233" s="1" t="s">
        <v>20</v>
      </c>
      <c r="G233" s="1" t="s">
        <v>25</v>
      </c>
      <c r="H233" s="1" t="s">
        <v>20</v>
      </c>
      <c r="I233">
        <v>4735</v>
      </c>
      <c r="J233">
        <v>138</v>
      </c>
      <c r="K233">
        <v>36</v>
      </c>
      <c r="L233">
        <v>1</v>
      </c>
      <c r="M233" s="1" t="s">
        <v>17</v>
      </c>
      <c r="N233" s="1" t="s">
        <v>22</v>
      </c>
      <c r="O233">
        <v>259</v>
      </c>
      <c r="P233">
        <f>COUNTA(insurance3[[#This Row],[ID]:[Benefits]])</f>
        <v>12</v>
      </c>
      <c r="Q233" s="2">
        <f t="shared" si="4"/>
        <v>7.6923076923076872E-2</v>
      </c>
    </row>
    <row r="234" spans="3:17" x14ac:dyDescent="0.3">
      <c r="C234" s="1" t="s">
        <v>252</v>
      </c>
      <c r="D234" s="1" t="s">
        <v>14</v>
      </c>
      <c r="E234" s="1" t="s">
        <v>20</v>
      </c>
      <c r="F234">
        <v>2</v>
      </c>
      <c r="G234" s="1" t="s">
        <v>16</v>
      </c>
      <c r="H234" s="1" t="s">
        <v>15</v>
      </c>
      <c r="I234">
        <v>6250</v>
      </c>
      <c r="J234">
        <v>210</v>
      </c>
      <c r="K234">
        <v>36</v>
      </c>
      <c r="L234">
        <v>1</v>
      </c>
      <c r="M234" s="1" t="s">
        <v>30</v>
      </c>
      <c r="N234" s="1" t="s">
        <v>18</v>
      </c>
      <c r="O234">
        <v>320</v>
      </c>
      <c r="P234">
        <f>COUNTA(insurance3[[#This Row],[ID]:[Benefits]])</f>
        <v>13</v>
      </c>
      <c r="Q234" s="2">
        <f t="shared" si="4"/>
        <v>0</v>
      </c>
    </row>
    <row r="235" spans="3:17" x14ac:dyDescent="0.3">
      <c r="C235" s="1" t="s">
        <v>253</v>
      </c>
      <c r="D235" s="1" t="s">
        <v>14</v>
      </c>
      <c r="E235" s="1" t="s">
        <v>35</v>
      </c>
      <c r="G235" s="1" t="s">
        <v>16</v>
      </c>
      <c r="H235" s="1" t="s">
        <v>15</v>
      </c>
      <c r="I235">
        <v>4758</v>
      </c>
      <c r="J235">
        <v>158</v>
      </c>
      <c r="K235">
        <v>48</v>
      </c>
      <c r="L235">
        <v>1</v>
      </c>
      <c r="M235" s="1" t="s">
        <v>30</v>
      </c>
      <c r="N235" s="1" t="s">
        <v>18</v>
      </c>
      <c r="O235">
        <v>279</v>
      </c>
      <c r="P235">
        <f>COUNTA(insurance3[[#This Row],[ID]:[Benefits]])</f>
        <v>12</v>
      </c>
      <c r="Q235" s="2">
        <f t="shared" si="4"/>
        <v>7.6923076923076872E-2</v>
      </c>
    </row>
    <row r="236" spans="3:17" x14ac:dyDescent="0.3">
      <c r="C236" s="1" t="s">
        <v>254</v>
      </c>
      <c r="D236" s="1" t="s">
        <v>14</v>
      </c>
      <c r="E236" s="1" t="s">
        <v>15</v>
      </c>
      <c r="F236">
        <v>0</v>
      </c>
      <c r="G236" s="1" t="s">
        <v>16</v>
      </c>
      <c r="H236" s="1" t="s">
        <v>20</v>
      </c>
      <c r="I236">
        <v>6400</v>
      </c>
      <c r="J236">
        <v>200</v>
      </c>
      <c r="K236">
        <v>36</v>
      </c>
      <c r="L236">
        <v>1</v>
      </c>
      <c r="M236" s="1" t="s">
        <v>21</v>
      </c>
      <c r="N236" s="1" t="s">
        <v>18</v>
      </c>
      <c r="O236">
        <v>300</v>
      </c>
      <c r="P236">
        <f>COUNTA(insurance3[[#This Row],[ID]:[Benefits]])</f>
        <v>13</v>
      </c>
      <c r="Q236" s="2">
        <f t="shared" si="4"/>
        <v>0</v>
      </c>
    </row>
    <row r="237" spans="3:17" x14ac:dyDescent="0.3">
      <c r="C237" s="1" t="s">
        <v>255</v>
      </c>
      <c r="D237" s="1" t="s">
        <v>14</v>
      </c>
      <c r="E237" s="1" t="s">
        <v>20</v>
      </c>
      <c r="F237">
        <v>1</v>
      </c>
      <c r="G237" s="1" t="s">
        <v>16</v>
      </c>
      <c r="H237" s="1" t="s">
        <v>15</v>
      </c>
      <c r="I237">
        <v>2491</v>
      </c>
      <c r="J237">
        <v>104</v>
      </c>
      <c r="K237">
        <v>36</v>
      </c>
      <c r="L237">
        <v>1</v>
      </c>
      <c r="M237" s="1" t="s">
        <v>30</v>
      </c>
      <c r="N237" s="1" t="s">
        <v>18</v>
      </c>
      <c r="O237">
        <v>207</v>
      </c>
      <c r="P237">
        <f>COUNTA(insurance3[[#This Row],[ID]:[Benefits]])</f>
        <v>13</v>
      </c>
      <c r="Q237" s="2">
        <f t="shared" si="4"/>
        <v>0</v>
      </c>
    </row>
    <row r="238" spans="3:17" x14ac:dyDescent="0.3">
      <c r="C238" s="1" t="s">
        <v>256</v>
      </c>
      <c r="D238" s="1" t="s">
        <v>14</v>
      </c>
      <c r="E238" s="1" t="s">
        <v>20</v>
      </c>
      <c r="F238">
        <v>0</v>
      </c>
      <c r="G238" s="1" t="s">
        <v>16</v>
      </c>
      <c r="H238" s="1" t="s">
        <v>35</v>
      </c>
      <c r="I238">
        <v>3716</v>
      </c>
      <c r="J238">
        <v>42</v>
      </c>
      <c r="K238">
        <v>18</v>
      </c>
      <c r="L238">
        <v>1</v>
      </c>
      <c r="M238" s="1" t="s">
        <v>21</v>
      </c>
      <c r="N238" s="1" t="s">
        <v>18</v>
      </c>
      <c r="O238">
        <v>83</v>
      </c>
      <c r="P238">
        <f>COUNTA(insurance3[[#This Row],[ID]:[Benefits]])</f>
        <v>13</v>
      </c>
      <c r="Q238" s="2">
        <f t="shared" si="4"/>
        <v>0</v>
      </c>
    </row>
    <row r="239" spans="3:17" x14ac:dyDescent="0.3">
      <c r="C239" s="1" t="s">
        <v>257</v>
      </c>
      <c r="D239" s="1" t="s">
        <v>14</v>
      </c>
      <c r="E239" s="1" t="s">
        <v>15</v>
      </c>
      <c r="F239">
        <v>0</v>
      </c>
      <c r="G239" s="1" t="s">
        <v>25</v>
      </c>
      <c r="H239" s="1" t="s">
        <v>15</v>
      </c>
      <c r="I239">
        <v>3189</v>
      </c>
      <c r="J239">
        <v>120</v>
      </c>
      <c r="L239">
        <v>1</v>
      </c>
      <c r="M239" s="1" t="s">
        <v>21</v>
      </c>
      <c r="N239" s="1" t="s">
        <v>18</v>
      </c>
      <c r="O239">
        <v>230</v>
      </c>
      <c r="P239">
        <f>COUNTA(insurance3[[#This Row],[ID]:[Benefits]])</f>
        <v>12</v>
      </c>
      <c r="Q239" s="2">
        <f t="shared" si="4"/>
        <v>7.6923076923076872E-2</v>
      </c>
    </row>
    <row r="240" spans="3:17" x14ac:dyDescent="0.3">
      <c r="C240" s="1" t="s">
        <v>258</v>
      </c>
      <c r="D240" s="1" t="s">
        <v>42</v>
      </c>
      <c r="E240" s="1" t="s">
        <v>15</v>
      </c>
      <c r="F240">
        <v>0</v>
      </c>
      <c r="G240" s="1" t="s">
        <v>16</v>
      </c>
      <c r="H240" s="1" t="s">
        <v>15</v>
      </c>
      <c r="I240">
        <v>8333</v>
      </c>
      <c r="J240">
        <v>280</v>
      </c>
      <c r="K240">
        <v>36</v>
      </c>
      <c r="L240">
        <v>1</v>
      </c>
      <c r="M240" s="1" t="s">
        <v>30</v>
      </c>
      <c r="N240" s="1" t="s">
        <v>18</v>
      </c>
      <c r="O240">
        <v>390</v>
      </c>
      <c r="P240">
        <f>COUNTA(insurance3[[#This Row],[ID]:[Benefits]])</f>
        <v>13</v>
      </c>
      <c r="Q240" s="2">
        <f t="shared" si="4"/>
        <v>0</v>
      </c>
    </row>
    <row r="241" spans="3:17" x14ac:dyDescent="0.3">
      <c r="C241" s="1" t="s">
        <v>259</v>
      </c>
      <c r="D241" s="1" t="s">
        <v>14</v>
      </c>
      <c r="E241" s="1" t="s">
        <v>20</v>
      </c>
      <c r="F241">
        <v>1</v>
      </c>
      <c r="G241" s="1" t="s">
        <v>16</v>
      </c>
      <c r="H241" s="1" t="s">
        <v>15</v>
      </c>
      <c r="I241">
        <v>3155</v>
      </c>
      <c r="J241">
        <v>140</v>
      </c>
      <c r="K241">
        <v>36</v>
      </c>
      <c r="L241">
        <v>1</v>
      </c>
      <c r="M241" s="1" t="s">
        <v>30</v>
      </c>
      <c r="N241" s="1" t="s">
        <v>18</v>
      </c>
      <c r="O241">
        <v>270</v>
      </c>
      <c r="P241">
        <f>COUNTA(insurance3[[#This Row],[ID]:[Benefits]])</f>
        <v>13</v>
      </c>
      <c r="Q241" s="2">
        <f t="shared" si="4"/>
        <v>0</v>
      </c>
    </row>
    <row r="242" spans="3:17" x14ac:dyDescent="0.3">
      <c r="C242" s="1" t="s">
        <v>260</v>
      </c>
      <c r="D242" s="1" t="s">
        <v>14</v>
      </c>
      <c r="E242" s="1" t="s">
        <v>20</v>
      </c>
      <c r="F242">
        <v>1</v>
      </c>
      <c r="G242" s="1" t="s">
        <v>16</v>
      </c>
      <c r="H242" s="1" t="s">
        <v>15</v>
      </c>
      <c r="I242">
        <v>5500</v>
      </c>
      <c r="J242">
        <v>170</v>
      </c>
      <c r="K242">
        <v>36</v>
      </c>
      <c r="L242">
        <v>1</v>
      </c>
      <c r="M242" s="1" t="s">
        <v>21</v>
      </c>
      <c r="N242" s="1" t="s">
        <v>18</v>
      </c>
      <c r="O242">
        <v>270</v>
      </c>
      <c r="P242">
        <f>COUNTA(insurance3[[#This Row],[ID]:[Benefits]])</f>
        <v>13</v>
      </c>
      <c r="Q242" s="2">
        <f t="shared" si="4"/>
        <v>0</v>
      </c>
    </row>
    <row r="243" spans="3:17" x14ac:dyDescent="0.3">
      <c r="C243" s="1" t="s">
        <v>261</v>
      </c>
      <c r="D243" s="1" t="s">
        <v>14</v>
      </c>
      <c r="E243" s="1" t="s">
        <v>20</v>
      </c>
      <c r="F243">
        <v>0</v>
      </c>
      <c r="G243" s="1" t="s">
        <v>16</v>
      </c>
      <c r="H243" s="1" t="s">
        <v>35</v>
      </c>
      <c r="I243">
        <v>5746</v>
      </c>
      <c r="J243">
        <v>255</v>
      </c>
      <c r="K243">
        <v>36</v>
      </c>
      <c r="M243" s="1" t="s">
        <v>17</v>
      </c>
      <c r="N243" s="1" t="s">
        <v>22</v>
      </c>
      <c r="O243">
        <v>377</v>
      </c>
      <c r="P243">
        <f>COUNTA(insurance3[[#This Row],[ID]:[Benefits]])</f>
        <v>12</v>
      </c>
      <c r="Q243" s="2">
        <f t="shared" si="4"/>
        <v>7.6923076923076872E-2</v>
      </c>
    </row>
    <row r="244" spans="3:17" x14ac:dyDescent="0.3">
      <c r="C244" s="1" t="s">
        <v>262</v>
      </c>
      <c r="D244" s="1" t="s">
        <v>42</v>
      </c>
      <c r="E244" s="1" t="s">
        <v>15</v>
      </c>
      <c r="F244">
        <v>0</v>
      </c>
      <c r="G244" s="1" t="s">
        <v>16</v>
      </c>
      <c r="H244" s="1" t="s">
        <v>20</v>
      </c>
      <c r="I244">
        <v>3463</v>
      </c>
      <c r="J244">
        <v>122</v>
      </c>
      <c r="K244">
        <v>36</v>
      </c>
      <c r="M244" s="1" t="s">
        <v>17</v>
      </c>
      <c r="N244" s="1" t="s">
        <v>18</v>
      </c>
      <c r="O244">
        <v>233</v>
      </c>
      <c r="P244">
        <f>COUNTA(insurance3[[#This Row],[ID]:[Benefits]])</f>
        <v>12</v>
      </c>
      <c r="Q244" s="2">
        <f t="shared" si="4"/>
        <v>7.6923076923076872E-2</v>
      </c>
    </row>
    <row r="245" spans="3:17" x14ac:dyDescent="0.3">
      <c r="C245" s="1" t="s">
        <v>263</v>
      </c>
      <c r="D245" s="1" t="s">
        <v>42</v>
      </c>
      <c r="E245" s="1" t="s">
        <v>15</v>
      </c>
      <c r="F245">
        <v>1</v>
      </c>
      <c r="G245" s="1" t="s">
        <v>16</v>
      </c>
      <c r="H245" s="1" t="s">
        <v>15</v>
      </c>
      <c r="I245">
        <v>3812</v>
      </c>
      <c r="J245">
        <v>112</v>
      </c>
      <c r="K245">
        <v>36</v>
      </c>
      <c r="L245">
        <v>1</v>
      </c>
      <c r="M245" s="1" t="s">
        <v>21</v>
      </c>
      <c r="N245" s="1" t="s">
        <v>18</v>
      </c>
      <c r="O245">
        <v>223</v>
      </c>
      <c r="P245">
        <f>COUNTA(insurance3[[#This Row],[ID]:[Benefits]])</f>
        <v>13</v>
      </c>
      <c r="Q245" s="2">
        <f t="shared" si="4"/>
        <v>0</v>
      </c>
    </row>
    <row r="246" spans="3:17" x14ac:dyDescent="0.3">
      <c r="C246" s="1" t="s">
        <v>264</v>
      </c>
      <c r="D246" s="1" t="s">
        <v>14</v>
      </c>
      <c r="E246" s="1" t="s">
        <v>20</v>
      </c>
      <c r="F246">
        <v>1</v>
      </c>
      <c r="G246" s="1" t="s">
        <v>16</v>
      </c>
      <c r="H246" s="1" t="s">
        <v>15</v>
      </c>
      <c r="I246">
        <v>3315</v>
      </c>
      <c r="J246">
        <v>96</v>
      </c>
      <c r="K246">
        <v>36</v>
      </c>
      <c r="L246">
        <v>1</v>
      </c>
      <c r="M246" s="1" t="s">
        <v>30</v>
      </c>
      <c r="N246" s="1" t="s">
        <v>18</v>
      </c>
      <c r="O246">
        <v>127</v>
      </c>
      <c r="P246">
        <f>COUNTA(insurance3[[#This Row],[ID]:[Benefits]])</f>
        <v>13</v>
      </c>
      <c r="Q246" s="2">
        <f t="shared" si="4"/>
        <v>0</v>
      </c>
    </row>
    <row r="247" spans="3:17" x14ac:dyDescent="0.3">
      <c r="C247" s="1" t="s">
        <v>265</v>
      </c>
      <c r="D247" s="1" t="s">
        <v>14</v>
      </c>
      <c r="E247" s="1" t="s">
        <v>20</v>
      </c>
      <c r="F247">
        <v>2</v>
      </c>
      <c r="G247" s="1" t="s">
        <v>16</v>
      </c>
      <c r="H247" s="1" t="s">
        <v>15</v>
      </c>
      <c r="I247">
        <v>5819</v>
      </c>
      <c r="J247">
        <v>120</v>
      </c>
      <c r="K247">
        <v>36</v>
      </c>
      <c r="L247">
        <v>1</v>
      </c>
      <c r="M247" s="1" t="s">
        <v>21</v>
      </c>
      <c r="N247" s="1" t="s">
        <v>18</v>
      </c>
      <c r="O247">
        <v>230</v>
      </c>
      <c r="P247">
        <f>COUNTA(insurance3[[#This Row],[ID]:[Benefits]])</f>
        <v>13</v>
      </c>
      <c r="Q247" s="2">
        <f t="shared" si="4"/>
        <v>0</v>
      </c>
    </row>
    <row r="248" spans="3:17" x14ac:dyDescent="0.3">
      <c r="C248" s="1" t="s">
        <v>266</v>
      </c>
      <c r="D248" s="1" t="s">
        <v>14</v>
      </c>
      <c r="E248" s="1" t="s">
        <v>20</v>
      </c>
      <c r="F248">
        <v>1</v>
      </c>
      <c r="G248" s="1" t="s">
        <v>25</v>
      </c>
      <c r="H248" s="1" t="s">
        <v>15</v>
      </c>
      <c r="I248">
        <v>2510</v>
      </c>
      <c r="J248">
        <v>140</v>
      </c>
      <c r="K248">
        <v>18</v>
      </c>
      <c r="L248">
        <v>1</v>
      </c>
      <c r="M248" s="1" t="s">
        <v>17</v>
      </c>
      <c r="N248" s="1" t="s">
        <v>22</v>
      </c>
      <c r="O248">
        <v>270</v>
      </c>
      <c r="P248">
        <f>COUNTA(insurance3[[#This Row],[ID]:[Benefits]])</f>
        <v>13</v>
      </c>
      <c r="Q248" s="2">
        <f t="shared" si="4"/>
        <v>0</v>
      </c>
    </row>
    <row r="249" spans="3:17" x14ac:dyDescent="0.3">
      <c r="C249" s="1" t="s">
        <v>267</v>
      </c>
      <c r="D249" s="1" t="s">
        <v>14</v>
      </c>
      <c r="E249" s="1" t="s">
        <v>15</v>
      </c>
      <c r="F249">
        <v>0</v>
      </c>
      <c r="G249" s="1" t="s">
        <v>16</v>
      </c>
      <c r="H249" s="1" t="s">
        <v>15</v>
      </c>
      <c r="I249">
        <v>2965</v>
      </c>
      <c r="J249">
        <v>155</v>
      </c>
      <c r="K249">
        <v>6</v>
      </c>
      <c r="L249">
        <v>1</v>
      </c>
      <c r="M249" s="1" t="s">
        <v>17</v>
      </c>
      <c r="N249" s="1" t="s">
        <v>18</v>
      </c>
      <c r="O249">
        <v>277</v>
      </c>
      <c r="P249">
        <f>COUNTA(insurance3[[#This Row],[ID]:[Benefits]])</f>
        <v>13</v>
      </c>
      <c r="Q249" s="2">
        <f t="shared" si="4"/>
        <v>0</v>
      </c>
    </row>
    <row r="250" spans="3:17" x14ac:dyDescent="0.3">
      <c r="C250" s="1" t="s">
        <v>268</v>
      </c>
      <c r="D250" s="1" t="s">
        <v>14</v>
      </c>
      <c r="E250" s="1" t="s">
        <v>20</v>
      </c>
      <c r="F250">
        <v>2</v>
      </c>
      <c r="G250" s="1" t="s">
        <v>16</v>
      </c>
      <c r="H250" s="1" t="s">
        <v>20</v>
      </c>
      <c r="I250">
        <v>6250</v>
      </c>
      <c r="J250">
        <v>108</v>
      </c>
      <c r="K250">
        <v>36</v>
      </c>
      <c r="L250">
        <v>1</v>
      </c>
      <c r="M250" s="1" t="s">
        <v>21</v>
      </c>
      <c r="N250" s="1" t="s">
        <v>18</v>
      </c>
      <c r="O250">
        <v>209</v>
      </c>
      <c r="P250">
        <f>COUNTA(insurance3[[#This Row],[ID]:[Benefits]])</f>
        <v>13</v>
      </c>
      <c r="Q250" s="2">
        <f t="shared" si="4"/>
        <v>0</v>
      </c>
    </row>
    <row r="251" spans="3:17" x14ac:dyDescent="0.3">
      <c r="C251" s="1" t="s">
        <v>269</v>
      </c>
      <c r="D251" s="1" t="s">
        <v>14</v>
      </c>
      <c r="E251" s="1" t="s">
        <v>20</v>
      </c>
      <c r="F251">
        <v>0</v>
      </c>
      <c r="G251" s="1" t="s">
        <v>25</v>
      </c>
      <c r="H251" s="1" t="s">
        <v>15</v>
      </c>
      <c r="I251">
        <v>3406</v>
      </c>
      <c r="J251">
        <v>123</v>
      </c>
      <c r="K251">
        <v>36</v>
      </c>
      <c r="L251">
        <v>1</v>
      </c>
      <c r="M251" s="1" t="s">
        <v>30</v>
      </c>
      <c r="N251" s="1" t="s">
        <v>18</v>
      </c>
      <c r="O251">
        <v>235</v>
      </c>
      <c r="P251">
        <f>COUNTA(insurance3[[#This Row],[ID]:[Benefits]])</f>
        <v>13</v>
      </c>
      <c r="Q251" s="2">
        <f t="shared" si="4"/>
        <v>0</v>
      </c>
    </row>
    <row r="252" spans="3:17" x14ac:dyDescent="0.3">
      <c r="C252" s="1" t="s">
        <v>270</v>
      </c>
      <c r="D252" s="1" t="s">
        <v>14</v>
      </c>
      <c r="E252" s="1" t="s">
        <v>15</v>
      </c>
      <c r="F252">
        <v>0</v>
      </c>
      <c r="G252" s="1" t="s">
        <v>16</v>
      </c>
      <c r="H252" s="1" t="s">
        <v>20</v>
      </c>
      <c r="I252">
        <v>6050</v>
      </c>
      <c r="J252">
        <v>120</v>
      </c>
      <c r="K252">
        <v>18</v>
      </c>
      <c r="L252">
        <v>1</v>
      </c>
      <c r="M252" s="1" t="s">
        <v>17</v>
      </c>
      <c r="N252" s="1" t="s">
        <v>22</v>
      </c>
      <c r="O252">
        <v>230</v>
      </c>
      <c r="P252">
        <f>COUNTA(insurance3[[#This Row],[ID]:[Benefits]])</f>
        <v>13</v>
      </c>
      <c r="Q252" s="2">
        <f t="shared" si="4"/>
        <v>0</v>
      </c>
    </row>
    <row r="253" spans="3:17" x14ac:dyDescent="0.3">
      <c r="C253" s="1" t="s">
        <v>271</v>
      </c>
      <c r="D253" s="1" t="s">
        <v>14</v>
      </c>
      <c r="E253" s="1" t="s">
        <v>20</v>
      </c>
      <c r="F253">
        <v>2</v>
      </c>
      <c r="G253" s="1" t="s">
        <v>16</v>
      </c>
      <c r="H253" s="1" t="s">
        <v>15</v>
      </c>
      <c r="I253">
        <v>9703</v>
      </c>
      <c r="J253">
        <v>112</v>
      </c>
      <c r="K253">
        <v>36</v>
      </c>
      <c r="L253">
        <v>1</v>
      </c>
      <c r="M253" s="1" t="s">
        <v>17</v>
      </c>
      <c r="N253" s="1" t="s">
        <v>18</v>
      </c>
      <c r="O253">
        <v>223</v>
      </c>
      <c r="P253">
        <f>COUNTA(insurance3[[#This Row],[ID]:[Benefits]])</f>
        <v>13</v>
      </c>
      <c r="Q253" s="2">
        <f t="shared" si="4"/>
        <v>0</v>
      </c>
    </row>
    <row r="254" spans="3:17" x14ac:dyDescent="0.3">
      <c r="C254" s="1" t="s">
        <v>272</v>
      </c>
      <c r="D254" s="1" t="s">
        <v>14</v>
      </c>
      <c r="E254" s="1" t="s">
        <v>20</v>
      </c>
      <c r="F254">
        <v>1</v>
      </c>
      <c r="G254" s="1" t="s">
        <v>25</v>
      </c>
      <c r="H254" s="1" t="s">
        <v>15</v>
      </c>
      <c r="I254">
        <v>6608</v>
      </c>
      <c r="J254">
        <v>137</v>
      </c>
      <c r="K254">
        <v>18</v>
      </c>
      <c r="L254">
        <v>1</v>
      </c>
      <c r="M254" s="1" t="s">
        <v>17</v>
      </c>
      <c r="N254" s="1" t="s">
        <v>18</v>
      </c>
      <c r="O254">
        <v>257</v>
      </c>
      <c r="P254">
        <f>COUNTA(insurance3[[#This Row],[ID]:[Benefits]])</f>
        <v>13</v>
      </c>
      <c r="Q254" s="2">
        <f t="shared" si="4"/>
        <v>0</v>
      </c>
    </row>
    <row r="255" spans="3:17" x14ac:dyDescent="0.3">
      <c r="C255" s="1" t="s">
        <v>273</v>
      </c>
      <c r="D255" s="1" t="s">
        <v>14</v>
      </c>
      <c r="E255" s="1" t="s">
        <v>20</v>
      </c>
      <c r="F255">
        <v>1</v>
      </c>
      <c r="G255" s="1" t="s">
        <v>16</v>
      </c>
      <c r="H255" s="1" t="s">
        <v>15</v>
      </c>
      <c r="I255">
        <v>2882</v>
      </c>
      <c r="J255">
        <v>123</v>
      </c>
      <c r="K255">
        <v>48</v>
      </c>
      <c r="L255">
        <v>1</v>
      </c>
      <c r="M255" s="1" t="s">
        <v>30</v>
      </c>
      <c r="N255" s="1" t="s">
        <v>18</v>
      </c>
      <c r="O255">
        <v>235</v>
      </c>
      <c r="P255">
        <f>COUNTA(insurance3[[#This Row],[ID]:[Benefits]])</f>
        <v>13</v>
      </c>
      <c r="Q255" s="2">
        <f t="shared" si="4"/>
        <v>0</v>
      </c>
    </row>
    <row r="256" spans="3:17" x14ac:dyDescent="0.3">
      <c r="C256" s="1" t="s">
        <v>274</v>
      </c>
      <c r="D256" s="1" t="s">
        <v>14</v>
      </c>
      <c r="E256" s="1" t="s">
        <v>20</v>
      </c>
      <c r="F256">
        <v>0</v>
      </c>
      <c r="G256" s="1" t="s">
        <v>16</v>
      </c>
      <c r="H256" s="1" t="s">
        <v>15</v>
      </c>
      <c r="I256">
        <v>1809</v>
      </c>
      <c r="J256">
        <v>90</v>
      </c>
      <c r="K256">
        <v>36</v>
      </c>
      <c r="L256">
        <v>1</v>
      </c>
      <c r="M256" s="1" t="s">
        <v>17</v>
      </c>
      <c r="N256" s="1" t="s">
        <v>18</v>
      </c>
      <c r="O256">
        <v>120</v>
      </c>
      <c r="P256">
        <f>COUNTA(insurance3[[#This Row],[ID]:[Benefits]])</f>
        <v>13</v>
      </c>
      <c r="Q256" s="2">
        <f t="shared" si="4"/>
        <v>0</v>
      </c>
    </row>
    <row r="257" spans="3:17" x14ac:dyDescent="0.3">
      <c r="C257" s="1" t="s">
        <v>275</v>
      </c>
      <c r="D257" s="1" t="s">
        <v>14</v>
      </c>
      <c r="E257" s="1" t="s">
        <v>20</v>
      </c>
      <c r="F257">
        <v>0</v>
      </c>
      <c r="G257" s="1" t="s">
        <v>25</v>
      </c>
      <c r="H257" s="1" t="s">
        <v>15</v>
      </c>
      <c r="I257">
        <v>1668</v>
      </c>
      <c r="J257">
        <v>201</v>
      </c>
      <c r="K257">
        <v>36</v>
      </c>
      <c r="L257">
        <v>0</v>
      </c>
      <c r="M257" s="1" t="s">
        <v>30</v>
      </c>
      <c r="N257" s="1" t="s">
        <v>22</v>
      </c>
      <c r="O257">
        <v>302</v>
      </c>
      <c r="P257">
        <f>COUNTA(insurance3[[#This Row],[ID]:[Benefits]])</f>
        <v>13</v>
      </c>
      <c r="Q257" s="2">
        <f t="shared" si="4"/>
        <v>0</v>
      </c>
    </row>
    <row r="258" spans="3:17" x14ac:dyDescent="0.3">
      <c r="C258" s="1" t="s">
        <v>276</v>
      </c>
      <c r="D258" s="1" t="s">
        <v>42</v>
      </c>
      <c r="E258" s="1" t="s">
        <v>15</v>
      </c>
      <c r="F258">
        <v>2</v>
      </c>
      <c r="G258" s="1" t="s">
        <v>16</v>
      </c>
      <c r="H258" s="1" t="s">
        <v>15</v>
      </c>
      <c r="I258">
        <v>3427</v>
      </c>
      <c r="J258">
        <v>138</v>
      </c>
      <c r="K258">
        <v>36</v>
      </c>
      <c r="L258">
        <v>1</v>
      </c>
      <c r="M258" s="1" t="s">
        <v>17</v>
      </c>
      <c r="N258" s="1" t="s">
        <v>22</v>
      </c>
      <c r="O258">
        <v>259</v>
      </c>
      <c r="P258">
        <f>COUNTA(insurance3[[#This Row],[ID]:[Benefits]])</f>
        <v>13</v>
      </c>
      <c r="Q258" s="2">
        <f t="shared" si="4"/>
        <v>0</v>
      </c>
    </row>
    <row r="259" spans="3:17" x14ac:dyDescent="0.3">
      <c r="C259" s="1" t="s">
        <v>277</v>
      </c>
      <c r="D259" s="1" t="s">
        <v>14</v>
      </c>
      <c r="E259" s="1" t="s">
        <v>15</v>
      </c>
      <c r="F259">
        <v>0</v>
      </c>
      <c r="G259" s="1" t="s">
        <v>25</v>
      </c>
      <c r="H259" s="1" t="s">
        <v>20</v>
      </c>
      <c r="I259">
        <v>2583</v>
      </c>
      <c r="J259">
        <v>104</v>
      </c>
      <c r="K259">
        <v>36</v>
      </c>
      <c r="L259">
        <v>1</v>
      </c>
      <c r="M259" s="1" t="s">
        <v>21</v>
      </c>
      <c r="N259" s="1" t="s">
        <v>18</v>
      </c>
      <c r="O259">
        <v>207</v>
      </c>
      <c r="P259">
        <f>COUNTA(insurance3[[#This Row],[ID]:[Benefits]])</f>
        <v>13</v>
      </c>
      <c r="Q259" s="2">
        <f t="shared" si="4"/>
        <v>0</v>
      </c>
    </row>
    <row r="260" spans="3:17" x14ac:dyDescent="0.3">
      <c r="C260" s="1" t="s">
        <v>278</v>
      </c>
      <c r="D260" s="1" t="s">
        <v>14</v>
      </c>
      <c r="E260" s="1" t="s">
        <v>20</v>
      </c>
      <c r="F260">
        <v>1</v>
      </c>
      <c r="G260" s="1" t="s">
        <v>25</v>
      </c>
      <c r="H260" s="1" t="s">
        <v>15</v>
      </c>
      <c r="I260">
        <v>2661</v>
      </c>
      <c r="J260">
        <v>279</v>
      </c>
      <c r="K260">
        <v>18</v>
      </c>
      <c r="L260">
        <v>1</v>
      </c>
      <c r="M260" s="1" t="s">
        <v>30</v>
      </c>
      <c r="N260" s="1" t="s">
        <v>18</v>
      </c>
      <c r="O260">
        <v>370</v>
      </c>
      <c r="P260">
        <f>COUNTA(insurance3[[#This Row],[ID]:[Benefits]])</f>
        <v>13</v>
      </c>
      <c r="Q260" s="2">
        <f t="shared" si="4"/>
        <v>0</v>
      </c>
    </row>
    <row r="261" spans="3:17" x14ac:dyDescent="0.3">
      <c r="C261" s="1" t="s">
        <v>279</v>
      </c>
      <c r="D261" s="1" t="s">
        <v>14</v>
      </c>
      <c r="E261" s="1" t="s">
        <v>15</v>
      </c>
      <c r="F261">
        <v>0</v>
      </c>
      <c r="G261" s="1" t="s">
        <v>16</v>
      </c>
      <c r="H261" s="1" t="s">
        <v>20</v>
      </c>
      <c r="I261">
        <v>16250</v>
      </c>
      <c r="J261">
        <v>192</v>
      </c>
      <c r="K261">
        <v>36</v>
      </c>
      <c r="L261">
        <v>0</v>
      </c>
      <c r="M261" s="1" t="s">
        <v>17</v>
      </c>
      <c r="N261" s="1" t="s">
        <v>22</v>
      </c>
      <c r="O261">
        <v>223</v>
      </c>
      <c r="P261">
        <f>COUNTA(insurance3[[#This Row],[ID]:[Benefits]])</f>
        <v>13</v>
      </c>
      <c r="Q261" s="2">
        <f t="shared" si="4"/>
        <v>0</v>
      </c>
    </row>
    <row r="262" spans="3:17" x14ac:dyDescent="0.3">
      <c r="C262" s="1" t="s">
        <v>280</v>
      </c>
      <c r="D262" s="1" t="s">
        <v>42</v>
      </c>
      <c r="E262" s="1" t="s">
        <v>15</v>
      </c>
      <c r="F262">
        <v>3</v>
      </c>
      <c r="G262" s="1" t="s">
        <v>16</v>
      </c>
      <c r="H262" s="1" t="s">
        <v>15</v>
      </c>
      <c r="I262">
        <v>3083</v>
      </c>
      <c r="J262">
        <v>255</v>
      </c>
      <c r="K262">
        <v>36</v>
      </c>
      <c r="L262">
        <v>1</v>
      </c>
      <c r="M262" s="1" t="s">
        <v>21</v>
      </c>
      <c r="N262" s="1" t="s">
        <v>18</v>
      </c>
      <c r="O262">
        <v>377</v>
      </c>
      <c r="P262">
        <f>COUNTA(insurance3[[#This Row],[ID]:[Benefits]])</f>
        <v>13</v>
      </c>
      <c r="Q262" s="2">
        <f t="shared" si="4"/>
        <v>0</v>
      </c>
    </row>
    <row r="263" spans="3:17" x14ac:dyDescent="0.3">
      <c r="C263" s="1" t="s">
        <v>281</v>
      </c>
      <c r="D263" s="1" t="s">
        <v>14</v>
      </c>
      <c r="E263" s="1" t="s">
        <v>15</v>
      </c>
      <c r="F263">
        <v>0</v>
      </c>
      <c r="G263" s="1" t="s">
        <v>25</v>
      </c>
      <c r="H263" s="1" t="s">
        <v>15</v>
      </c>
      <c r="I263">
        <v>6045</v>
      </c>
      <c r="J263">
        <v>115</v>
      </c>
      <c r="K263">
        <v>36</v>
      </c>
      <c r="L263">
        <v>0</v>
      </c>
      <c r="M263" s="1" t="s">
        <v>21</v>
      </c>
      <c r="N263" s="1" t="s">
        <v>22</v>
      </c>
      <c r="O263">
        <v>227</v>
      </c>
      <c r="P263">
        <f>COUNTA(insurance3[[#This Row],[ID]:[Benefits]])</f>
        <v>13</v>
      </c>
      <c r="Q263" s="2">
        <f t="shared" si="4"/>
        <v>0</v>
      </c>
    </row>
    <row r="264" spans="3:17" x14ac:dyDescent="0.3">
      <c r="C264" s="1" t="s">
        <v>282</v>
      </c>
      <c r="D264" s="1" t="s">
        <v>14</v>
      </c>
      <c r="E264" s="1" t="s">
        <v>20</v>
      </c>
      <c r="F264">
        <v>3</v>
      </c>
      <c r="G264" s="1" t="s">
        <v>16</v>
      </c>
      <c r="H264" s="1" t="s">
        <v>15</v>
      </c>
      <c r="I264">
        <v>5250</v>
      </c>
      <c r="J264">
        <v>94</v>
      </c>
      <c r="K264">
        <v>36</v>
      </c>
      <c r="L264">
        <v>1</v>
      </c>
      <c r="M264" s="1" t="s">
        <v>17</v>
      </c>
      <c r="N264" s="1" t="s">
        <v>22</v>
      </c>
      <c r="O264">
        <v>127</v>
      </c>
      <c r="P264">
        <f>COUNTA(insurance3[[#This Row],[ID]:[Benefits]])</f>
        <v>13</v>
      </c>
      <c r="Q264" s="2">
        <f t="shared" ref="Q264:Q327" si="5">1-P264/$P$6</f>
        <v>0</v>
      </c>
    </row>
    <row r="265" spans="3:17" x14ac:dyDescent="0.3">
      <c r="C265" s="1" t="s">
        <v>283</v>
      </c>
      <c r="D265" s="1" t="s">
        <v>14</v>
      </c>
      <c r="E265" s="1" t="s">
        <v>20</v>
      </c>
      <c r="F265">
        <v>0</v>
      </c>
      <c r="G265" s="1" t="s">
        <v>16</v>
      </c>
      <c r="H265" s="1" t="s">
        <v>15</v>
      </c>
      <c r="I265">
        <v>14683</v>
      </c>
      <c r="J265">
        <v>304</v>
      </c>
      <c r="K265">
        <v>36</v>
      </c>
      <c r="L265">
        <v>1</v>
      </c>
      <c r="M265" s="1" t="s">
        <v>21</v>
      </c>
      <c r="N265" s="1" t="s">
        <v>22</v>
      </c>
      <c r="O265">
        <v>407</v>
      </c>
      <c r="P265">
        <f>COUNTA(insurance3[[#This Row],[ID]:[Benefits]])</f>
        <v>13</v>
      </c>
      <c r="Q265" s="2">
        <f t="shared" si="5"/>
        <v>0</v>
      </c>
    </row>
    <row r="266" spans="3:17" x14ac:dyDescent="0.3">
      <c r="C266" s="1" t="s">
        <v>284</v>
      </c>
      <c r="D266" s="1" t="s">
        <v>14</v>
      </c>
      <c r="E266" s="1" t="s">
        <v>20</v>
      </c>
      <c r="F266">
        <v>3</v>
      </c>
      <c r="G266" s="1" t="s">
        <v>25</v>
      </c>
      <c r="H266" s="1" t="s">
        <v>15</v>
      </c>
      <c r="I266">
        <v>4931</v>
      </c>
      <c r="J266">
        <v>128</v>
      </c>
      <c r="K266">
        <v>36</v>
      </c>
      <c r="M266" s="1" t="s">
        <v>30</v>
      </c>
      <c r="N266" s="1" t="s">
        <v>22</v>
      </c>
      <c r="O266">
        <v>239</v>
      </c>
      <c r="P266">
        <f>COUNTA(insurance3[[#This Row],[ID]:[Benefits]])</f>
        <v>12</v>
      </c>
      <c r="Q266" s="2">
        <f t="shared" si="5"/>
        <v>7.6923076923076872E-2</v>
      </c>
    </row>
    <row r="267" spans="3:17" x14ac:dyDescent="0.3">
      <c r="C267" s="1" t="s">
        <v>285</v>
      </c>
      <c r="D267" s="1" t="s">
        <v>14</v>
      </c>
      <c r="E267" s="1" t="s">
        <v>20</v>
      </c>
      <c r="F267">
        <v>1</v>
      </c>
      <c r="G267" s="1" t="s">
        <v>16</v>
      </c>
      <c r="H267" s="1" t="s">
        <v>15</v>
      </c>
      <c r="I267">
        <v>6083</v>
      </c>
      <c r="J267">
        <v>330</v>
      </c>
      <c r="K267">
        <v>36</v>
      </c>
      <c r="M267" s="1" t="s">
        <v>17</v>
      </c>
      <c r="N267" s="1" t="s">
        <v>18</v>
      </c>
      <c r="O267">
        <v>550</v>
      </c>
      <c r="P267">
        <f>COUNTA(insurance3[[#This Row],[ID]:[Benefits]])</f>
        <v>12</v>
      </c>
      <c r="Q267" s="2">
        <f t="shared" si="5"/>
        <v>7.6923076923076872E-2</v>
      </c>
    </row>
    <row r="268" spans="3:17" x14ac:dyDescent="0.3">
      <c r="C268" s="1" t="s">
        <v>286</v>
      </c>
      <c r="D268" s="1" t="s">
        <v>14</v>
      </c>
      <c r="E268" s="1" t="s">
        <v>15</v>
      </c>
      <c r="F268">
        <v>0</v>
      </c>
      <c r="G268" s="1" t="s">
        <v>16</v>
      </c>
      <c r="H268" s="1" t="s">
        <v>15</v>
      </c>
      <c r="I268">
        <v>2060</v>
      </c>
      <c r="J268">
        <v>134</v>
      </c>
      <c r="K268">
        <v>36</v>
      </c>
      <c r="L268">
        <v>1</v>
      </c>
      <c r="M268" s="1" t="s">
        <v>30</v>
      </c>
      <c r="N268" s="1" t="s">
        <v>18</v>
      </c>
      <c r="O268">
        <v>257</v>
      </c>
      <c r="P268">
        <f>COUNTA(insurance3[[#This Row],[ID]:[Benefits]])</f>
        <v>13</v>
      </c>
      <c r="Q268" s="2">
        <f t="shared" si="5"/>
        <v>0</v>
      </c>
    </row>
    <row r="269" spans="3:17" x14ac:dyDescent="0.3">
      <c r="C269" s="1" t="s">
        <v>287</v>
      </c>
      <c r="D269" s="1" t="s">
        <v>42</v>
      </c>
      <c r="E269" s="1" t="s">
        <v>15</v>
      </c>
      <c r="F269">
        <v>1</v>
      </c>
      <c r="G269" s="1" t="s">
        <v>16</v>
      </c>
      <c r="H269" s="1" t="s">
        <v>15</v>
      </c>
      <c r="I269">
        <v>3481</v>
      </c>
      <c r="J269">
        <v>155</v>
      </c>
      <c r="K269">
        <v>36</v>
      </c>
      <c r="L269">
        <v>1</v>
      </c>
      <c r="M269" s="1" t="s">
        <v>30</v>
      </c>
      <c r="N269" s="1" t="s">
        <v>22</v>
      </c>
      <c r="O269">
        <v>277</v>
      </c>
      <c r="P269">
        <f>COUNTA(insurance3[[#This Row],[ID]:[Benefits]])</f>
        <v>13</v>
      </c>
      <c r="Q269" s="2">
        <f t="shared" si="5"/>
        <v>0</v>
      </c>
    </row>
    <row r="270" spans="3:17" x14ac:dyDescent="0.3">
      <c r="C270" s="1" t="s">
        <v>288</v>
      </c>
      <c r="D270" s="1" t="s">
        <v>42</v>
      </c>
      <c r="E270" s="1" t="s">
        <v>15</v>
      </c>
      <c r="F270">
        <v>0</v>
      </c>
      <c r="G270" s="1" t="s">
        <v>16</v>
      </c>
      <c r="H270" s="1" t="s">
        <v>15</v>
      </c>
      <c r="I270">
        <v>7200</v>
      </c>
      <c r="J270">
        <v>120</v>
      </c>
      <c r="K270">
        <v>36</v>
      </c>
      <c r="L270">
        <v>1</v>
      </c>
      <c r="M270" s="1" t="s">
        <v>21</v>
      </c>
      <c r="N270" s="1" t="s">
        <v>18</v>
      </c>
      <c r="O270">
        <v>230</v>
      </c>
      <c r="P270">
        <f>COUNTA(insurance3[[#This Row],[ID]:[Benefits]])</f>
        <v>13</v>
      </c>
      <c r="Q270" s="2">
        <f t="shared" si="5"/>
        <v>0</v>
      </c>
    </row>
    <row r="271" spans="3:17" x14ac:dyDescent="0.3">
      <c r="C271" s="1" t="s">
        <v>289</v>
      </c>
      <c r="D271" s="1" t="s">
        <v>14</v>
      </c>
      <c r="E271" s="1" t="s">
        <v>15</v>
      </c>
      <c r="F271">
        <v>0</v>
      </c>
      <c r="G271" s="1" t="s">
        <v>16</v>
      </c>
      <c r="H271" s="1" t="s">
        <v>20</v>
      </c>
      <c r="I271">
        <v>5166</v>
      </c>
      <c r="J271">
        <v>128</v>
      </c>
      <c r="K271">
        <v>36</v>
      </c>
      <c r="L271">
        <v>1</v>
      </c>
      <c r="M271" s="1" t="s">
        <v>30</v>
      </c>
      <c r="N271" s="1" t="s">
        <v>18</v>
      </c>
      <c r="O271">
        <v>239</v>
      </c>
      <c r="P271">
        <f>COUNTA(insurance3[[#This Row],[ID]:[Benefits]])</f>
        <v>13</v>
      </c>
      <c r="Q271" s="2">
        <f t="shared" si="5"/>
        <v>0</v>
      </c>
    </row>
    <row r="272" spans="3:17" x14ac:dyDescent="0.3">
      <c r="C272" s="1" t="s">
        <v>290</v>
      </c>
      <c r="D272" s="1" t="s">
        <v>14</v>
      </c>
      <c r="E272" s="1" t="s">
        <v>15</v>
      </c>
      <c r="F272">
        <v>0</v>
      </c>
      <c r="G272" s="1" t="s">
        <v>16</v>
      </c>
      <c r="H272" s="1" t="s">
        <v>15</v>
      </c>
      <c r="I272">
        <v>4095</v>
      </c>
      <c r="J272">
        <v>151</v>
      </c>
      <c r="K272">
        <v>36</v>
      </c>
      <c r="L272">
        <v>1</v>
      </c>
      <c r="M272" s="1" t="s">
        <v>21</v>
      </c>
      <c r="N272" s="1" t="s">
        <v>18</v>
      </c>
      <c r="O272">
        <v>272</v>
      </c>
      <c r="P272">
        <f>COUNTA(insurance3[[#This Row],[ID]:[Benefits]])</f>
        <v>13</v>
      </c>
      <c r="Q272" s="2">
        <f t="shared" si="5"/>
        <v>0</v>
      </c>
    </row>
    <row r="273" spans="3:17" x14ac:dyDescent="0.3">
      <c r="C273" s="1" t="s">
        <v>291</v>
      </c>
      <c r="D273" s="1" t="s">
        <v>14</v>
      </c>
      <c r="E273" s="1" t="s">
        <v>20</v>
      </c>
      <c r="F273">
        <v>2</v>
      </c>
      <c r="G273" s="1" t="s">
        <v>16</v>
      </c>
      <c r="H273" s="1" t="s">
        <v>15</v>
      </c>
      <c r="I273">
        <v>4708</v>
      </c>
      <c r="J273">
        <v>150</v>
      </c>
      <c r="K273">
        <v>36</v>
      </c>
      <c r="L273">
        <v>1</v>
      </c>
      <c r="M273" s="1" t="s">
        <v>30</v>
      </c>
      <c r="N273" s="1" t="s">
        <v>18</v>
      </c>
      <c r="O273">
        <v>270</v>
      </c>
      <c r="P273">
        <f>COUNTA(insurance3[[#This Row],[ID]:[Benefits]])</f>
        <v>13</v>
      </c>
      <c r="Q273" s="2">
        <f t="shared" si="5"/>
        <v>0</v>
      </c>
    </row>
    <row r="274" spans="3:17" x14ac:dyDescent="0.3">
      <c r="C274" s="1" t="s">
        <v>292</v>
      </c>
      <c r="D274" s="1" t="s">
        <v>14</v>
      </c>
      <c r="E274" s="1" t="s">
        <v>20</v>
      </c>
      <c r="F274">
        <v>3</v>
      </c>
      <c r="G274" s="1" t="s">
        <v>16</v>
      </c>
      <c r="H274" s="1" t="s">
        <v>15</v>
      </c>
      <c r="I274">
        <v>4333</v>
      </c>
      <c r="J274">
        <v>160</v>
      </c>
      <c r="K274">
        <v>36</v>
      </c>
      <c r="L274">
        <v>0</v>
      </c>
      <c r="M274" s="1" t="s">
        <v>17</v>
      </c>
      <c r="N274" s="1" t="s">
        <v>18</v>
      </c>
      <c r="O274">
        <v>270</v>
      </c>
      <c r="P274">
        <f>COUNTA(insurance3[[#This Row],[ID]:[Benefits]])</f>
        <v>13</v>
      </c>
      <c r="Q274" s="2">
        <f t="shared" si="5"/>
        <v>0</v>
      </c>
    </row>
    <row r="275" spans="3:17" x14ac:dyDescent="0.3">
      <c r="C275" s="1" t="s">
        <v>293</v>
      </c>
      <c r="D275" s="1" t="s">
        <v>42</v>
      </c>
      <c r="E275" s="1" t="s">
        <v>15</v>
      </c>
      <c r="F275">
        <v>0</v>
      </c>
      <c r="G275" s="1" t="s">
        <v>16</v>
      </c>
      <c r="H275" s="1" t="s">
        <v>35</v>
      </c>
      <c r="I275">
        <v>3418</v>
      </c>
      <c r="J275">
        <v>135</v>
      </c>
      <c r="K275">
        <v>36</v>
      </c>
      <c r="L275">
        <v>1</v>
      </c>
      <c r="M275" s="1" t="s">
        <v>21</v>
      </c>
      <c r="N275" s="1" t="s">
        <v>22</v>
      </c>
      <c r="O275">
        <v>257</v>
      </c>
      <c r="P275">
        <f>COUNTA(insurance3[[#This Row],[ID]:[Benefits]])</f>
        <v>13</v>
      </c>
      <c r="Q275" s="2">
        <f t="shared" si="5"/>
        <v>0</v>
      </c>
    </row>
    <row r="276" spans="3:17" x14ac:dyDescent="0.3">
      <c r="C276" s="1" t="s">
        <v>294</v>
      </c>
      <c r="D276" s="1" t="s">
        <v>42</v>
      </c>
      <c r="E276" s="1" t="s">
        <v>15</v>
      </c>
      <c r="F276">
        <v>1</v>
      </c>
      <c r="G276" s="1" t="s">
        <v>16</v>
      </c>
      <c r="H276" s="1" t="s">
        <v>15</v>
      </c>
      <c r="I276">
        <v>2876</v>
      </c>
      <c r="J276">
        <v>90</v>
      </c>
      <c r="K276">
        <v>36</v>
      </c>
      <c r="L276">
        <v>1</v>
      </c>
      <c r="M276" s="1" t="s">
        <v>17</v>
      </c>
      <c r="N276" s="1" t="s">
        <v>18</v>
      </c>
      <c r="O276">
        <v>120</v>
      </c>
      <c r="P276">
        <f>COUNTA(insurance3[[#This Row],[ID]:[Benefits]])</f>
        <v>13</v>
      </c>
      <c r="Q276" s="2">
        <f t="shared" si="5"/>
        <v>0</v>
      </c>
    </row>
    <row r="277" spans="3:17" x14ac:dyDescent="0.3">
      <c r="C277" s="1" t="s">
        <v>295</v>
      </c>
      <c r="D277" s="1" t="s">
        <v>42</v>
      </c>
      <c r="E277" s="1" t="s">
        <v>15</v>
      </c>
      <c r="F277">
        <v>0</v>
      </c>
      <c r="G277" s="1" t="s">
        <v>16</v>
      </c>
      <c r="H277" s="1" t="s">
        <v>15</v>
      </c>
      <c r="I277">
        <v>3237</v>
      </c>
      <c r="J277">
        <v>30</v>
      </c>
      <c r="K277">
        <v>36</v>
      </c>
      <c r="L277">
        <v>1</v>
      </c>
      <c r="M277" s="1" t="s">
        <v>17</v>
      </c>
      <c r="N277" s="1" t="s">
        <v>18</v>
      </c>
      <c r="O277">
        <v>80</v>
      </c>
      <c r="P277">
        <f>COUNTA(insurance3[[#This Row],[ID]:[Benefits]])</f>
        <v>13</v>
      </c>
      <c r="Q277" s="2">
        <f t="shared" si="5"/>
        <v>0</v>
      </c>
    </row>
    <row r="278" spans="3:17" x14ac:dyDescent="0.3">
      <c r="C278" s="1" t="s">
        <v>296</v>
      </c>
      <c r="D278" s="1" t="s">
        <v>14</v>
      </c>
      <c r="E278" s="1" t="s">
        <v>20</v>
      </c>
      <c r="F278">
        <v>0</v>
      </c>
      <c r="G278" s="1" t="s">
        <v>16</v>
      </c>
      <c r="H278" s="1" t="s">
        <v>15</v>
      </c>
      <c r="I278">
        <v>11146</v>
      </c>
      <c r="J278">
        <v>136</v>
      </c>
      <c r="K278">
        <v>36</v>
      </c>
      <c r="L278">
        <v>1</v>
      </c>
      <c r="M278" s="1" t="s">
        <v>17</v>
      </c>
      <c r="N278" s="1" t="s">
        <v>18</v>
      </c>
      <c r="O278">
        <v>257</v>
      </c>
      <c r="P278">
        <f>COUNTA(insurance3[[#This Row],[ID]:[Benefits]])</f>
        <v>13</v>
      </c>
      <c r="Q278" s="2">
        <f t="shared" si="5"/>
        <v>0</v>
      </c>
    </row>
    <row r="279" spans="3:17" x14ac:dyDescent="0.3">
      <c r="C279" s="1" t="s">
        <v>297</v>
      </c>
      <c r="D279" s="1" t="s">
        <v>14</v>
      </c>
      <c r="E279" s="1" t="s">
        <v>15</v>
      </c>
      <c r="F279">
        <v>0</v>
      </c>
      <c r="G279" s="1" t="s">
        <v>16</v>
      </c>
      <c r="H279" s="1" t="s">
        <v>15</v>
      </c>
      <c r="I279">
        <v>2833</v>
      </c>
      <c r="J279">
        <v>126</v>
      </c>
      <c r="K279">
        <v>36</v>
      </c>
      <c r="L279">
        <v>1</v>
      </c>
      <c r="M279" s="1" t="s">
        <v>21</v>
      </c>
      <c r="N279" s="1" t="s">
        <v>18</v>
      </c>
      <c r="O279">
        <v>237</v>
      </c>
      <c r="P279">
        <f>COUNTA(insurance3[[#This Row],[ID]:[Benefits]])</f>
        <v>13</v>
      </c>
      <c r="Q279" s="2">
        <f t="shared" si="5"/>
        <v>0</v>
      </c>
    </row>
    <row r="280" spans="3:17" x14ac:dyDescent="0.3">
      <c r="C280" s="1" t="s">
        <v>298</v>
      </c>
      <c r="D280" s="1" t="s">
        <v>14</v>
      </c>
      <c r="E280" s="1" t="s">
        <v>20</v>
      </c>
      <c r="F280">
        <v>0</v>
      </c>
      <c r="G280" s="1" t="s">
        <v>16</v>
      </c>
      <c r="H280" s="1" t="s">
        <v>15</v>
      </c>
      <c r="I280">
        <v>2620</v>
      </c>
      <c r="J280">
        <v>150</v>
      </c>
      <c r="K280">
        <v>36</v>
      </c>
      <c r="L280">
        <v>1</v>
      </c>
      <c r="M280" s="1" t="s">
        <v>30</v>
      </c>
      <c r="N280" s="1" t="s">
        <v>18</v>
      </c>
      <c r="O280">
        <v>270</v>
      </c>
      <c r="P280">
        <f>COUNTA(insurance3[[#This Row],[ID]:[Benefits]])</f>
        <v>13</v>
      </c>
      <c r="Q280" s="2">
        <f t="shared" si="5"/>
        <v>0</v>
      </c>
    </row>
    <row r="281" spans="3:17" x14ac:dyDescent="0.3">
      <c r="C281" s="1" t="s">
        <v>299</v>
      </c>
      <c r="D281" s="1" t="s">
        <v>14</v>
      </c>
      <c r="E281" s="1" t="s">
        <v>20</v>
      </c>
      <c r="F281">
        <v>2</v>
      </c>
      <c r="G281" s="1" t="s">
        <v>16</v>
      </c>
      <c r="H281" s="1" t="s">
        <v>15</v>
      </c>
      <c r="I281">
        <v>3900</v>
      </c>
      <c r="J281">
        <v>90</v>
      </c>
      <c r="K281">
        <v>36</v>
      </c>
      <c r="L281">
        <v>1</v>
      </c>
      <c r="M281" s="1" t="s">
        <v>30</v>
      </c>
      <c r="N281" s="1" t="s">
        <v>18</v>
      </c>
      <c r="O281">
        <v>120</v>
      </c>
      <c r="P281">
        <f>COUNTA(insurance3[[#This Row],[ID]:[Benefits]])</f>
        <v>13</v>
      </c>
      <c r="Q281" s="2">
        <f t="shared" si="5"/>
        <v>0</v>
      </c>
    </row>
    <row r="282" spans="3:17" x14ac:dyDescent="0.3">
      <c r="C282" s="1" t="s">
        <v>300</v>
      </c>
      <c r="D282" s="1" t="s">
        <v>14</v>
      </c>
      <c r="E282" s="1" t="s">
        <v>20</v>
      </c>
      <c r="F282">
        <v>1</v>
      </c>
      <c r="G282" s="1" t="s">
        <v>16</v>
      </c>
      <c r="H282" s="1" t="s">
        <v>15</v>
      </c>
      <c r="I282">
        <v>2750</v>
      </c>
      <c r="J282">
        <v>115</v>
      </c>
      <c r="K282">
        <v>36</v>
      </c>
      <c r="L282">
        <v>1</v>
      </c>
      <c r="M282" s="1" t="s">
        <v>30</v>
      </c>
      <c r="N282" s="1" t="s">
        <v>18</v>
      </c>
      <c r="O282">
        <v>227</v>
      </c>
      <c r="P282">
        <f>COUNTA(insurance3[[#This Row],[ID]:[Benefits]])</f>
        <v>13</v>
      </c>
      <c r="Q282" s="2">
        <f t="shared" si="5"/>
        <v>0</v>
      </c>
    </row>
    <row r="283" spans="3:17" x14ac:dyDescent="0.3">
      <c r="C283" s="1" t="s">
        <v>301</v>
      </c>
      <c r="D283" s="1" t="s">
        <v>14</v>
      </c>
      <c r="E283" s="1" t="s">
        <v>20</v>
      </c>
      <c r="F283">
        <v>0</v>
      </c>
      <c r="G283" s="1" t="s">
        <v>16</v>
      </c>
      <c r="H283" s="1" t="s">
        <v>15</v>
      </c>
      <c r="I283">
        <v>3993</v>
      </c>
      <c r="J283">
        <v>207</v>
      </c>
      <c r="K283">
        <v>36</v>
      </c>
      <c r="L283">
        <v>1</v>
      </c>
      <c r="M283" s="1" t="s">
        <v>30</v>
      </c>
      <c r="N283" s="1" t="s">
        <v>18</v>
      </c>
      <c r="O283">
        <v>307</v>
      </c>
      <c r="P283">
        <f>COUNTA(insurance3[[#This Row],[ID]:[Benefits]])</f>
        <v>13</v>
      </c>
      <c r="Q283" s="2">
        <f t="shared" si="5"/>
        <v>0</v>
      </c>
    </row>
    <row r="284" spans="3:17" x14ac:dyDescent="0.3">
      <c r="C284" s="1" t="s">
        <v>302</v>
      </c>
      <c r="D284" s="1" t="s">
        <v>14</v>
      </c>
      <c r="E284" s="1" t="s">
        <v>20</v>
      </c>
      <c r="F284">
        <v>0</v>
      </c>
      <c r="G284" s="1" t="s">
        <v>16</v>
      </c>
      <c r="H284" s="1" t="s">
        <v>15</v>
      </c>
      <c r="I284">
        <v>3103</v>
      </c>
      <c r="J284">
        <v>80</v>
      </c>
      <c r="K284">
        <v>36</v>
      </c>
      <c r="L284">
        <v>1</v>
      </c>
      <c r="M284" s="1" t="s">
        <v>17</v>
      </c>
      <c r="N284" s="1" t="s">
        <v>18</v>
      </c>
      <c r="O284">
        <v>160</v>
      </c>
      <c r="P284">
        <f>COUNTA(insurance3[[#This Row],[ID]:[Benefits]])</f>
        <v>13</v>
      </c>
      <c r="Q284" s="2">
        <f t="shared" si="5"/>
        <v>0</v>
      </c>
    </row>
    <row r="285" spans="3:17" x14ac:dyDescent="0.3">
      <c r="C285" s="1" t="s">
        <v>303</v>
      </c>
      <c r="D285" s="1" t="s">
        <v>14</v>
      </c>
      <c r="E285" s="1" t="s">
        <v>20</v>
      </c>
      <c r="F285">
        <v>0</v>
      </c>
      <c r="G285" s="1" t="s">
        <v>16</v>
      </c>
      <c r="H285" s="1" t="s">
        <v>15</v>
      </c>
      <c r="I285">
        <v>14583</v>
      </c>
      <c r="J285">
        <v>436</v>
      </c>
      <c r="K285">
        <v>36</v>
      </c>
      <c r="L285">
        <v>1</v>
      </c>
      <c r="M285" s="1" t="s">
        <v>30</v>
      </c>
      <c r="N285" s="1" t="s">
        <v>18</v>
      </c>
      <c r="O285">
        <v>557</v>
      </c>
      <c r="P285">
        <f>COUNTA(insurance3[[#This Row],[ID]:[Benefits]])</f>
        <v>13</v>
      </c>
      <c r="Q285" s="2">
        <f t="shared" si="5"/>
        <v>0</v>
      </c>
    </row>
    <row r="286" spans="3:17" x14ac:dyDescent="0.3">
      <c r="C286" s="1" t="s">
        <v>304</v>
      </c>
      <c r="D286" s="1" t="s">
        <v>42</v>
      </c>
      <c r="E286" s="1" t="s">
        <v>20</v>
      </c>
      <c r="F286">
        <v>0</v>
      </c>
      <c r="G286" s="1" t="s">
        <v>25</v>
      </c>
      <c r="H286" s="1" t="s">
        <v>15</v>
      </c>
      <c r="I286">
        <v>4100</v>
      </c>
      <c r="J286">
        <v>124</v>
      </c>
      <c r="K286">
        <v>36</v>
      </c>
      <c r="M286" s="1" t="s">
        <v>21</v>
      </c>
      <c r="N286" s="1" t="s">
        <v>18</v>
      </c>
      <c r="O286">
        <v>237</v>
      </c>
      <c r="P286">
        <f>COUNTA(insurance3[[#This Row],[ID]:[Benefits]])</f>
        <v>12</v>
      </c>
      <c r="Q286" s="2">
        <f t="shared" si="5"/>
        <v>7.6923076923076872E-2</v>
      </c>
    </row>
    <row r="287" spans="3:17" x14ac:dyDescent="0.3">
      <c r="C287" s="1" t="s">
        <v>305</v>
      </c>
      <c r="D287" s="1" t="s">
        <v>14</v>
      </c>
      <c r="E287" s="1" t="s">
        <v>15</v>
      </c>
      <c r="F287">
        <v>1</v>
      </c>
      <c r="G287" s="1" t="s">
        <v>25</v>
      </c>
      <c r="H287" s="1" t="s">
        <v>20</v>
      </c>
      <c r="I287">
        <v>4053</v>
      </c>
      <c r="J287">
        <v>158</v>
      </c>
      <c r="K287">
        <v>36</v>
      </c>
      <c r="L287">
        <v>0</v>
      </c>
      <c r="M287" s="1" t="s">
        <v>17</v>
      </c>
      <c r="N287" s="1" t="s">
        <v>22</v>
      </c>
      <c r="O287">
        <v>279</v>
      </c>
      <c r="P287">
        <f>COUNTA(insurance3[[#This Row],[ID]:[Benefits]])</f>
        <v>13</v>
      </c>
      <c r="Q287" s="2">
        <f t="shared" si="5"/>
        <v>0</v>
      </c>
    </row>
    <row r="288" spans="3:17" x14ac:dyDescent="0.3">
      <c r="C288" s="1" t="s">
        <v>306</v>
      </c>
      <c r="D288" s="1" t="s">
        <v>14</v>
      </c>
      <c r="E288" s="1" t="s">
        <v>20</v>
      </c>
      <c r="F288">
        <v>0</v>
      </c>
      <c r="G288" s="1" t="s">
        <v>16</v>
      </c>
      <c r="H288" s="1" t="s">
        <v>15</v>
      </c>
      <c r="I288">
        <v>3927</v>
      </c>
      <c r="J288">
        <v>112</v>
      </c>
      <c r="K288">
        <v>36</v>
      </c>
      <c r="L288">
        <v>1</v>
      </c>
      <c r="M288" s="1" t="s">
        <v>30</v>
      </c>
      <c r="N288" s="1" t="s">
        <v>18</v>
      </c>
      <c r="O288">
        <v>223</v>
      </c>
      <c r="P288">
        <f>COUNTA(insurance3[[#This Row],[ID]:[Benefits]])</f>
        <v>13</v>
      </c>
      <c r="Q288" s="2">
        <f t="shared" si="5"/>
        <v>0</v>
      </c>
    </row>
    <row r="289" spans="3:17" x14ac:dyDescent="0.3">
      <c r="C289" s="1" t="s">
        <v>307</v>
      </c>
      <c r="D289" s="1" t="s">
        <v>14</v>
      </c>
      <c r="E289" s="1" t="s">
        <v>20</v>
      </c>
      <c r="F289">
        <v>2</v>
      </c>
      <c r="G289" s="1" t="s">
        <v>16</v>
      </c>
      <c r="H289" s="1" t="s">
        <v>15</v>
      </c>
      <c r="I289">
        <v>2301</v>
      </c>
      <c r="J289">
        <v>78</v>
      </c>
      <c r="K289">
        <v>18</v>
      </c>
      <c r="L289">
        <v>1</v>
      </c>
      <c r="M289" s="1" t="s">
        <v>17</v>
      </c>
      <c r="N289" s="1" t="s">
        <v>18</v>
      </c>
      <c r="O289">
        <v>119</v>
      </c>
      <c r="P289">
        <f>COUNTA(insurance3[[#This Row],[ID]:[Benefits]])</f>
        <v>13</v>
      </c>
      <c r="Q289" s="2">
        <f t="shared" si="5"/>
        <v>0</v>
      </c>
    </row>
    <row r="290" spans="3:17" x14ac:dyDescent="0.3">
      <c r="C290" s="1" t="s">
        <v>308</v>
      </c>
      <c r="D290" s="1" t="s">
        <v>42</v>
      </c>
      <c r="E290" s="1" t="s">
        <v>15</v>
      </c>
      <c r="F290">
        <v>0</v>
      </c>
      <c r="G290" s="1" t="s">
        <v>16</v>
      </c>
      <c r="H290" s="1" t="s">
        <v>15</v>
      </c>
      <c r="I290">
        <v>1811</v>
      </c>
      <c r="J290">
        <v>54</v>
      </c>
      <c r="K290">
        <v>36</v>
      </c>
      <c r="L290">
        <v>1</v>
      </c>
      <c r="M290" s="1" t="s">
        <v>17</v>
      </c>
      <c r="N290" s="1" t="s">
        <v>18</v>
      </c>
      <c r="O290">
        <v>117</v>
      </c>
      <c r="P290">
        <f>COUNTA(insurance3[[#This Row],[ID]:[Benefits]])</f>
        <v>13</v>
      </c>
      <c r="Q290" s="2">
        <f t="shared" si="5"/>
        <v>0</v>
      </c>
    </row>
    <row r="291" spans="3:17" x14ac:dyDescent="0.3">
      <c r="C291" s="1" t="s">
        <v>309</v>
      </c>
      <c r="D291" s="1" t="s">
        <v>14</v>
      </c>
      <c r="E291" s="1" t="s">
        <v>20</v>
      </c>
      <c r="F291">
        <v>0</v>
      </c>
      <c r="G291" s="1" t="s">
        <v>16</v>
      </c>
      <c r="H291" s="1" t="s">
        <v>15</v>
      </c>
      <c r="I291">
        <v>20667</v>
      </c>
      <c r="K291">
        <v>36</v>
      </c>
      <c r="L291">
        <v>1</v>
      </c>
      <c r="M291" s="1" t="s">
        <v>21</v>
      </c>
      <c r="N291" s="1" t="s">
        <v>22</v>
      </c>
      <c r="P291">
        <f>COUNTA(insurance3[[#This Row],[ID]:[Benefits]])</f>
        <v>11</v>
      </c>
      <c r="Q291" s="2">
        <f t="shared" si="5"/>
        <v>0.15384615384615385</v>
      </c>
    </row>
    <row r="292" spans="3:17" x14ac:dyDescent="0.3">
      <c r="C292" s="1" t="s">
        <v>310</v>
      </c>
      <c r="D292" s="1" t="s">
        <v>14</v>
      </c>
      <c r="E292" s="1" t="s">
        <v>15</v>
      </c>
      <c r="F292">
        <v>0</v>
      </c>
      <c r="G292" s="1" t="s">
        <v>16</v>
      </c>
      <c r="H292" s="1" t="s">
        <v>15</v>
      </c>
      <c r="I292">
        <v>3158</v>
      </c>
      <c r="J292">
        <v>89</v>
      </c>
      <c r="K292">
        <v>36</v>
      </c>
      <c r="L292">
        <v>1</v>
      </c>
      <c r="M292" s="1" t="s">
        <v>21</v>
      </c>
      <c r="N292" s="1" t="s">
        <v>18</v>
      </c>
      <c r="O292">
        <v>120</v>
      </c>
      <c r="P292">
        <f>COUNTA(insurance3[[#This Row],[ID]:[Benefits]])</f>
        <v>13</v>
      </c>
      <c r="Q292" s="2">
        <f t="shared" si="5"/>
        <v>0</v>
      </c>
    </row>
    <row r="293" spans="3:17" x14ac:dyDescent="0.3">
      <c r="C293" s="1" t="s">
        <v>311</v>
      </c>
      <c r="D293" s="1" t="s">
        <v>42</v>
      </c>
      <c r="E293" s="1" t="s">
        <v>15</v>
      </c>
      <c r="F293">
        <v>0</v>
      </c>
      <c r="G293" s="1" t="s">
        <v>16</v>
      </c>
      <c r="H293" s="1" t="s">
        <v>20</v>
      </c>
      <c r="I293">
        <v>2600</v>
      </c>
      <c r="J293">
        <v>99</v>
      </c>
      <c r="K293">
        <v>3</v>
      </c>
      <c r="L293">
        <v>1</v>
      </c>
      <c r="M293" s="1" t="s">
        <v>30</v>
      </c>
      <c r="N293" s="1" t="s">
        <v>22</v>
      </c>
      <c r="O293">
        <v>132</v>
      </c>
      <c r="P293">
        <f>COUNTA(insurance3[[#This Row],[ID]:[Benefits]])</f>
        <v>13</v>
      </c>
      <c r="Q293" s="2">
        <f t="shared" si="5"/>
        <v>0</v>
      </c>
    </row>
    <row r="294" spans="3:17" x14ac:dyDescent="0.3">
      <c r="C294" s="1" t="s">
        <v>312</v>
      </c>
      <c r="D294" s="1" t="s">
        <v>14</v>
      </c>
      <c r="E294" s="1" t="s">
        <v>20</v>
      </c>
      <c r="F294">
        <v>0</v>
      </c>
      <c r="G294" s="1" t="s">
        <v>16</v>
      </c>
      <c r="H294" s="1" t="s">
        <v>15</v>
      </c>
      <c r="I294">
        <v>3704</v>
      </c>
      <c r="J294">
        <v>120</v>
      </c>
      <c r="K294">
        <v>36</v>
      </c>
      <c r="L294">
        <v>1</v>
      </c>
      <c r="M294" s="1" t="s">
        <v>21</v>
      </c>
      <c r="N294" s="1" t="s">
        <v>18</v>
      </c>
      <c r="O294">
        <v>230</v>
      </c>
      <c r="P294">
        <f>COUNTA(insurance3[[#This Row],[ID]:[Benefits]])</f>
        <v>13</v>
      </c>
      <c r="Q294" s="2">
        <f t="shared" si="5"/>
        <v>0</v>
      </c>
    </row>
    <row r="295" spans="3:17" x14ac:dyDescent="0.3">
      <c r="C295" s="1" t="s">
        <v>313</v>
      </c>
      <c r="D295" s="1" t="s">
        <v>42</v>
      </c>
      <c r="E295" s="1" t="s">
        <v>15</v>
      </c>
      <c r="F295">
        <v>0</v>
      </c>
      <c r="G295" s="1" t="s">
        <v>16</v>
      </c>
      <c r="H295" s="1" t="s">
        <v>15</v>
      </c>
      <c r="I295">
        <v>4124</v>
      </c>
      <c r="J295">
        <v>115</v>
      </c>
      <c r="K295">
        <v>36</v>
      </c>
      <c r="L295">
        <v>1</v>
      </c>
      <c r="M295" s="1" t="s">
        <v>30</v>
      </c>
      <c r="N295" s="1" t="s">
        <v>18</v>
      </c>
      <c r="O295">
        <v>227</v>
      </c>
      <c r="P295">
        <f>COUNTA(insurance3[[#This Row],[ID]:[Benefits]])</f>
        <v>13</v>
      </c>
      <c r="Q295" s="2">
        <f t="shared" si="5"/>
        <v>0</v>
      </c>
    </row>
    <row r="296" spans="3:17" x14ac:dyDescent="0.3">
      <c r="C296" s="1" t="s">
        <v>314</v>
      </c>
      <c r="D296" s="1" t="s">
        <v>14</v>
      </c>
      <c r="E296" s="1" t="s">
        <v>15</v>
      </c>
      <c r="F296">
        <v>0</v>
      </c>
      <c r="G296" s="1" t="s">
        <v>16</v>
      </c>
      <c r="H296" s="1" t="s">
        <v>15</v>
      </c>
      <c r="I296">
        <v>9508</v>
      </c>
      <c r="J296">
        <v>187</v>
      </c>
      <c r="K296">
        <v>36</v>
      </c>
      <c r="L296">
        <v>1</v>
      </c>
      <c r="M296" s="1" t="s">
        <v>21</v>
      </c>
      <c r="N296" s="1" t="s">
        <v>18</v>
      </c>
      <c r="O296">
        <v>297</v>
      </c>
      <c r="P296">
        <f>COUNTA(insurance3[[#This Row],[ID]:[Benefits]])</f>
        <v>13</v>
      </c>
      <c r="Q296" s="2">
        <f t="shared" si="5"/>
        <v>0</v>
      </c>
    </row>
    <row r="297" spans="3:17" x14ac:dyDescent="0.3">
      <c r="C297" s="1" t="s">
        <v>315</v>
      </c>
      <c r="D297" s="1" t="s">
        <v>14</v>
      </c>
      <c r="E297" s="1" t="s">
        <v>20</v>
      </c>
      <c r="F297">
        <v>0</v>
      </c>
      <c r="G297" s="1" t="s">
        <v>16</v>
      </c>
      <c r="H297" s="1" t="s">
        <v>15</v>
      </c>
      <c r="I297">
        <v>3075</v>
      </c>
      <c r="J297">
        <v>139</v>
      </c>
      <c r="K297">
        <v>36</v>
      </c>
      <c r="L297">
        <v>1</v>
      </c>
      <c r="M297" s="1" t="s">
        <v>21</v>
      </c>
      <c r="N297" s="1" t="s">
        <v>18</v>
      </c>
      <c r="O297">
        <v>220</v>
      </c>
      <c r="P297">
        <f>COUNTA(insurance3[[#This Row],[ID]:[Benefits]])</f>
        <v>13</v>
      </c>
      <c r="Q297" s="2">
        <f t="shared" si="5"/>
        <v>0</v>
      </c>
    </row>
    <row r="298" spans="3:17" x14ac:dyDescent="0.3">
      <c r="C298" s="1" t="s">
        <v>316</v>
      </c>
      <c r="D298" s="1" t="s">
        <v>14</v>
      </c>
      <c r="E298" s="1" t="s">
        <v>20</v>
      </c>
      <c r="F298">
        <v>2</v>
      </c>
      <c r="G298" s="1" t="s">
        <v>16</v>
      </c>
      <c r="H298" s="1" t="s">
        <v>15</v>
      </c>
      <c r="I298">
        <v>4400</v>
      </c>
      <c r="J298">
        <v>127</v>
      </c>
      <c r="K298">
        <v>36</v>
      </c>
      <c r="L298">
        <v>0</v>
      </c>
      <c r="M298" s="1" t="s">
        <v>30</v>
      </c>
      <c r="N298" s="1" t="s">
        <v>22</v>
      </c>
      <c r="O298">
        <v>237</v>
      </c>
      <c r="P298">
        <f>COUNTA(insurance3[[#This Row],[ID]:[Benefits]])</f>
        <v>13</v>
      </c>
      <c r="Q298" s="2">
        <f t="shared" si="5"/>
        <v>0</v>
      </c>
    </row>
    <row r="299" spans="3:17" x14ac:dyDescent="0.3">
      <c r="C299" s="1" t="s">
        <v>317</v>
      </c>
      <c r="D299" s="1" t="s">
        <v>14</v>
      </c>
      <c r="E299" s="1" t="s">
        <v>20</v>
      </c>
      <c r="F299">
        <v>2</v>
      </c>
      <c r="G299" s="1" t="s">
        <v>16</v>
      </c>
      <c r="H299" s="1" t="s">
        <v>15</v>
      </c>
      <c r="I299">
        <v>3153</v>
      </c>
      <c r="J299">
        <v>134</v>
      </c>
      <c r="K299">
        <v>36</v>
      </c>
      <c r="L299">
        <v>1</v>
      </c>
      <c r="M299" s="1" t="s">
        <v>17</v>
      </c>
      <c r="N299" s="1" t="s">
        <v>18</v>
      </c>
      <c r="O299">
        <v>257</v>
      </c>
      <c r="P299">
        <f>COUNTA(insurance3[[#This Row],[ID]:[Benefits]])</f>
        <v>13</v>
      </c>
      <c r="Q299" s="2">
        <f t="shared" si="5"/>
        <v>0</v>
      </c>
    </row>
    <row r="300" spans="3:17" x14ac:dyDescent="0.3">
      <c r="C300" s="1" t="s">
        <v>318</v>
      </c>
      <c r="D300" s="1" t="s">
        <v>42</v>
      </c>
      <c r="E300" s="1" t="s">
        <v>15</v>
      </c>
      <c r="G300" s="1" t="s">
        <v>16</v>
      </c>
      <c r="H300" s="1" t="s">
        <v>15</v>
      </c>
      <c r="I300">
        <v>5417</v>
      </c>
      <c r="J300">
        <v>143</v>
      </c>
      <c r="K300">
        <v>48</v>
      </c>
      <c r="L300">
        <v>0</v>
      </c>
      <c r="M300" s="1" t="s">
        <v>17</v>
      </c>
      <c r="N300" s="1" t="s">
        <v>22</v>
      </c>
      <c r="O300">
        <v>275</v>
      </c>
      <c r="P300">
        <f>COUNTA(insurance3[[#This Row],[ID]:[Benefits]])</f>
        <v>12</v>
      </c>
      <c r="Q300" s="2">
        <f t="shared" si="5"/>
        <v>7.6923076923076872E-2</v>
      </c>
    </row>
    <row r="301" spans="3:17" x14ac:dyDescent="0.3">
      <c r="C301" s="1" t="s">
        <v>319</v>
      </c>
      <c r="D301" s="1" t="s">
        <v>14</v>
      </c>
      <c r="E301" s="1" t="s">
        <v>20</v>
      </c>
      <c r="F301">
        <v>0</v>
      </c>
      <c r="G301" s="1" t="s">
        <v>16</v>
      </c>
      <c r="H301" s="1" t="s">
        <v>15</v>
      </c>
      <c r="I301">
        <v>2383</v>
      </c>
      <c r="J301">
        <v>172</v>
      </c>
      <c r="K301">
        <v>36</v>
      </c>
      <c r="L301">
        <v>1</v>
      </c>
      <c r="M301" s="1" t="s">
        <v>30</v>
      </c>
      <c r="N301" s="1" t="s">
        <v>18</v>
      </c>
      <c r="O301">
        <v>273</v>
      </c>
      <c r="P301">
        <f>COUNTA(insurance3[[#This Row],[ID]:[Benefits]])</f>
        <v>13</v>
      </c>
      <c r="Q301" s="2">
        <f t="shared" si="5"/>
        <v>0</v>
      </c>
    </row>
    <row r="302" spans="3:17" x14ac:dyDescent="0.3">
      <c r="C302" s="1" t="s">
        <v>320</v>
      </c>
      <c r="D302" s="1" t="s">
        <v>14</v>
      </c>
      <c r="E302" s="1" t="s">
        <v>20</v>
      </c>
      <c r="F302">
        <v>3</v>
      </c>
      <c r="G302" s="1" t="s">
        <v>16</v>
      </c>
      <c r="H302" s="1" t="s">
        <v>35</v>
      </c>
      <c r="I302">
        <v>4416</v>
      </c>
      <c r="J302">
        <v>110</v>
      </c>
      <c r="K302">
        <v>36</v>
      </c>
      <c r="L302">
        <v>1</v>
      </c>
      <c r="M302" s="1" t="s">
        <v>17</v>
      </c>
      <c r="N302" s="1" t="s">
        <v>18</v>
      </c>
      <c r="O302">
        <v>220</v>
      </c>
      <c r="P302">
        <f>COUNTA(insurance3[[#This Row],[ID]:[Benefits]])</f>
        <v>13</v>
      </c>
      <c r="Q302" s="2">
        <f t="shared" si="5"/>
        <v>0</v>
      </c>
    </row>
    <row r="303" spans="3:17" x14ac:dyDescent="0.3">
      <c r="C303" s="1" t="s">
        <v>321</v>
      </c>
      <c r="D303" s="1" t="s">
        <v>14</v>
      </c>
      <c r="E303" s="1" t="s">
        <v>20</v>
      </c>
      <c r="F303">
        <v>1</v>
      </c>
      <c r="G303" s="1" t="s">
        <v>16</v>
      </c>
      <c r="H303" s="1" t="s">
        <v>15</v>
      </c>
      <c r="I303">
        <v>6875</v>
      </c>
      <c r="J303">
        <v>200</v>
      </c>
      <c r="K303">
        <v>36</v>
      </c>
      <c r="L303">
        <v>1</v>
      </c>
      <c r="M303" s="1" t="s">
        <v>30</v>
      </c>
      <c r="N303" s="1" t="s">
        <v>18</v>
      </c>
      <c r="O303">
        <v>300</v>
      </c>
      <c r="P303">
        <f>COUNTA(insurance3[[#This Row],[ID]:[Benefits]])</f>
        <v>13</v>
      </c>
      <c r="Q303" s="2">
        <f t="shared" si="5"/>
        <v>0</v>
      </c>
    </row>
    <row r="304" spans="3:17" x14ac:dyDescent="0.3">
      <c r="C304" s="1" t="s">
        <v>322</v>
      </c>
      <c r="D304" s="1" t="s">
        <v>42</v>
      </c>
      <c r="E304" s="1" t="s">
        <v>20</v>
      </c>
      <c r="F304">
        <v>1</v>
      </c>
      <c r="G304" s="1" t="s">
        <v>16</v>
      </c>
      <c r="H304" s="1" t="s">
        <v>15</v>
      </c>
      <c r="I304">
        <v>4666</v>
      </c>
      <c r="J304">
        <v>135</v>
      </c>
      <c r="K304">
        <v>36</v>
      </c>
      <c r="L304">
        <v>1</v>
      </c>
      <c r="M304" s="1" t="s">
        <v>17</v>
      </c>
      <c r="N304" s="1" t="s">
        <v>18</v>
      </c>
      <c r="O304">
        <v>257</v>
      </c>
      <c r="P304">
        <f>COUNTA(insurance3[[#This Row],[ID]:[Benefits]])</f>
        <v>13</v>
      </c>
      <c r="Q304" s="2">
        <f t="shared" si="5"/>
        <v>0</v>
      </c>
    </row>
    <row r="305" spans="3:17" x14ac:dyDescent="0.3">
      <c r="C305" s="1" t="s">
        <v>323</v>
      </c>
      <c r="D305" s="1" t="s">
        <v>42</v>
      </c>
      <c r="E305" s="1" t="s">
        <v>15</v>
      </c>
      <c r="F305">
        <v>0</v>
      </c>
      <c r="G305" s="1" t="s">
        <v>16</v>
      </c>
      <c r="H305" s="1" t="s">
        <v>15</v>
      </c>
      <c r="I305">
        <v>5000</v>
      </c>
      <c r="J305">
        <v>151</v>
      </c>
      <c r="K305">
        <v>48</v>
      </c>
      <c r="L305">
        <v>1</v>
      </c>
      <c r="M305" s="1" t="s">
        <v>21</v>
      </c>
      <c r="N305" s="1" t="s">
        <v>22</v>
      </c>
      <c r="O305">
        <v>222</v>
      </c>
      <c r="P305">
        <f>COUNTA(insurance3[[#This Row],[ID]:[Benefits]])</f>
        <v>13</v>
      </c>
      <c r="Q305" s="2">
        <f t="shared" si="5"/>
        <v>0</v>
      </c>
    </row>
    <row r="306" spans="3:17" x14ac:dyDescent="0.3">
      <c r="C306" s="1" t="s">
        <v>324</v>
      </c>
      <c r="D306" s="1" t="s">
        <v>14</v>
      </c>
      <c r="E306" s="1" t="s">
        <v>20</v>
      </c>
      <c r="F306">
        <v>1</v>
      </c>
      <c r="G306" s="1" t="s">
        <v>16</v>
      </c>
      <c r="H306" s="1" t="s">
        <v>15</v>
      </c>
      <c r="I306">
        <v>2014</v>
      </c>
      <c r="J306">
        <v>113</v>
      </c>
      <c r="K306">
        <v>36</v>
      </c>
      <c r="L306">
        <v>1</v>
      </c>
      <c r="M306" s="1" t="s">
        <v>17</v>
      </c>
      <c r="N306" s="1" t="s">
        <v>22</v>
      </c>
      <c r="O306">
        <v>225</v>
      </c>
      <c r="P306">
        <f>COUNTA(insurance3[[#This Row],[ID]:[Benefits]])</f>
        <v>13</v>
      </c>
      <c r="Q306" s="2">
        <f t="shared" si="5"/>
        <v>0</v>
      </c>
    </row>
    <row r="307" spans="3:17" x14ac:dyDescent="0.3">
      <c r="C307" s="1" t="s">
        <v>325</v>
      </c>
      <c r="D307" s="1" t="s">
        <v>14</v>
      </c>
      <c r="E307" s="1" t="s">
        <v>20</v>
      </c>
      <c r="F307">
        <v>0</v>
      </c>
      <c r="G307" s="1" t="s">
        <v>25</v>
      </c>
      <c r="H307" s="1" t="s">
        <v>15</v>
      </c>
      <c r="I307">
        <v>1800</v>
      </c>
      <c r="J307">
        <v>93</v>
      </c>
      <c r="K307">
        <v>36</v>
      </c>
      <c r="L307">
        <v>0</v>
      </c>
      <c r="M307" s="1" t="s">
        <v>17</v>
      </c>
      <c r="N307" s="1" t="s">
        <v>22</v>
      </c>
      <c r="O307">
        <v>165</v>
      </c>
      <c r="P307">
        <f>COUNTA(insurance3[[#This Row],[ID]:[Benefits]])</f>
        <v>13</v>
      </c>
      <c r="Q307" s="2">
        <f t="shared" si="5"/>
        <v>0</v>
      </c>
    </row>
    <row r="308" spans="3:17" x14ac:dyDescent="0.3">
      <c r="C308" s="1" t="s">
        <v>326</v>
      </c>
      <c r="D308" s="1" t="s">
        <v>14</v>
      </c>
      <c r="E308" s="1" t="s">
        <v>20</v>
      </c>
      <c r="G308" s="1" t="s">
        <v>25</v>
      </c>
      <c r="H308" s="1" t="s">
        <v>15</v>
      </c>
      <c r="I308">
        <v>2875</v>
      </c>
      <c r="J308">
        <v>105</v>
      </c>
      <c r="K308">
        <v>36</v>
      </c>
      <c r="L308">
        <v>1</v>
      </c>
      <c r="M308" s="1" t="s">
        <v>30</v>
      </c>
      <c r="N308" s="1" t="s">
        <v>18</v>
      </c>
      <c r="O308">
        <v>207</v>
      </c>
      <c r="P308">
        <f>COUNTA(insurance3[[#This Row],[ID]:[Benefits]])</f>
        <v>12</v>
      </c>
      <c r="Q308" s="2">
        <f t="shared" si="5"/>
        <v>7.6923076923076872E-2</v>
      </c>
    </row>
    <row r="309" spans="3:17" x14ac:dyDescent="0.3">
      <c r="C309" s="1" t="s">
        <v>327</v>
      </c>
      <c r="D309" s="1" t="s">
        <v>42</v>
      </c>
      <c r="E309" s="1" t="s">
        <v>15</v>
      </c>
      <c r="F309">
        <v>0</v>
      </c>
      <c r="G309" s="1" t="s">
        <v>16</v>
      </c>
      <c r="H309" s="1" t="s">
        <v>15</v>
      </c>
      <c r="I309">
        <v>5000</v>
      </c>
      <c r="J309">
        <v>132</v>
      </c>
      <c r="K309">
        <v>36</v>
      </c>
      <c r="L309">
        <v>1</v>
      </c>
      <c r="M309" s="1" t="s">
        <v>21</v>
      </c>
      <c r="N309" s="1" t="s">
        <v>18</v>
      </c>
      <c r="O309">
        <v>253</v>
      </c>
      <c r="P309">
        <f>COUNTA(insurance3[[#This Row],[ID]:[Benefits]])</f>
        <v>13</v>
      </c>
      <c r="Q309" s="2">
        <f t="shared" si="5"/>
        <v>0</v>
      </c>
    </row>
    <row r="310" spans="3:17" x14ac:dyDescent="0.3">
      <c r="C310" s="1" t="s">
        <v>328</v>
      </c>
      <c r="D310" s="1" t="s">
        <v>14</v>
      </c>
      <c r="E310" s="1" t="s">
        <v>20</v>
      </c>
      <c r="F310">
        <v>1</v>
      </c>
      <c r="G310" s="1" t="s">
        <v>16</v>
      </c>
      <c r="H310" s="1" t="s">
        <v>15</v>
      </c>
      <c r="I310">
        <v>1625</v>
      </c>
      <c r="J310">
        <v>96</v>
      </c>
      <c r="K310">
        <v>36</v>
      </c>
      <c r="L310">
        <v>1</v>
      </c>
      <c r="M310" s="1" t="s">
        <v>17</v>
      </c>
      <c r="N310" s="1" t="s">
        <v>18</v>
      </c>
      <c r="O310">
        <v>127</v>
      </c>
      <c r="P310">
        <f>COUNTA(insurance3[[#This Row],[ID]:[Benefits]])</f>
        <v>13</v>
      </c>
      <c r="Q310" s="2">
        <f t="shared" si="5"/>
        <v>0</v>
      </c>
    </row>
    <row r="311" spans="3:17" x14ac:dyDescent="0.3">
      <c r="C311" s="1" t="s">
        <v>329</v>
      </c>
      <c r="D311" s="1" t="s">
        <v>14</v>
      </c>
      <c r="E311" s="1" t="s">
        <v>15</v>
      </c>
      <c r="F311">
        <v>0</v>
      </c>
      <c r="G311" s="1" t="s">
        <v>16</v>
      </c>
      <c r="H311" s="1" t="s">
        <v>15</v>
      </c>
      <c r="I311">
        <v>4000</v>
      </c>
      <c r="J311">
        <v>140</v>
      </c>
      <c r="K311">
        <v>36</v>
      </c>
      <c r="L311">
        <v>1</v>
      </c>
      <c r="M311" s="1" t="s">
        <v>21</v>
      </c>
      <c r="N311" s="1" t="s">
        <v>18</v>
      </c>
      <c r="O311">
        <v>270</v>
      </c>
      <c r="P311">
        <f>COUNTA(insurance3[[#This Row],[ID]:[Benefits]])</f>
        <v>13</v>
      </c>
      <c r="Q311" s="2">
        <f t="shared" si="5"/>
        <v>0</v>
      </c>
    </row>
    <row r="312" spans="3:17" x14ac:dyDescent="0.3">
      <c r="C312" s="1" t="s">
        <v>330</v>
      </c>
      <c r="D312" s="1" t="s">
        <v>14</v>
      </c>
      <c r="E312" s="1" t="s">
        <v>15</v>
      </c>
      <c r="F312">
        <v>0</v>
      </c>
      <c r="G312" s="1" t="s">
        <v>25</v>
      </c>
      <c r="H312" s="1" t="s">
        <v>15</v>
      </c>
      <c r="I312">
        <v>2000</v>
      </c>
      <c r="K312">
        <v>36</v>
      </c>
      <c r="L312">
        <v>1</v>
      </c>
      <c r="M312" s="1" t="s">
        <v>17</v>
      </c>
      <c r="N312" s="1" t="s">
        <v>22</v>
      </c>
      <c r="P312">
        <f>COUNTA(insurance3[[#This Row],[ID]:[Benefits]])</f>
        <v>11</v>
      </c>
      <c r="Q312" s="2">
        <f t="shared" si="5"/>
        <v>0.15384615384615385</v>
      </c>
    </row>
    <row r="313" spans="3:17" x14ac:dyDescent="0.3">
      <c r="C313" s="1" t="s">
        <v>331</v>
      </c>
      <c r="D313" s="1" t="s">
        <v>42</v>
      </c>
      <c r="E313" s="1" t="s">
        <v>15</v>
      </c>
      <c r="F313">
        <v>0</v>
      </c>
      <c r="G313" s="1" t="s">
        <v>16</v>
      </c>
      <c r="H313" s="1" t="s">
        <v>15</v>
      </c>
      <c r="I313">
        <v>3762</v>
      </c>
      <c r="J313">
        <v>135</v>
      </c>
      <c r="K313">
        <v>36</v>
      </c>
      <c r="L313">
        <v>1</v>
      </c>
      <c r="M313" s="1" t="s">
        <v>21</v>
      </c>
      <c r="N313" s="1" t="s">
        <v>18</v>
      </c>
      <c r="O313">
        <v>257</v>
      </c>
      <c r="P313">
        <f>COUNTA(insurance3[[#This Row],[ID]:[Benefits]])</f>
        <v>13</v>
      </c>
      <c r="Q313" s="2">
        <f t="shared" si="5"/>
        <v>0</v>
      </c>
    </row>
    <row r="314" spans="3:17" x14ac:dyDescent="0.3">
      <c r="C314" s="1" t="s">
        <v>332</v>
      </c>
      <c r="D314" s="1" t="s">
        <v>42</v>
      </c>
      <c r="E314" s="1" t="s">
        <v>15</v>
      </c>
      <c r="F314">
        <v>0</v>
      </c>
      <c r="G314" s="1" t="s">
        <v>16</v>
      </c>
      <c r="H314" s="1" t="s">
        <v>15</v>
      </c>
      <c r="I314">
        <v>2400</v>
      </c>
      <c r="J314">
        <v>104</v>
      </c>
      <c r="K314">
        <v>36</v>
      </c>
      <c r="L314">
        <v>0</v>
      </c>
      <c r="M314" s="1" t="s">
        <v>17</v>
      </c>
      <c r="N314" s="1" t="s">
        <v>22</v>
      </c>
      <c r="O314">
        <v>207</v>
      </c>
      <c r="P314">
        <f>COUNTA(insurance3[[#This Row],[ID]:[Benefits]])</f>
        <v>13</v>
      </c>
      <c r="Q314" s="2">
        <f t="shared" si="5"/>
        <v>0</v>
      </c>
    </row>
    <row r="315" spans="3:17" x14ac:dyDescent="0.3">
      <c r="C315" s="1" t="s">
        <v>333</v>
      </c>
      <c r="D315" s="1" t="s">
        <v>14</v>
      </c>
      <c r="E315" s="1" t="s">
        <v>15</v>
      </c>
      <c r="F315">
        <v>0</v>
      </c>
      <c r="G315" s="1" t="s">
        <v>16</v>
      </c>
      <c r="H315" s="1" t="s">
        <v>15</v>
      </c>
      <c r="I315">
        <v>20233</v>
      </c>
      <c r="J315">
        <v>480</v>
      </c>
      <c r="K315">
        <v>36</v>
      </c>
      <c r="L315">
        <v>1</v>
      </c>
      <c r="M315" s="1" t="s">
        <v>21</v>
      </c>
      <c r="N315" s="1" t="s">
        <v>22</v>
      </c>
      <c r="O315">
        <v>790</v>
      </c>
      <c r="P315">
        <f>COUNTA(insurance3[[#This Row],[ID]:[Benefits]])</f>
        <v>13</v>
      </c>
      <c r="Q315" s="2">
        <f t="shared" si="5"/>
        <v>0</v>
      </c>
    </row>
    <row r="316" spans="3:17" x14ac:dyDescent="0.3">
      <c r="C316" s="1" t="s">
        <v>334</v>
      </c>
      <c r="D316" s="1" t="s">
        <v>14</v>
      </c>
      <c r="E316" s="1" t="s">
        <v>20</v>
      </c>
      <c r="F316">
        <v>2</v>
      </c>
      <c r="G316" s="1" t="s">
        <v>25</v>
      </c>
      <c r="H316" s="1" t="s">
        <v>15</v>
      </c>
      <c r="I316">
        <v>7667</v>
      </c>
      <c r="J316">
        <v>185</v>
      </c>
      <c r="K316">
        <v>36</v>
      </c>
      <c r="M316" s="1" t="s">
        <v>21</v>
      </c>
      <c r="N316" s="1" t="s">
        <v>18</v>
      </c>
      <c r="O316">
        <v>297</v>
      </c>
      <c r="P316">
        <f>COUNTA(insurance3[[#This Row],[ID]:[Benefits]])</f>
        <v>12</v>
      </c>
      <c r="Q316" s="2">
        <f t="shared" si="5"/>
        <v>7.6923076923076872E-2</v>
      </c>
    </row>
    <row r="317" spans="3:17" x14ac:dyDescent="0.3">
      <c r="C317" s="1" t="s">
        <v>335</v>
      </c>
      <c r="D317" s="1" t="s">
        <v>42</v>
      </c>
      <c r="E317" s="1" t="s">
        <v>15</v>
      </c>
      <c r="F317">
        <v>0</v>
      </c>
      <c r="G317" s="1" t="s">
        <v>16</v>
      </c>
      <c r="H317" s="1" t="s">
        <v>15</v>
      </c>
      <c r="I317">
        <v>2917</v>
      </c>
      <c r="J317">
        <v>84</v>
      </c>
      <c r="K317">
        <v>36</v>
      </c>
      <c r="L317">
        <v>1</v>
      </c>
      <c r="M317" s="1" t="s">
        <v>30</v>
      </c>
      <c r="N317" s="1" t="s">
        <v>18</v>
      </c>
      <c r="O317">
        <v>137</v>
      </c>
      <c r="P317">
        <f>COUNTA(insurance3[[#This Row],[ID]:[Benefits]])</f>
        <v>13</v>
      </c>
      <c r="Q317" s="2">
        <f t="shared" si="5"/>
        <v>0</v>
      </c>
    </row>
    <row r="318" spans="3:17" x14ac:dyDescent="0.3">
      <c r="C318" s="1" t="s">
        <v>336</v>
      </c>
      <c r="D318" s="1" t="s">
        <v>14</v>
      </c>
      <c r="E318" s="1" t="s">
        <v>15</v>
      </c>
      <c r="F318">
        <v>0</v>
      </c>
      <c r="G318" s="1" t="s">
        <v>25</v>
      </c>
      <c r="H318" s="1" t="s">
        <v>15</v>
      </c>
      <c r="I318">
        <v>2927</v>
      </c>
      <c r="J318">
        <v>111</v>
      </c>
      <c r="K318">
        <v>36</v>
      </c>
      <c r="L318">
        <v>1</v>
      </c>
      <c r="M318" s="1" t="s">
        <v>30</v>
      </c>
      <c r="N318" s="1" t="s">
        <v>18</v>
      </c>
      <c r="O318">
        <v>222</v>
      </c>
      <c r="P318">
        <f>COUNTA(insurance3[[#This Row],[ID]:[Benefits]])</f>
        <v>13</v>
      </c>
      <c r="Q318" s="2">
        <f t="shared" si="5"/>
        <v>0</v>
      </c>
    </row>
    <row r="319" spans="3:17" x14ac:dyDescent="0.3">
      <c r="C319" s="1" t="s">
        <v>337</v>
      </c>
      <c r="D319" s="1" t="s">
        <v>42</v>
      </c>
      <c r="E319" s="1" t="s">
        <v>15</v>
      </c>
      <c r="F319">
        <v>0</v>
      </c>
      <c r="G319" s="1" t="s">
        <v>16</v>
      </c>
      <c r="H319" s="1" t="s">
        <v>15</v>
      </c>
      <c r="I319">
        <v>2507</v>
      </c>
      <c r="J319">
        <v>56</v>
      </c>
      <c r="K319">
        <v>36</v>
      </c>
      <c r="L319">
        <v>1</v>
      </c>
      <c r="M319" s="1" t="s">
        <v>21</v>
      </c>
      <c r="N319" s="1" t="s">
        <v>18</v>
      </c>
      <c r="O319">
        <v>147</v>
      </c>
      <c r="P319">
        <f>COUNTA(insurance3[[#This Row],[ID]:[Benefits]])</f>
        <v>13</v>
      </c>
      <c r="Q319" s="2">
        <f t="shared" si="5"/>
        <v>0</v>
      </c>
    </row>
    <row r="320" spans="3:17" x14ac:dyDescent="0.3">
      <c r="C320" s="1" t="s">
        <v>338</v>
      </c>
      <c r="D320" s="1" t="s">
        <v>14</v>
      </c>
      <c r="E320" s="1" t="s">
        <v>20</v>
      </c>
      <c r="F320">
        <v>2</v>
      </c>
      <c r="G320" s="1" t="s">
        <v>16</v>
      </c>
      <c r="H320" s="1" t="s">
        <v>20</v>
      </c>
      <c r="I320">
        <v>5746</v>
      </c>
      <c r="J320">
        <v>144</v>
      </c>
      <c r="K320">
        <v>84</v>
      </c>
      <c r="M320" s="1" t="s">
        <v>21</v>
      </c>
      <c r="N320" s="1" t="s">
        <v>18</v>
      </c>
      <c r="O320">
        <v>277</v>
      </c>
      <c r="P320">
        <f>COUNTA(insurance3[[#This Row],[ID]:[Benefits]])</f>
        <v>12</v>
      </c>
      <c r="Q320" s="2">
        <f t="shared" si="5"/>
        <v>7.6923076923076872E-2</v>
      </c>
    </row>
    <row r="321" spans="3:17" x14ac:dyDescent="0.3">
      <c r="C321" s="1" t="s">
        <v>339</v>
      </c>
      <c r="D321" s="1" t="s">
        <v>35</v>
      </c>
      <c r="E321" s="1" t="s">
        <v>20</v>
      </c>
      <c r="F321">
        <v>0</v>
      </c>
      <c r="G321" s="1" t="s">
        <v>16</v>
      </c>
      <c r="H321" s="1" t="s">
        <v>15</v>
      </c>
      <c r="I321">
        <v>2473</v>
      </c>
      <c r="J321">
        <v>159</v>
      </c>
      <c r="K321">
        <v>36</v>
      </c>
      <c r="L321">
        <v>1</v>
      </c>
      <c r="M321" s="1" t="s">
        <v>21</v>
      </c>
      <c r="N321" s="1" t="s">
        <v>22</v>
      </c>
      <c r="O321">
        <v>2720</v>
      </c>
      <c r="P321">
        <f>COUNTA(insurance3[[#This Row],[ID]:[Benefits]])</f>
        <v>13</v>
      </c>
      <c r="Q321" s="2">
        <f t="shared" si="5"/>
        <v>0</v>
      </c>
    </row>
    <row r="322" spans="3:17" x14ac:dyDescent="0.3">
      <c r="C322" s="1" t="s">
        <v>340</v>
      </c>
      <c r="D322" s="1" t="s">
        <v>14</v>
      </c>
      <c r="E322" s="1" t="s">
        <v>20</v>
      </c>
      <c r="F322">
        <v>1</v>
      </c>
      <c r="G322" s="1" t="s">
        <v>25</v>
      </c>
      <c r="H322" s="1" t="s">
        <v>15</v>
      </c>
      <c r="I322">
        <v>3399</v>
      </c>
      <c r="J322">
        <v>111</v>
      </c>
      <c r="K322">
        <v>18</v>
      </c>
      <c r="L322">
        <v>1</v>
      </c>
      <c r="M322" s="1" t="s">
        <v>17</v>
      </c>
      <c r="N322" s="1" t="s">
        <v>18</v>
      </c>
      <c r="O322">
        <v>222</v>
      </c>
      <c r="P322">
        <f>COUNTA(insurance3[[#This Row],[ID]:[Benefits]])</f>
        <v>13</v>
      </c>
      <c r="Q322" s="2">
        <f t="shared" si="5"/>
        <v>0</v>
      </c>
    </row>
    <row r="323" spans="3:17" x14ac:dyDescent="0.3">
      <c r="C323" s="1" t="s">
        <v>341</v>
      </c>
      <c r="D323" s="1" t="s">
        <v>14</v>
      </c>
      <c r="E323" s="1" t="s">
        <v>20</v>
      </c>
      <c r="F323">
        <v>2</v>
      </c>
      <c r="G323" s="1" t="s">
        <v>16</v>
      </c>
      <c r="H323" s="1" t="s">
        <v>15</v>
      </c>
      <c r="I323">
        <v>3717</v>
      </c>
      <c r="J323">
        <v>120</v>
      </c>
      <c r="K323">
        <v>36</v>
      </c>
      <c r="L323">
        <v>1</v>
      </c>
      <c r="M323" s="1" t="s">
        <v>30</v>
      </c>
      <c r="N323" s="1" t="s">
        <v>18</v>
      </c>
      <c r="O323">
        <v>230</v>
      </c>
      <c r="P323">
        <f>COUNTA(insurance3[[#This Row],[ID]:[Benefits]])</f>
        <v>13</v>
      </c>
      <c r="Q323" s="2">
        <f t="shared" si="5"/>
        <v>0</v>
      </c>
    </row>
    <row r="324" spans="3:17" x14ac:dyDescent="0.3">
      <c r="C324" s="1" t="s">
        <v>342</v>
      </c>
      <c r="D324" s="1" t="s">
        <v>14</v>
      </c>
      <c r="E324" s="1" t="s">
        <v>20</v>
      </c>
      <c r="F324">
        <v>0</v>
      </c>
      <c r="G324" s="1" t="s">
        <v>16</v>
      </c>
      <c r="H324" s="1" t="s">
        <v>15</v>
      </c>
      <c r="I324">
        <v>2058</v>
      </c>
      <c r="J324">
        <v>88</v>
      </c>
      <c r="K324">
        <v>36</v>
      </c>
      <c r="M324" s="1" t="s">
        <v>17</v>
      </c>
      <c r="N324" s="1" t="s">
        <v>18</v>
      </c>
      <c r="O324">
        <v>146</v>
      </c>
      <c r="P324">
        <f>COUNTA(insurance3[[#This Row],[ID]:[Benefits]])</f>
        <v>12</v>
      </c>
      <c r="Q324" s="2">
        <f t="shared" si="5"/>
        <v>7.6923076923076872E-2</v>
      </c>
    </row>
    <row r="325" spans="3:17" x14ac:dyDescent="0.3">
      <c r="C325" s="1" t="s">
        <v>343</v>
      </c>
      <c r="D325" s="1" t="s">
        <v>42</v>
      </c>
      <c r="E325" s="1" t="s">
        <v>15</v>
      </c>
      <c r="F325">
        <v>1</v>
      </c>
      <c r="G325" s="1" t="s">
        <v>16</v>
      </c>
      <c r="H325" s="1" t="s">
        <v>15</v>
      </c>
      <c r="I325">
        <v>3541</v>
      </c>
      <c r="J325">
        <v>112</v>
      </c>
      <c r="K325">
        <v>36</v>
      </c>
      <c r="M325" s="1" t="s">
        <v>30</v>
      </c>
      <c r="N325" s="1" t="s">
        <v>18</v>
      </c>
      <c r="O325">
        <v>223</v>
      </c>
      <c r="P325">
        <f>COUNTA(insurance3[[#This Row],[ID]:[Benefits]])</f>
        <v>12</v>
      </c>
      <c r="Q325" s="2">
        <f t="shared" si="5"/>
        <v>7.6923076923076872E-2</v>
      </c>
    </row>
    <row r="326" spans="3:17" x14ac:dyDescent="0.3">
      <c r="C326" s="1" t="s">
        <v>344</v>
      </c>
      <c r="D326" s="1" t="s">
        <v>14</v>
      </c>
      <c r="E326" s="1" t="s">
        <v>20</v>
      </c>
      <c r="F326">
        <v>1</v>
      </c>
      <c r="G326" s="1" t="s">
        <v>16</v>
      </c>
      <c r="H326" s="1" t="s">
        <v>20</v>
      </c>
      <c r="I326">
        <v>10000</v>
      </c>
      <c r="J326">
        <v>155</v>
      </c>
      <c r="K326">
        <v>36</v>
      </c>
      <c r="L326">
        <v>1</v>
      </c>
      <c r="M326" s="1" t="s">
        <v>21</v>
      </c>
      <c r="N326" s="1" t="s">
        <v>22</v>
      </c>
      <c r="O326">
        <v>277</v>
      </c>
      <c r="P326">
        <f>COUNTA(insurance3[[#This Row],[ID]:[Benefits]])</f>
        <v>13</v>
      </c>
      <c r="Q326" s="2">
        <f t="shared" si="5"/>
        <v>0</v>
      </c>
    </row>
    <row r="327" spans="3:17" x14ac:dyDescent="0.3">
      <c r="C327" s="1" t="s">
        <v>345</v>
      </c>
      <c r="D327" s="1" t="s">
        <v>14</v>
      </c>
      <c r="E327" s="1" t="s">
        <v>20</v>
      </c>
      <c r="F327">
        <v>0</v>
      </c>
      <c r="G327" s="1" t="s">
        <v>16</v>
      </c>
      <c r="H327" s="1" t="s">
        <v>15</v>
      </c>
      <c r="I327">
        <v>2400</v>
      </c>
      <c r="J327">
        <v>115</v>
      </c>
      <c r="K327">
        <v>36</v>
      </c>
      <c r="L327">
        <v>1</v>
      </c>
      <c r="M327" s="1" t="s">
        <v>30</v>
      </c>
      <c r="N327" s="1" t="s">
        <v>18</v>
      </c>
      <c r="O327">
        <v>227</v>
      </c>
      <c r="P327">
        <f>COUNTA(insurance3[[#This Row],[ID]:[Benefits]])</f>
        <v>13</v>
      </c>
      <c r="Q327" s="2">
        <f t="shared" si="5"/>
        <v>0</v>
      </c>
    </row>
    <row r="328" spans="3:17" x14ac:dyDescent="0.3">
      <c r="C328" s="1" t="s">
        <v>346</v>
      </c>
      <c r="D328" s="1" t="s">
        <v>14</v>
      </c>
      <c r="E328" s="1" t="s">
        <v>20</v>
      </c>
      <c r="F328">
        <v>3</v>
      </c>
      <c r="G328" s="1" t="s">
        <v>16</v>
      </c>
      <c r="H328" s="1" t="s">
        <v>15</v>
      </c>
      <c r="I328">
        <v>4342</v>
      </c>
      <c r="J328">
        <v>124</v>
      </c>
      <c r="K328">
        <v>36</v>
      </c>
      <c r="L328">
        <v>1</v>
      </c>
      <c r="M328" s="1" t="s">
        <v>30</v>
      </c>
      <c r="N328" s="1" t="s">
        <v>18</v>
      </c>
      <c r="O328">
        <v>237</v>
      </c>
      <c r="P328">
        <f>COUNTA(insurance3[[#This Row],[ID]:[Benefits]])</f>
        <v>13</v>
      </c>
      <c r="Q328" s="2">
        <f t="shared" ref="Q328:Q391" si="6">1-P328/$P$6</f>
        <v>0</v>
      </c>
    </row>
    <row r="329" spans="3:17" x14ac:dyDescent="0.3">
      <c r="C329" s="1" t="s">
        <v>347</v>
      </c>
      <c r="D329" s="1" t="s">
        <v>14</v>
      </c>
      <c r="E329" s="1" t="s">
        <v>20</v>
      </c>
      <c r="F329">
        <v>2</v>
      </c>
      <c r="G329" s="1" t="s">
        <v>25</v>
      </c>
      <c r="H329" s="1" t="s">
        <v>15</v>
      </c>
      <c r="I329">
        <v>3601</v>
      </c>
      <c r="K329">
        <v>36</v>
      </c>
      <c r="L329">
        <v>1</v>
      </c>
      <c r="M329" s="1" t="s">
        <v>21</v>
      </c>
      <c r="N329" s="1" t="s">
        <v>18</v>
      </c>
      <c r="P329">
        <f>COUNTA(insurance3[[#This Row],[ID]:[Benefits]])</f>
        <v>11</v>
      </c>
      <c r="Q329" s="2">
        <f t="shared" si="6"/>
        <v>0.15384615384615385</v>
      </c>
    </row>
    <row r="330" spans="3:17" x14ac:dyDescent="0.3">
      <c r="C330" s="1" t="s">
        <v>348</v>
      </c>
      <c r="D330" s="1" t="s">
        <v>42</v>
      </c>
      <c r="E330" s="1" t="s">
        <v>15</v>
      </c>
      <c r="F330">
        <v>0</v>
      </c>
      <c r="G330" s="1" t="s">
        <v>16</v>
      </c>
      <c r="H330" s="1" t="s">
        <v>15</v>
      </c>
      <c r="I330">
        <v>3166</v>
      </c>
      <c r="J330">
        <v>132</v>
      </c>
      <c r="K330">
        <v>36</v>
      </c>
      <c r="M330" s="1" t="s">
        <v>21</v>
      </c>
      <c r="N330" s="1" t="s">
        <v>18</v>
      </c>
      <c r="O330">
        <v>253</v>
      </c>
      <c r="P330">
        <f>COUNTA(insurance3[[#This Row],[ID]:[Benefits]])</f>
        <v>12</v>
      </c>
      <c r="Q330" s="2">
        <f t="shared" si="6"/>
        <v>7.6923076923076872E-2</v>
      </c>
    </row>
    <row r="331" spans="3:17" x14ac:dyDescent="0.3">
      <c r="C331" s="1" t="s">
        <v>349</v>
      </c>
      <c r="D331" s="1" t="s">
        <v>14</v>
      </c>
      <c r="E331" s="1" t="s">
        <v>20</v>
      </c>
      <c r="F331">
        <v>3</v>
      </c>
      <c r="G331" s="1" t="s">
        <v>16</v>
      </c>
      <c r="H331" s="1" t="s">
        <v>15</v>
      </c>
      <c r="I331">
        <v>15000</v>
      </c>
      <c r="J331">
        <v>300</v>
      </c>
      <c r="K331">
        <v>36</v>
      </c>
      <c r="L331">
        <v>1</v>
      </c>
      <c r="M331" s="1" t="s">
        <v>21</v>
      </c>
      <c r="N331" s="1" t="s">
        <v>18</v>
      </c>
      <c r="O331">
        <v>450</v>
      </c>
      <c r="P331">
        <f>COUNTA(insurance3[[#This Row],[ID]:[Benefits]])</f>
        <v>13</v>
      </c>
      <c r="Q331" s="2">
        <f t="shared" si="6"/>
        <v>0</v>
      </c>
    </row>
    <row r="332" spans="3:17" x14ac:dyDescent="0.3">
      <c r="C332" s="1" t="s">
        <v>350</v>
      </c>
      <c r="D332" s="1" t="s">
        <v>14</v>
      </c>
      <c r="E332" s="1" t="s">
        <v>20</v>
      </c>
      <c r="F332">
        <v>1</v>
      </c>
      <c r="G332" s="1" t="s">
        <v>16</v>
      </c>
      <c r="H332" s="1" t="s">
        <v>20</v>
      </c>
      <c r="I332">
        <v>8666</v>
      </c>
      <c r="J332">
        <v>376</v>
      </c>
      <c r="K332">
        <v>36</v>
      </c>
      <c r="L332">
        <v>0</v>
      </c>
      <c r="M332" s="1" t="s">
        <v>21</v>
      </c>
      <c r="N332" s="1" t="s">
        <v>22</v>
      </c>
      <c r="O332">
        <v>507</v>
      </c>
      <c r="P332">
        <f>COUNTA(insurance3[[#This Row],[ID]:[Benefits]])</f>
        <v>13</v>
      </c>
      <c r="Q332" s="2">
        <f t="shared" si="6"/>
        <v>0</v>
      </c>
    </row>
    <row r="333" spans="3:17" x14ac:dyDescent="0.3">
      <c r="C333" s="1" t="s">
        <v>351</v>
      </c>
      <c r="D333" s="1" t="s">
        <v>14</v>
      </c>
      <c r="E333" s="1" t="s">
        <v>15</v>
      </c>
      <c r="F333">
        <v>0</v>
      </c>
      <c r="G333" s="1" t="s">
        <v>16</v>
      </c>
      <c r="H333" s="1" t="s">
        <v>15</v>
      </c>
      <c r="I333">
        <v>4917</v>
      </c>
      <c r="J333">
        <v>130</v>
      </c>
      <c r="K333">
        <v>36</v>
      </c>
      <c r="L333">
        <v>0</v>
      </c>
      <c r="M333" s="1" t="s">
        <v>21</v>
      </c>
      <c r="N333" s="1" t="s">
        <v>18</v>
      </c>
      <c r="O333">
        <v>250</v>
      </c>
      <c r="P333">
        <f>COUNTA(insurance3[[#This Row],[ID]:[Benefits]])</f>
        <v>13</v>
      </c>
      <c r="Q333" s="2">
        <f t="shared" si="6"/>
        <v>0</v>
      </c>
    </row>
    <row r="334" spans="3:17" x14ac:dyDescent="0.3">
      <c r="C334" s="1" t="s">
        <v>352</v>
      </c>
      <c r="D334" s="1" t="s">
        <v>14</v>
      </c>
      <c r="E334" s="1" t="s">
        <v>20</v>
      </c>
      <c r="F334">
        <v>0</v>
      </c>
      <c r="G334" s="1" t="s">
        <v>16</v>
      </c>
      <c r="H334" s="1" t="s">
        <v>20</v>
      </c>
      <c r="I334">
        <v>5818</v>
      </c>
      <c r="J334">
        <v>184</v>
      </c>
      <c r="K334">
        <v>36</v>
      </c>
      <c r="L334">
        <v>1</v>
      </c>
      <c r="M334" s="1" t="s">
        <v>30</v>
      </c>
      <c r="N334" s="1" t="s">
        <v>18</v>
      </c>
      <c r="O334">
        <v>297</v>
      </c>
      <c r="P334">
        <f>COUNTA(insurance3[[#This Row],[ID]:[Benefits]])</f>
        <v>13</v>
      </c>
      <c r="Q334" s="2">
        <f t="shared" si="6"/>
        <v>0</v>
      </c>
    </row>
    <row r="335" spans="3:17" x14ac:dyDescent="0.3">
      <c r="C335" s="1" t="s">
        <v>353</v>
      </c>
      <c r="D335" s="1" t="s">
        <v>42</v>
      </c>
      <c r="E335" s="1" t="s">
        <v>20</v>
      </c>
      <c r="F335">
        <v>0</v>
      </c>
      <c r="G335" s="1" t="s">
        <v>16</v>
      </c>
      <c r="H335" s="1" t="s">
        <v>15</v>
      </c>
      <c r="I335">
        <v>4333</v>
      </c>
      <c r="J335">
        <v>110</v>
      </c>
      <c r="K335">
        <v>36</v>
      </c>
      <c r="L335">
        <v>1</v>
      </c>
      <c r="M335" s="1" t="s">
        <v>17</v>
      </c>
      <c r="N335" s="1" t="s">
        <v>22</v>
      </c>
      <c r="O335">
        <v>220</v>
      </c>
      <c r="P335">
        <f>COUNTA(insurance3[[#This Row],[ID]:[Benefits]])</f>
        <v>13</v>
      </c>
      <c r="Q335" s="2">
        <f t="shared" si="6"/>
        <v>0</v>
      </c>
    </row>
    <row r="336" spans="3:17" x14ac:dyDescent="0.3">
      <c r="C336" s="1" t="s">
        <v>354</v>
      </c>
      <c r="D336" s="1" t="s">
        <v>42</v>
      </c>
      <c r="E336" s="1" t="s">
        <v>15</v>
      </c>
      <c r="F336">
        <v>0</v>
      </c>
      <c r="G336" s="1" t="s">
        <v>16</v>
      </c>
      <c r="H336" s="1" t="s">
        <v>15</v>
      </c>
      <c r="I336">
        <v>2500</v>
      </c>
      <c r="J336">
        <v>67</v>
      </c>
      <c r="K336">
        <v>36</v>
      </c>
      <c r="L336">
        <v>1</v>
      </c>
      <c r="M336" s="1" t="s">
        <v>17</v>
      </c>
      <c r="N336" s="1" t="s">
        <v>18</v>
      </c>
      <c r="O336">
        <v>101</v>
      </c>
      <c r="P336">
        <f>COUNTA(insurance3[[#This Row],[ID]:[Benefits]])</f>
        <v>13</v>
      </c>
      <c r="Q336" s="2">
        <f t="shared" si="6"/>
        <v>0</v>
      </c>
    </row>
    <row r="337" spans="3:17" x14ac:dyDescent="0.3">
      <c r="C337" s="1" t="s">
        <v>355</v>
      </c>
      <c r="D337" s="1" t="s">
        <v>14</v>
      </c>
      <c r="E337" s="1" t="s">
        <v>15</v>
      </c>
      <c r="F337">
        <v>1</v>
      </c>
      <c r="G337" s="1" t="s">
        <v>16</v>
      </c>
      <c r="H337" s="1" t="s">
        <v>15</v>
      </c>
      <c r="I337">
        <v>4384</v>
      </c>
      <c r="J337">
        <v>117</v>
      </c>
      <c r="K337">
        <v>36</v>
      </c>
      <c r="L337">
        <v>1</v>
      </c>
      <c r="M337" s="1" t="s">
        <v>17</v>
      </c>
      <c r="N337" s="1" t="s">
        <v>18</v>
      </c>
      <c r="O337">
        <v>227</v>
      </c>
      <c r="P337">
        <f>COUNTA(insurance3[[#This Row],[ID]:[Benefits]])</f>
        <v>13</v>
      </c>
      <c r="Q337" s="2">
        <f t="shared" si="6"/>
        <v>0</v>
      </c>
    </row>
    <row r="338" spans="3:17" x14ac:dyDescent="0.3">
      <c r="C338" s="1" t="s">
        <v>356</v>
      </c>
      <c r="D338" s="1" t="s">
        <v>14</v>
      </c>
      <c r="E338" s="1" t="s">
        <v>15</v>
      </c>
      <c r="F338">
        <v>0</v>
      </c>
      <c r="G338" s="1" t="s">
        <v>16</v>
      </c>
      <c r="H338" s="1" t="s">
        <v>15</v>
      </c>
      <c r="I338">
        <v>2935</v>
      </c>
      <c r="J338">
        <v>98</v>
      </c>
      <c r="K338">
        <v>36</v>
      </c>
      <c r="L338">
        <v>1</v>
      </c>
      <c r="M338" s="1" t="s">
        <v>30</v>
      </c>
      <c r="N338" s="1" t="s">
        <v>18</v>
      </c>
      <c r="O338">
        <v>149</v>
      </c>
      <c r="P338">
        <f>COUNTA(insurance3[[#This Row],[ID]:[Benefits]])</f>
        <v>13</v>
      </c>
      <c r="Q338" s="2">
        <f t="shared" si="6"/>
        <v>0</v>
      </c>
    </row>
    <row r="339" spans="3:17" x14ac:dyDescent="0.3">
      <c r="C339" s="1" t="s">
        <v>357</v>
      </c>
      <c r="D339" s="1" t="s">
        <v>14</v>
      </c>
      <c r="E339" s="1" t="s">
        <v>15</v>
      </c>
      <c r="G339" s="1" t="s">
        <v>16</v>
      </c>
      <c r="H339" s="1" t="s">
        <v>15</v>
      </c>
      <c r="I339">
        <v>2833</v>
      </c>
      <c r="J339">
        <v>71</v>
      </c>
      <c r="K339">
        <v>36</v>
      </c>
      <c r="L339">
        <v>1</v>
      </c>
      <c r="M339" s="1" t="s">
        <v>17</v>
      </c>
      <c r="N339" s="1" t="s">
        <v>18</v>
      </c>
      <c r="O339">
        <v>112</v>
      </c>
      <c r="P339">
        <f>COUNTA(insurance3[[#This Row],[ID]:[Benefits]])</f>
        <v>12</v>
      </c>
      <c r="Q339" s="2">
        <f t="shared" si="6"/>
        <v>7.6923076923076872E-2</v>
      </c>
    </row>
    <row r="340" spans="3:17" x14ac:dyDescent="0.3">
      <c r="C340" s="1" t="s">
        <v>358</v>
      </c>
      <c r="D340" s="1" t="s">
        <v>14</v>
      </c>
      <c r="E340" s="1" t="s">
        <v>20</v>
      </c>
      <c r="F340">
        <v>0</v>
      </c>
      <c r="G340" s="1" t="s">
        <v>16</v>
      </c>
      <c r="H340" s="1" t="s">
        <v>35</v>
      </c>
      <c r="I340">
        <v>63337</v>
      </c>
      <c r="J340">
        <v>490</v>
      </c>
      <c r="K340">
        <v>18</v>
      </c>
      <c r="L340">
        <v>1</v>
      </c>
      <c r="M340" s="1" t="s">
        <v>17</v>
      </c>
      <c r="N340" s="1" t="s">
        <v>18</v>
      </c>
      <c r="O340">
        <v>610</v>
      </c>
      <c r="P340">
        <f>COUNTA(insurance3[[#This Row],[ID]:[Benefits]])</f>
        <v>13</v>
      </c>
      <c r="Q340" s="2">
        <f t="shared" si="6"/>
        <v>0</v>
      </c>
    </row>
    <row r="341" spans="3:17" x14ac:dyDescent="0.3">
      <c r="C341" s="1" t="s">
        <v>359</v>
      </c>
      <c r="D341" s="1" t="s">
        <v>35</v>
      </c>
      <c r="E341" s="1" t="s">
        <v>20</v>
      </c>
      <c r="F341">
        <v>1</v>
      </c>
      <c r="G341" s="1" t="s">
        <v>16</v>
      </c>
      <c r="H341" s="1" t="s">
        <v>20</v>
      </c>
      <c r="I341">
        <v>9833</v>
      </c>
      <c r="J341">
        <v>182</v>
      </c>
      <c r="K341">
        <v>18</v>
      </c>
      <c r="L341">
        <v>1</v>
      </c>
      <c r="M341" s="1" t="s">
        <v>17</v>
      </c>
      <c r="N341" s="1" t="s">
        <v>18</v>
      </c>
      <c r="O341">
        <v>293</v>
      </c>
      <c r="P341">
        <f>COUNTA(insurance3[[#This Row],[ID]:[Benefits]])</f>
        <v>13</v>
      </c>
      <c r="Q341" s="2">
        <f t="shared" si="6"/>
        <v>0</v>
      </c>
    </row>
    <row r="342" spans="3:17" x14ac:dyDescent="0.3">
      <c r="C342" s="1" t="s">
        <v>360</v>
      </c>
      <c r="D342" s="1" t="s">
        <v>14</v>
      </c>
      <c r="E342" s="1" t="s">
        <v>20</v>
      </c>
      <c r="G342" s="1" t="s">
        <v>16</v>
      </c>
      <c r="H342" s="1" t="s">
        <v>20</v>
      </c>
      <c r="I342">
        <v>5503</v>
      </c>
      <c r="J342">
        <v>70</v>
      </c>
      <c r="L342">
        <v>1</v>
      </c>
      <c r="M342" s="1" t="s">
        <v>30</v>
      </c>
      <c r="N342" s="1" t="s">
        <v>18</v>
      </c>
      <c r="O342">
        <v>100</v>
      </c>
      <c r="P342">
        <f>COUNTA(insurance3[[#This Row],[ID]:[Benefits]])</f>
        <v>11</v>
      </c>
      <c r="Q342" s="2">
        <f t="shared" si="6"/>
        <v>0.15384615384615385</v>
      </c>
    </row>
    <row r="343" spans="3:17" x14ac:dyDescent="0.3">
      <c r="C343" s="1" t="s">
        <v>361</v>
      </c>
      <c r="D343" s="1" t="s">
        <v>14</v>
      </c>
      <c r="E343" s="1" t="s">
        <v>20</v>
      </c>
      <c r="F343">
        <v>1</v>
      </c>
      <c r="G343" s="1" t="s">
        <v>16</v>
      </c>
      <c r="H343" s="1" t="s">
        <v>35</v>
      </c>
      <c r="I343">
        <v>5250</v>
      </c>
      <c r="J343">
        <v>160</v>
      </c>
      <c r="K343">
        <v>36</v>
      </c>
      <c r="L343">
        <v>1</v>
      </c>
      <c r="M343" s="1" t="s">
        <v>21</v>
      </c>
      <c r="N343" s="1" t="s">
        <v>18</v>
      </c>
      <c r="O343">
        <v>270</v>
      </c>
      <c r="P343">
        <f>COUNTA(insurance3[[#This Row],[ID]:[Benefits]])</f>
        <v>13</v>
      </c>
      <c r="Q343" s="2">
        <f t="shared" si="6"/>
        <v>0</v>
      </c>
    </row>
    <row r="344" spans="3:17" x14ac:dyDescent="0.3">
      <c r="C344" s="1" t="s">
        <v>362</v>
      </c>
      <c r="D344" s="1" t="s">
        <v>14</v>
      </c>
      <c r="E344" s="1" t="s">
        <v>20</v>
      </c>
      <c r="F344">
        <v>2</v>
      </c>
      <c r="G344" s="1" t="s">
        <v>16</v>
      </c>
      <c r="H344" s="1" t="s">
        <v>20</v>
      </c>
      <c r="I344">
        <v>2500</v>
      </c>
      <c r="J344">
        <v>176</v>
      </c>
      <c r="K344">
        <v>36</v>
      </c>
      <c r="L344">
        <v>1</v>
      </c>
      <c r="M344" s="1" t="s">
        <v>21</v>
      </c>
      <c r="N344" s="1" t="s">
        <v>18</v>
      </c>
      <c r="O344">
        <v>277</v>
      </c>
      <c r="P344">
        <f>COUNTA(insurance3[[#This Row],[ID]:[Benefits]])</f>
        <v>13</v>
      </c>
      <c r="Q344" s="2">
        <f t="shared" si="6"/>
        <v>0</v>
      </c>
    </row>
    <row r="345" spans="3:17" x14ac:dyDescent="0.3">
      <c r="C345" s="1" t="s">
        <v>363</v>
      </c>
      <c r="D345" s="1" t="s">
        <v>42</v>
      </c>
      <c r="E345" s="1" t="s">
        <v>15</v>
      </c>
      <c r="F345">
        <v>3</v>
      </c>
      <c r="G345" s="1" t="s">
        <v>25</v>
      </c>
      <c r="H345" s="1" t="s">
        <v>15</v>
      </c>
      <c r="I345">
        <v>1830</v>
      </c>
      <c r="K345">
        <v>36</v>
      </c>
      <c r="L345">
        <v>0</v>
      </c>
      <c r="M345" s="1" t="s">
        <v>17</v>
      </c>
      <c r="N345" s="1" t="s">
        <v>22</v>
      </c>
      <c r="P345">
        <f>COUNTA(insurance3[[#This Row],[ID]:[Benefits]])</f>
        <v>11</v>
      </c>
      <c r="Q345" s="2">
        <f t="shared" si="6"/>
        <v>0.15384615384615385</v>
      </c>
    </row>
    <row r="346" spans="3:17" x14ac:dyDescent="0.3">
      <c r="C346" s="1" t="s">
        <v>364</v>
      </c>
      <c r="D346" s="1" t="s">
        <v>42</v>
      </c>
      <c r="E346" s="1" t="s">
        <v>15</v>
      </c>
      <c r="F346">
        <v>0</v>
      </c>
      <c r="G346" s="1" t="s">
        <v>16</v>
      </c>
      <c r="H346" s="1" t="s">
        <v>15</v>
      </c>
      <c r="I346">
        <v>4160</v>
      </c>
      <c r="J346">
        <v>71</v>
      </c>
      <c r="K346">
        <v>36</v>
      </c>
      <c r="L346">
        <v>1</v>
      </c>
      <c r="M346" s="1" t="s">
        <v>30</v>
      </c>
      <c r="N346" s="1" t="s">
        <v>18</v>
      </c>
      <c r="O346">
        <v>132</v>
      </c>
      <c r="P346">
        <f>COUNTA(insurance3[[#This Row],[ID]:[Benefits]])</f>
        <v>13</v>
      </c>
      <c r="Q346" s="2">
        <f t="shared" si="6"/>
        <v>0</v>
      </c>
    </row>
    <row r="347" spans="3:17" x14ac:dyDescent="0.3">
      <c r="C347" s="1" t="s">
        <v>365</v>
      </c>
      <c r="D347" s="1" t="s">
        <v>14</v>
      </c>
      <c r="E347" s="1" t="s">
        <v>20</v>
      </c>
      <c r="F347">
        <v>3</v>
      </c>
      <c r="G347" s="1" t="s">
        <v>25</v>
      </c>
      <c r="H347" s="1" t="s">
        <v>15</v>
      </c>
      <c r="I347">
        <v>2647</v>
      </c>
      <c r="J347">
        <v>173</v>
      </c>
      <c r="K347">
        <v>36</v>
      </c>
      <c r="L347">
        <v>1</v>
      </c>
      <c r="M347" s="1" t="s">
        <v>21</v>
      </c>
      <c r="N347" s="1" t="s">
        <v>22</v>
      </c>
      <c r="O347">
        <v>275</v>
      </c>
      <c r="P347">
        <f>COUNTA(insurance3[[#This Row],[ID]:[Benefits]])</f>
        <v>13</v>
      </c>
      <c r="Q347" s="2">
        <f t="shared" si="6"/>
        <v>0</v>
      </c>
    </row>
    <row r="348" spans="3:17" x14ac:dyDescent="0.3">
      <c r="C348" s="1" t="s">
        <v>366</v>
      </c>
      <c r="D348" s="1" t="s">
        <v>42</v>
      </c>
      <c r="E348" s="1" t="s">
        <v>15</v>
      </c>
      <c r="F348">
        <v>0</v>
      </c>
      <c r="G348" s="1" t="s">
        <v>16</v>
      </c>
      <c r="H348" s="1" t="s">
        <v>15</v>
      </c>
      <c r="I348">
        <v>2378</v>
      </c>
      <c r="J348">
        <v>46</v>
      </c>
      <c r="K348">
        <v>36</v>
      </c>
      <c r="L348">
        <v>1</v>
      </c>
      <c r="M348" s="1" t="s">
        <v>21</v>
      </c>
      <c r="N348" s="1" t="s">
        <v>22</v>
      </c>
      <c r="O348">
        <v>107</v>
      </c>
      <c r="P348">
        <f>COUNTA(insurance3[[#This Row],[ID]:[Benefits]])</f>
        <v>13</v>
      </c>
      <c r="Q348" s="2">
        <f t="shared" si="6"/>
        <v>0</v>
      </c>
    </row>
    <row r="349" spans="3:17" x14ac:dyDescent="0.3">
      <c r="C349" s="1" t="s">
        <v>367</v>
      </c>
      <c r="D349" s="1" t="s">
        <v>14</v>
      </c>
      <c r="E349" s="1" t="s">
        <v>20</v>
      </c>
      <c r="F349">
        <v>1</v>
      </c>
      <c r="G349" s="1" t="s">
        <v>25</v>
      </c>
      <c r="H349" s="1" t="s">
        <v>15</v>
      </c>
      <c r="I349">
        <v>4554</v>
      </c>
      <c r="J349">
        <v>158</v>
      </c>
      <c r="K349">
        <v>36</v>
      </c>
      <c r="L349">
        <v>1</v>
      </c>
      <c r="M349" s="1" t="s">
        <v>17</v>
      </c>
      <c r="N349" s="1" t="s">
        <v>18</v>
      </c>
      <c r="O349">
        <v>279</v>
      </c>
      <c r="P349">
        <f>COUNTA(insurance3[[#This Row],[ID]:[Benefits]])</f>
        <v>13</v>
      </c>
      <c r="Q349" s="2">
        <f t="shared" si="6"/>
        <v>0</v>
      </c>
    </row>
    <row r="350" spans="3:17" x14ac:dyDescent="0.3">
      <c r="C350" s="1" t="s">
        <v>368</v>
      </c>
      <c r="D350" s="1" t="s">
        <v>14</v>
      </c>
      <c r="E350" s="1" t="s">
        <v>20</v>
      </c>
      <c r="F350">
        <v>3</v>
      </c>
      <c r="G350" s="1" t="s">
        <v>25</v>
      </c>
      <c r="H350" s="1" t="s">
        <v>15</v>
      </c>
      <c r="I350">
        <v>3173</v>
      </c>
      <c r="J350">
        <v>74</v>
      </c>
      <c r="K350">
        <v>36</v>
      </c>
      <c r="L350">
        <v>1</v>
      </c>
      <c r="M350" s="1" t="s">
        <v>30</v>
      </c>
      <c r="N350" s="1" t="s">
        <v>18</v>
      </c>
      <c r="O350">
        <v>127</v>
      </c>
      <c r="P350">
        <f>COUNTA(insurance3[[#This Row],[ID]:[Benefits]])</f>
        <v>13</v>
      </c>
      <c r="Q350" s="2">
        <f t="shared" si="6"/>
        <v>0</v>
      </c>
    </row>
    <row r="351" spans="3:17" x14ac:dyDescent="0.3">
      <c r="C351" s="1" t="s">
        <v>369</v>
      </c>
      <c r="D351" s="1" t="s">
        <v>14</v>
      </c>
      <c r="E351" s="1" t="s">
        <v>20</v>
      </c>
      <c r="F351">
        <v>2</v>
      </c>
      <c r="G351" s="1" t="s">
        <v>16</v>
      </c>
      <c r="H351" s="1" t="s">
        <v>35</v>
      </c>
      <c r="I351">
        <v>2583</v>
      </c>
      <c r="J351">
        <v>125</v>
      </c>
      <c r="K351">
        <v>36</v>
      </c>
      <c r="L351">
        <v>1</v>
      </c>
      <c r="M351" s="1" t="s">
        <v>21</v>
      </c>
      <c r="N351" s="1" t="s">
        <v>18</v>
      </c>
      <c r="O351">
        <v>207</v>
      </c>
      <c r="P351">
        <f>COUNTA(insurance3[[#This Row],[ID]:[Benefits]])</f>
        <v>13</v>
      </c>
      <c r="Q351" s="2">
        <f t="shared" si="6"/>
        <v>0</v>
      </c>
    </row>
    <row r="352" spans="3:17" x14ac:dyDescent="0.3">
      <c r="C352" s="1" t="s">
        <v>370</v>
      </c>
      <c r="D352" s="1" t="s">
        <v>14</v>
      </c>
      <c r="E352" s="1" t="s">
        <v>20</v>
      </c>
      <c r="F352">
        <v>0</v>
      </c>
      <c r="G352" s="1" t="s">
        <v>16</v>
      </c>
      <c r="H352" s="1" t="s">
        <v>15</v>
      </c>
      <c r="I352">
        <v>2499</v>
      </c>
      <c r="J352">
        <v>160</v>
      </c>
      <c r="K352">
        <v>36</v>
      </c>
      <c r="L352">
        <v>1</v>
      </c>
      <c r="M352" s="1" t="s">
        <v>30</v>
      </c>
      <c r="N352" s="1" t="s">
        <v>18</v>
      </c>
      <c r="O352">
        <v>210</v>
      </c>
      <c r="P352">
        <f>COUNTA(insurance3[[#This Row],[ID]:[Benefits]])</f>
        <v>13</v>
      </c>
      <c r="Q352" s="2">
        <f t="shared" si="6"/>
        <v>0</v>
      </c>
    </row>
    <row r="353" spans="3:17" x14ac:dyDescent="0.3">
      <c r="C353" s="1" t="s">
        <v>371</v>
      </c>
      <c r="D353" s="1" t="s">
        <v>14</v>
      </c>
      <c r="E353" s="1" t="s">
        <v>20</v>
      </c>
      <c r="G353" s="1" t="s">
        <v>25</v>
      </c>
      <c r="H353" s="1" t="s">
        <v>15</v>
      </c>
      <c r="I353">
        <v>3523</v>
      </c>
      <c r="J353">
        <v>152</v>
      </c>
      <c r="K353">
        <v>36</v>
      </c>
      <c r="L353">
        <v>0</v>
      </c>
      <c r="M353" s="1" t="s">
        <v>21</v>
      </c>
      <c r="N353" s="1" t="s">
        <v>22</v>
      </c>
      <c r="O353">
        <v>273</v>
      </c>
      <c r="P353">
        <f>COUNTA(insurance3[[#This Row],[ID]:[Benefits]])</f>
        <v>12</v>
      </c>
      <c r="Q353" s="2">
        <f t="shared" si="6"/>
        <v>7.6923076923076872E-2</v>
      </c>
    </row>
    <row r="354" spans="3:17" x14ac:dyDescent="0.3">
      <c r="C354" s="1" t="s">
        <v>372</v>
      </c>
      <c r="D354" s="1" t="s">
        <v>14</v>
      </c>
      <c r="E354" s="1" t="s">
        <v>20</v>
      </c>
      <c r="F354">
        <v>2</v>
      </c>
      <c r="G354" s="1" t="s">
        <v>25</v>
      </c>
      <c r="H354" s="1" t="s">
        <v>15</v>
      </c>
      <c r="I354">
        <v>3083</v>
      </c>
      <c r="J354">
        <v>126</v>
      </c>
      <c r="K354">
        <v>36</v>
      </c>
      <c r="L354">
        <v>1</v>
      </c>
      <c r="M354" s="1" t="s">
        <v>17</v>
      </c>
      <c r="N354" s="1" t="s">
        <v>18</v>
      </c>
      <c r="O354">
        <v>237</v>
      </c>
      <c r="P354">
        <f>COUNTA(insurance3[[#This Row],[ID]:[Benefits]])</f>
        <v>13</v>
      </c>
      <c r="Q354" s="2">
        <f t="shared" si="6"/>
        <v>0</v>
      </c>
    </row>
    <row r="355" spans="3:17" x14ac:dyDescent="0.3">
      <c r="C355" s="1" t="s">
        <v>373</v>
      </c>
      <c r="D355" s="1" t="s">
        <v>14</v>
      </c>
      <c r="E355" s="1" t="s">
        <v>20</v>
      </c>
      <c r="F355">
        <v>0</v>
      </c>
      <c r="G355" s="1" t="s">
        <v>16</v>
      </c>
      <c r="H355" s="1" t="s">
        <v>15</v>
      </c>
      <c r="I355">
        <v>6333</v>
      </c>
      <c r="J355">
        <v>259</v>
      </c>
      <c r="K355">
        <v>36</v>
      </c>
      <c r="M355" s="1" t="s">
        <v>30</v>
      </c>
      <c r="N355" s="1" t="s">
        <v>18</v>
      </c>
      <c r="O355">
        <v>372</v>
      </c>
      <c r="P355">
        <f>COUNTA(insurance3[[#This Row],[ID]:[Benefits]])</f>
        <v>12</v>
      </c>
      <c r="Q355" s="2">
        <f t="shared" si="6"/>
        <v>7.6923076923076872E-2</v>
      </c>
    </row>
    <row r="356" spans="3:17" x14ac:dyDescent="0.3">
      <c r="C356" s="1" t="s">
        <v>374</v>
      </c>
      <c r="D356" s="1" t="s">
        <v>14</v>
      </c>
      <c r="E356" s="1" t="s">
        <v>20</v>
      </c>
      <c r="F356">
        <v>0</v>
      </c>
      <c r="G356" s="1" t="s">
        <v>16</v>
      </c>
      <c r="H356" s="1" t="s">
        <v>15</v>
      </c>
      <c r="I356">
        <v>2625</v>
      </c>
      <c r="J356">
        <v>187</v>
      </c>
      <c r="K356">
        <v>36</v>
      </c>
      <c r="L356">
        <v>1</v>
      </c>
      <c r="M356" s="1" t="s">
        <v>21</v>
      </c>
      <c r="N356" s="1" t="s">
        <v>18</v>
      </c>
      <c r="O356">
        <v>237</v>
      </c>
      <c r="P356">
        <f>COUNTA(insurance3[[#This Row],[ID]:[Benefits]])</f>
        <v>13</v>
      </c>
      <c r="Q356" s="2">
        <f t="shared" si="6"/>
        <v>0</v>
      </c>
    </row>
    <row r="357" spans="3:17" x14ac:dyDescent="0.3">
      <c r="C357" s="1" t="s">
        <v>375</v>
      </c>
      <c r="D357" s="1" t="s">
        <v>14</v>
      </c>
      <c r="E357" s="1" t="s">
        <v>20</v>
      </c>
      <c r="F357">
        <v>0</v>
      </c>
      <c r="G357" s="1" t="s">
        <v>16</v>
      </c>
      <c r="H357" s="1" t="s">
        <v>15</v>
      </c>
      <c r="I357">
        <v>9083</v>
      </c>
      <c r="J357">
        <v>228</v>
      </c>
      <c r="K357">
        <v>36</v>
      </c>
      <c r="L357">
        <v>1</v>
      </c>
      <c r="M357" s="1" t="s">
        <v>30</v>
      </c>
      <c r="N357" s="1" t="s">
        <v>18</v>
      </c>
      <c r="O357">
        <v>319</v>
      </c>
      <c r="P357">
        <f>COUNTA(insurance3[[#This Row],[ID]:[Benefits]])</f>
        <v>13</v>
      </c>
      <c r="Q357" s="2">
        <f t="shared" si="6"/>
        <v>0</v>
      </c>
    </row>
    <row r="358" spans="3:17" x14ac:dyDescent="0.3">
      <c r="C358" s="1" t="s">
        <v>376</v>
      </c>
      <c r="D358" s="1" t="s">
        <v>14</v>
      </c>
      <c r="E358" s="1" t="s">
        <v>15</v>
      </c>
      <c r="F358">
        <v>0</v>
      </c>
      <c r="G358" s="1" t="s">
        <v>16</v>
      </c>
      <c r="H358" s="1" t="s">
        <v>15</v>
      </c>
      <c r="I358">
        <v>8750</v>
      </c>
      <c r="J358">
        <v>308</v>
      </c>
      <c r="K358">
        <v>36</v>
      </c>
      <c r="L358">
        <v>1</v>
      </c>
      <c r="M358" s="1" t="s">
        <v>21</v>
      </c>
      <c r="N358" s="1" t="s">
        <v>22</v>
      </c>
      <c r="O358">
        <v>449</v>
      </c>
      <c r="P358">
        <f>COUNTA(insurance3[[#This Row],[ID]:[Benefits]])</f>
        <v>13</v>
      </c>
      <c r="Q358" s="2">
        <f t="shared" si="6"/>
        <v>0</v>
      </c>
    </row>
    <row r="359" spans="3:17" x14ac:dyDescent="0.3">
      <c r="C359" s="1" t="s">
        <v>377</v>
      </c>
      <c r="D359" s="1" t="s">
        <v>14</v>
      </c>
      <c r="E359" s="1" t="s">
        <v>20</v>
      </c>
      <c r="F359">
        <v>3</v>
      </c>
      <c r="G359" s="1" t="s">
        <v>16</v>
      </c>
      <c r="H359" s="1" t="s">
        <v>15</v>
      </c>
      <c r="I359">
        <v>2666</v>
      </c>
      <c r="J359">
        <v>95</v>
      </c>
      <c r="K359">
        <v>36</v>
      </c>
      <c r="L359">
        <v>1</v>
      </c>
      <c r="M359" s="1" t="s">
        <v>21</v>
      </c>
      <c r="N359" s="1" t="s">
        <v>18</v>
      </c>
      <c r="O359">
        <v>127</v>
      </c>
      <c r="P359">
        <f>COUNTA(insurance3[[#This Row],[ID]:[Benefits]])</f>
        <v>13</v>
      </c>
      <c r="Q359" s="2">
        <f t="shared" si="6"/>
        <v>0</v>
      </c>
    </row>
    <row r="360" spans="3:17" x14ac:dyDescent="0.3">
      <c r="C360" s="1" t="s">
        <v>378</v>
      </c>
      <c r="D360" s="1" t="s">
        <v>42</v>
      </c>
      <c r="E360" s="1" t="s">
        <v>20</v>
      </c>
      <c r="F360">
        <v>0</v>
      </c>
      <c r="G360" s="1" t="s">
        <v>16</v>
      </c>
      <c r="H360" s="1" t="s">
        <v>20</v>
      </c>
      <c r="I360">
        <v>5500</v>
      </c>
      <c r="J360">
        <v>105</v>
      </c>
      <c r="K360">
        <v>36</v>
      </c>
      <c r="L360">
        <v>0</v>
      </c>
      <c r="M360" s="1" t="s">
        <v>21</v>
      </c>
      <c r="N360" s="1" t="s">
        <v>22</v>
      </c>
      <c r="O360">
        <v>207</v>
      </c>
      <c r="P360">
        <f>COUNTA(insurance3[[#This Row],[ID]:[Benefits]])</f>
        <v>13</v>
      </c>
      <c r="Q360" s="2">
        <f t="shared" si="6"/>
        <v>0</v>
      </c>
    </row>
    <row r="361" spans="3:17" x14ac:dyDescent="0.3">
      <c r="C361" s="1" t="s">
        <v>379</v>
      </c>
      <c r="D361" s="1" t="s">
        <v>42</v>
      </c>
      <c r="E361" s="1" t="s">
        <v>20</v>
      </c>
      <c r="F361">
        <v>0</v>
      </c>
      <c r="G361" s="1" t="s">
        <v>16</v>
      </c>
      <c r="H361" s="1" t="s">
        <v>15</v>
      </c>
      <c r="I361">
        <v>2423</v>
      </c>
      <c r="J361">
        <v>130</v>
      </c>
      <c r="K361">
        <v>36</v>
      </c>
      <c r="L361">
        <v>1</v>
      </c>
      <c r="M361" s="1" t="s">
        <v>30</v>
      </c>
      <c r="N361" s="1" t="s">
        <v>18</v>
      </c>
      <c r="O361">
        <v>200</v>
      </c>
      <c r="P361">
        <f>COUNTA(insurance3[[#This Row],[ID]:[Benefits]])</f>
        <v>13</v>
      </c>
      <c r="Q361" s="2">
        <f t="shared" si="6"/>
        <v>0</v>
      </c>
    </row>
    <row r="362" spans="3:17" x14ac:dyDescent="0.3">
      <c r="C362" s="1" t="s">
        <v>380</v>
      </c>
      <c r="D362" s="1" t="s">
        <v>42</v>
      </c>
      <c r="E362" s="1" t="s">
        <v>15</v>
      </c>
      <c r="G362" s="1" t="s">
        <v>16</v>
      </c>
      <c r="H362" s="1" t="s">
        <v>15</v>
      </c>
      <c r="I362">
        <v>3813</v>
      </c>
      <c r="J362">
        <v>116</v>
      </c>
      <c r="K362">
        <v>18</v>
      </c>
      <c r="L362">
        <v>1</v>
      </c>
      <c r="M362" s="1" t="s">
        <v>17</v>
      </c>
      <c r="N362" s="1" t="s">
        <v>18</v>
      </c>
      <c r="O362">
        <v>207</v>
      </c>
      <c r="P362">
        <f>COUNTA(insurance3[[#This Row],[ID]:[Benefits]])</f>
        <v>12</v>
      </c>
      <c r="Q362" s="2">
        <f t="shared" si="6"/>
        <v>7.6923076923076872E-2</v>
      </c>
    </row>
    <row r="363" spans="3:17" x14ac:dyDescent="0.3">
      <c r="C363" s="1" t="s">
        <v>381</v>
      </c>
      <c r="D363" s="1" t="s">
        <v>14</v>
      </c>
      <c r="E363" s="1" t="s">
        <v>20</v>
      </c>
      <c r="F363">
        <v>2</v>
      </c>
      <c r="G363" s="1" t="s">
        <v>16</v>
      </c>
      <c r="H363" s="1" t="s">
        <v>15</v>
      </c>
      <c r="I363">
        <v>8333</v>
      </c>
      <c r="J363">
        <v>165</v>
      </c>
      <c r="K363">
        <v>36</v>
      </c>
      <c r="L363">
        <v>1</v>
      </c>
      <c r="M363" s="1" t="s">
        <v>21</v>
      </c>
      <c r="N363" s="1" t="s">
        <v>18</v>
      </c>
      <c r="O363">
        <v>247</v>
      </c>
      <c r="P363">
        <f>COUNTA(insurance3[[#This Row],[ID]:[Benefits]])</f>
        <v>13</v>
      </c>
      <c r="Q363" s="2">
        <f t="shared" si="6"/>
        <v>0</v>
      </c>
    </row>
    <row r="364" spans="3:17" x14ac:dyDescent="0.3">
      <c r="C364" s="1" t="s">
        <v>382</v>
      </c>
      <c r="D364" s="1" t="s">
        <v>14</v>
      </c>
      <c r="E364" s="1" t="s">
        <v>20</v>
      </c>
      <c r="F364">
        <v>1</v>
      </c>
      <c r="G364" s="1" t="s">
        <v>16</v>
      </c>
      <c r="H364" s="1" t="s">
        <v>15</v>
      </c>
      <c r="I364">
        <v>3875</v>
      </c>
      <c r="J364">
        <v>67</v>
      </c>
      <c r="K364">
        <v>36</v>
      </c>
      <c r="L364">
        <v>1</v>
      </c>
      <c r="M364" s="1" t="s">
        <v>17</v>
      </c>
      <c r="N364" s="1" t="s">
        <v>22</v>
      </c>
      <c r="O364">
        <v>127</v>
      </c>
      <c r="P364">
        <f>COUNTA(insurance3[[#This Row],[ID]:[Benefits]])</f>
        <v>13</v>
      </c>
      <c r="Q364" s="2">
        <f t="shared" si="6"/>
        <v>0</v>
      </c>
    </row>
    <row r="365" spans="3:17" x14ac:dyDescent="0.3">
      <c r="C365" s="1" t="s">
        <v>383</v>
      </c>
      <c r="D365" s="1" t="s">
        <v>14</v>
      </c>
      <c r="E365" s="1" t="s">
        <v>20</v>
      </c>
      <c r="F365">
        <v>0</v>
      </c>
      <c r="G365" s="1" t="s">
        <v>25</v>
      </c>
      <c r="H365" s="1" t="s">
        <v>15</v>
      </c>
      <c r="I365">
        <v>3000</v>
      </c>
      <c r="J365">
        <v>100</v>
      </c>
      <c r="K365">
        <v>48</v>
      </c>
      <c r="L365">
        <v>0</v>
      </c>
      <c r="M365" s="1" t="s">
        <v>17</v>
      </c>
      <c r="N365" s="1" t="s">
        <v>22</v>
      </c>
      <c r="O365">
        <v>120</v>
      </c>
      <c r="P365">
        <f>COUNTA(insurance3[[#This Row],[ID]:[Benefits]])</f>
        <v>13</v>
      </c>
      <c r="Q365" s="2">
        <f t="shared" si="6"/>
        <v>0</v>
      </c>
    </row>
    <row r="366" spans="3:17" x14ac:dyDescent="0.3">
      <c r="C366" s="1" t="s">
        <v>384</v>
      </c>
      <c r="D366" s="1" t="s">
        <v>14</v>
      </c>
      <c r="E366" s="1" t="s">
        <v>20</v>
      </c>
      <c r="F366">
        <v>3</v>
      </c>
      <c r="G366" s="1" t="s">
        <v>16</v>
      </c>
      <c r="H366" s="1" t="s">
        <v>15</v>
      </c>
      <c r="I366">
        <v>5167</v>
      </c>
      <c r="J366">
        <v>200</v>
      </c>
      <c r="K366">
        <v>36</v>
      </c>
      <c r="L366">
        <v>1</v>
      </c>
      <c r="M366" s="1" t="s">
        <v>30</v>
      </c>
      <c r="N366" s="1" t="s">
        <v>18</v>
      </c>
      <c r="O366">
        <v>300</v>
      </c>
      <c r="P366">
        <f>COUNTA(insurance3[[#This Row],[ID]:[Benefits]])</f>
        <v>13</v>
      </c>
      <c r="Q366" s="2">
        <f t="shared" si="6"/>
        <v>0</v>
      </c>
    </row>
    <row r="367" spans="3:17" x14ac:dyDescent="0.3">
      <c r="C367" s="1" t="s">
        <v>385</v>
      </c>
      <c r="D367" s="1" t="s">
        <v>42</v>
      </c>
      <c r="E367" s="1" t="s">
        <v>15</v>
      </c>
      <c r="F367">
        <v>1</v>
      </c>
      <c r="G367" s="1" t="s">
        <v>16</v>
      </c>
      <c r="H367" s="1" t="s">
        <v>15</v>
      </c>
      <c r="I367">
        <v>4723</v>
      </c>
      <c r="J367">
        <v>81</v>
      </c>
      <c r="K367">
        <v>36</v>
      </c>
      <c r="L367">
        <v>1</v>
      </c>
      <c r="M367" s="1" t="s">
        <v>30</v>
      </c>
      <c r="N367" s="1" t="s">
        <v>22</v>
      </c>
      <c r="O367">
        <v>132</v>
      </c>
      <c r="P367">
        <f>COUNTA(insurance3[[#This Row],[ID]:[Benefits]])</f>
        <v>13</v>
      </c>
      <c r="Q367" s="2">
        <f t="shared" si="6"/>
        <v>0</v>
      </c>
    </row>
    <row r="368" spans="3:17" x14ac:dyDescent="0.3">
      <c r="C368" s="1" t="s">
        <v>386</v>
      </c>
      <c r="D368" s="1" t="s">
        <v>14</v>
      </c>
      <c r="E368" s="1" t="s">
        <v>20</v>
      </c>
      <c r="F368">
        <v>2</v>
      </c>
      <c r="G368" s="1" t="s">
        <v>16</v>
      </c>
      <c r="H368" s="1" t="s">
        <v>15</v>
      </c>
      <c r="I368">
        <v>5000</v>
      </c>
      <c r="J368">
        <v>236</v>
      </c>
      <c r="K368">
        <v>36</v>
      </c>
      <c r="L368">
        <v>1</v>
      </c>
      <c r="M368" s="1" t="s">
        <v>30</v>
      </c>
      <c r="N368" s="1" t="s">
        <v>18</v>
      </c>
      <c r="O368">
        <v>357</v>
      </c>
      <c r="P368">
        <f>COUNTA(insurance3[[#This Row],[ID]:[Benefits]])</f>
        <v>13</v>
      </c>
      <c r="Q368" s="2">
        <f t="shared" si="6"/>
        <v>0</v>
      </c>
    </row>
    <row r="369" spans="3:17" x14ac:dyDescent="0.3">
      <c r="C369" s="1" t="s">
        <v>387</v>
      </c>
      <c r="D369" s="1" t="s">
        <v>14</v>
      </c>
      <c r="E369" s="1" t="s">
        <v>20</v>
      </c>
      <c r="F369">
        <v>0</v>
      </c>
      <c r="G369" s="1" t="s">
        <v>16</v>
      </c>
      <c r="H369" s="1" t="s">
        <v>15</v>
      </c>
      <c r="I369">
        <v>4750</v>
      </c>
      <c r="J369">
        <v>130</v>
      </c>
      <c r="K369">
        <v>36</v>
      </c>
      <c r="L369">
        <v>1</v>
      </c>
      <c r="M369" s="1" t="s">
        <v>17</v>
      </c>
      <c r="N369" s="1" t="s">
        <v>18</v>
      </c>
      <c r="O369">
        <v>210</v>
      </c>
      <c r="P369">
        <f>COUNTA(insurance3[[#This Row],[ID]:[Benefits]])</f>
        <v>13</v>
      </c>
      <c r="Q369" s="2">
        <f t="shared" si="6"/>
        <v>0</v>
      </c>
    </row>
    <row r="370" spans="3:17" x14ac:dyDescent="0.3">
      <c r="C370" s="1" t="s">
        <v>388</v>
      </c>
      <c r="D370" s="1" t="s">
        <v>14</v>
      </c>
      <c r="E370" s="1" t="s">
        <v>20</v>
      </c>
      <c r="F370">
        <v>0</v>
      </c>
      <c r="G370" s="1" t="s">
        <v>16</v>
      </c>
      <c r="H370" s="1" t="s">
        <v>15</v>
      </c>
      <c r="I370">
        <v>3013</v>
      </c>
      <c r="J370">
        <v>95</v>
      </c>
      <c r="K370">
        <v>3</v>
      </c>
      <c r="M370" s="1" t="s">
        <v>17</v>
      </c>
      <c r="N370" s="1" t="s">
        <v>18</v>
      </c>
      <c r="O370">
        <v>127</v>
      </c>
      <c r="P370">
        <f>COUNTA(insurance3[[#This Row],[ID]:[Benefits]])</f>
        <v>12</v>
      </c>
      <c r="Q370" s="2">
        <f t="shared" si="6"/>
        <v>7.6923076923076872E-2</v>
      </c>
    </row>
    <row r="371" spans="3:17" x14ac:dyDescent="0.3">
      <c r="C371" s="1" t="s">
        <v>389</v>
      </c>
      <c r="D371" s="1" t="s">
        <v>14</v>
      </c>
      <c r="E371" s="1" t="s">
        <v>15</v>
      </c>
      <c r="F371">
        <v>0</v>
      </c>
      <c r="G371" s="1" t="s">
        <v>16</v>
      </c>
      <c r="H371" s="1" t="s">
        <v>20</v>
      </c>
      <c r="I371">
        <v>6822</v>
      </c>
      <c r="J371">
        <v>141</v>
      </c>
      <c r="K371">
        <v>36</v>
      </c>
      <c r="L371">
        <v>1</v>
      </c>
      <c r="M371" s="1" t="s">
        <v>21</v>
      </c>
      <c r="N371" s="1" t="s">
        <v>18</v>
      </c>
      <c r="O371">
        <v>272</v>
      </c>
      <c r="P371">
        <f>COUNTA(insurance3[[#This Row],[ID]:[Benefits]])</f>
        <v>13</v>
      </c>
      <c r="Q371" s="2">
        <f t="shared" si="6"/>
        <v>0</v>
      </c>
    </row>
    <row r="372" spans="3:17" x14ac:dyDescent="0.3">
      <c r="C372" s="1" t="s">
        <v>390</v>
      </c>
      <c r="D372" s="1" t="s">
        <v>14</v>
      </c>
      <c r="E372" s="1" t="s">
        <v>15</v>
      </c>
      <c r="F372">
        <v>0</v>
      </c>
      <c r="G372" s="1" t="s">
        <v>25</v>
      </c>
      <c r="H372" s="1" t="s">
        <v>15</v>
      </c>
      <c r="I372">
        <v>6216</v>
      </c>
      <c r="J372">
        <v>133</v>
      </c>
      <c r="K372">
        <v>36</v>
      </c>
      <c r="L372">
        <v>1</v>
      </c>
      <c r="M372" s="1" t="s">
        <v>21</v>
      </c>
      <c r="N372" s="1" t="s">
        <v>22</v>
      </c>
      <c r="O372">
        <v>255</v>
      </c>
      <c r="P372">
        <f>COUNTA(insurance3[[#This Row],[ID]:[Benefits]])</f>
        <v>13</v>
      </c>
      <c r="Q372" s="2">
        <f t="shared" si="6"/>
        <v>0</v>
      </c>
    </row>
    <row r="373" spans="3:17" x14ac:dyDescent="0.3">
      <c r="C373" s="1" t="s">
        <v>391</v>
      </c>
      <c r="D373" s="1" t="s">
        <v>14</v>
      </c>
      <c r="E373" s="1" t="s">
        <v>15</v>
      </c>
      <c r="F373">
        <v>0</v>
      </c>
      <c r="G373" s="1" t="s">
        <v>16</v>
      </c>
      <c r="H373" s="1" t="s">
        <v>15</v>
      </c>
      <c r="I373">
        <v>2500</v>
      </c>
      <c r="J373">
        <v>96</v>
      </c>
      <c r="K373">
        <v>48</v>
      </c>
      <c r="L373">
        <v>1</v>
      </c>
      <c r="M373" s="1" t="s">
        <v>30</v>
      </c>
      <c r="N373" s="1" t="s">
        <v>22</v>
      </c>
      <c r="O373">
        <v>207</v>
      </c>
      <c r="P373">
        <f>COUNTA(insurance3[[#This Row],[ID]:[Benefits]])</f>
        <v>13</v>
      </c>
      <c r="Q373" s="2">
        <f t="shared" si="6"/>
        <v>0</v>
      </c>
    </row>
    <row r="374" spans="3:17" x14ac:dyDescent="0.3">
      <c r="C374" s="1" t="s">
        <v>392</v>
      </c>
      <c r="D374" s="1" t="s">
        <v>14</v>
      </c>
      <c r="E374" s="1" t="s">
        <v>15</v>
      </c>
      <c r="F374">
        <v>0</v>
      </c>
      <c r="G374" s="1" t="s">
        <v>16</v>
      </c>
      <c r="H374" s="1" t="s">
        <v>15</v>
      </c>
      <c r="I374">
        <v>5124</v>
      </c>
      <c r="J374">
        <v>124</v>
      </c>
      <c r="L374">
        <v>0</v>
      </c>
      <c r="M374" s="1" t="s">
        <v>21</v>
      </c>
      <c r="N374" s="1" t="s">
        <v>22</v>
      </c>
      <c r="O374">
        <v>237</v>
      </c>
      <c r="P374">
        <f>COUNTA(insurance3[[#This Row],[ID]:[Benefits]])</f>
        <v>12</v>
      </c>
      <c r="Q374" s="2">
        <f t="shared" si="6"/>
        <v>7.6923076923076872E-2</v>
      </c>
    </row>
    <row r="375" spans="3:17" x14ac:dyDescent="0.3">
      <c r="C375" s="1" t="s">
        <v>393</v>
      </c>
      <c r="D375" s="1" t="s">
        <v>14</v>
      </c>
      <c r="E375" s="1" t="s">
        <v>20</v>
      </c>
      <c r="F375">
        <v>1</v>
      </c>
      <c r="G375" s="1" t="s">
        <v>16</v>
      </c>
      <c r="H375" s="1" t="s">
        <v>15</v>
      </c>
      <c r="I375">
        <v>6325</v>
      </c>
      <c r="J375">
        <v>175</v>
      </c>
      <c r="K375">
        <v>36</v>
      </c>
      <c r="L375">
        <v>1</v>
      </c>
      <c r="M375" s="1" t="s">
        <v>30</v>
      </c>
      <c r="N375" s="1" t="s">
        <v>18</v>
      </c>
      <c r="O375">
        <v>277</v>
      </c>
      <c r="P375">
        <f>COUNTA(insurance3[[#This Row],[ID]:[Benefits]])</f>
        <v>13</v>
      </c>
      <c r="Q375" s="2">
        <f t="shared" si="6"/>
        <v>0</v>
      </c>
    </row>
    <row r="376" spans="3:17" x14ac:dyDescent="0.3">
      <c r="C376" s="1" t="s">
        <v>394</v>
      </c>
      <c r="D376" s="1" t="s">
        <v>14</v>
      </c>
      <c r="E376" s="1" t="s">
        <v>20</v>
      </c>
      <c r="F376">
        <v>0</v>
      </c>
      <c r="G376" s="1" t="s">
        <v>16</v>
      </c>
      <c r="H376" s="1" t="s">
        <v>15</v>
      </c>
      <c r="I376">
        <v>19730</v>
      </c>
      <c r="J376">
        <v>570</v>
      </c>
      <c r="K376">
        <v>36</v>
      </c>
      <c r="L376">
        <v>1</v>
      </c>
      <c r="M376" s="1" t="s">
        <v>21</v>
      </c>
      <c r="N376" s="1" t="s">
        <v>22</v>
      </c>
      <c r="O376">
        <v>660</v>
      </c>
      <c r="P376">
        <f>COUNTA(insurance3[[#This Row],[ID]:[Benefits]])</f>
        <v>13</v>
      </c>
      <c r="Q376" s="2">
        <f t="shared" si="6"/>
        <v>0</v>
      </c>
    </row>
    <row r="377" spans="3:17" x14ac:dyDescent="0.3">
      <c r="C377" s="1" t="s">
        <v>395</v>
      </c>
      <c r="D377" s="1" t="s">
        <v>42</v>
      </c>
      <c r="E377" s="1" t="s">
        <v>15</v>
      </c>
      <c r="F377">
        <v>0</v>
      </c>
      <c r="G377" s="1" t="s">
        <v>16</v>
      </c>
      <c r="H377" s="1" t="s">
        <v>20</v>
      </c>
      <c r="I377">
        <v>15759</v>
      </c>
      <c r="J377">
        <v>55</v>
      </c>
      <c r="K377">
        <v>36</v>
      </c>
      <c r="L377">
        <v>1</v>
      </c>
      <c r="M377" s="1" t="s">
        <v>30</v>
      </c>
      <c r="N377" s="1" t="s">
        <v>18</v>
      </c>
      <c r="O377">
        <v>107</v>
      </c>
      <c r="P377">
        <f>COUNTA(insurance3[[#This Row],[ID]:[Benefits]])</f>
        <v>13</v>
      </c>
      <c r="Q377" s="2">
        <f t="shared" si="6"/>
        <v>0</v>
      </c>
    </row>
    <row r="378" spans="3:17" x14ac:dyDescent="0.3">
      <c r="C378" s="1" t="s">
        <v>396</v>
      </c>
      <c r="D378" s="1" t="s">
        <v>14</v>
      </c>
      <c r="E378" s="1" t="s">
        <v>20</v>
      </c>
      <c r="F378">
        <v>2</v>
      </c>
      <c r="G378" s="1" t="s">
        <v>16</v>
      </c>
      <c r="H378" s="1" t="s">
        <v>15</v>
      </c>
      <c r="I378">
        <v>5185</v>
      </c>
      <c r="J378">
        <v>155</v>
      </c>
      <c r="K378">
        <v>36</v>
      </c>
      <c r="L378">
        <v>1</v>
      </c>
      <c r="M378" s="1" t="s">
        <v>30</v>
      </c>
      <c r="N378" s="1" t="s">
        <v>18</v>
      </c>
      <c r="O378">
        <v>217</v>
      </c>
      <c r="P378">
        <f>COUNTA(insurance3[[#This Row],[ID]:[Benefits]])</f>
        <v>13</v>
      </c>
      <c r="Q378" s="2">
        <f t="shared" si="6"/>
        <v>0</v>
      </c>
    </row>
    <row r="379" spans="3:17" x14ac:dyDescent="0.3">
      <c r="C379" s="1" t="s">
        <v>397</v>
      </c>
      <c r="D379" s="1" t="s">
        <v>14</v>
      </c>
      <c r="E379" s="1" t="s">
        <v>20</v>
      </c>
      <c r="F379">
        <v>2</v>
      </c>
      <c r="G379" s="1" t="s">
        <v>16</v>
      </c>
      <c r="H379" s="1" t="s">
        <v>20</v>
      </c>
      <c r="I379">
        <v>9323</v>
      </c>
      <c r="J379">
        <v>380</v>
      </c>
      <c r="K379">
        <v>3</v>
      </c>
      <c r="L379">
        <v>1</v>
      </c>
      <c r="M379" s="1" t="s">
        <v>21</v>
      </c>
      <c r="N379" s="1" t="s">
        <v>18</v>
      </c>
      <c r="O379">
        <v>490</v>
      </c>
      <c r="P379">
        <f>COUNTA(insurance3[[#This Row],[ID]:[Benefits]])</f>
        <v>13</v>
      </c>
      <c r="Q379" s="2">
        <f t="shared" si="6"/>
        <v>0</v>
      </c>
    </row>
    <row r="380" spans="3:17" x14ac:dyDescent="0.3">
      <c r="C380" s="1" t="s">
        <v>398</v>
      </c>
      <c r="D380" s="1" t="s">
        <v>14</v>
      </c>
      <c r="E380" s="1" t="s">
        <v>15</v>
      </c>
      <c r="F380">
        <v>1</v>
      </c>
      <c r="G380" s="1" t="s">
        <v>16</v>
      </c>
      <c r="H380" s="1" t="s">
        <v>15</v>
      </c>
      <c r="I380">
        <v>3062</v>
      </c>
      <c r="J380">
        <v>111</v>
      </c>
      <c r="K380">
        <v>18</v>
      </c>
      <c r="L380">
        <v>0</v>
      </c>
      <c r="M380" s="1" t="s">
        <v>17</v>
      </c>
      <c r="N380" s="1" t="s">
        <v>22</v>
      </c>
      <c r="O380">
        <v>222</v>
      </c>
      <c r="P380">
        <f>COUNTA(insurance3[[#This Row],[ID]:[Benefits]])</f>
        <v>13</v>
      </c>
      <c r="Q380" s="2">
        <f t="shared" si="6"/>
        <v>0</v>
      </c>
    </row>
    <row r="381" spans="3:17" x14ac:dyDescent="0.3">
      <c r="C381" s="1" t="s">
        <v>399</v>
      </c>
      <c r="D381" s="1" t="s">
        <v>42</v>
      </c>
      <c r="E381" s="1" t="s">
        <v>15</v>
      </c>
      <c r="F381">
        <v>0</v>
      </c>
      <c r="G381" s="1" t="s">
        <v>16</v>
      </c>
      <c r="H381" s="1" t="s">
        <v>35</v>
      </c>
      <c r="I381">
        <v>2764</v>
      </c>
      <c r="J381">
        <v>110</v>
      </c>
      <c r="K381">
        <v>36</v>
      </c>
      <c r="L381">
        <v>1</v>
      </c>
      <c r="M381" s="1" t="s">
        <v>17</v>
      </c>
      <c r="N381" s="1" t="s">
        <v>18</v>
      </c>
      <c r="O381">
        <v>220</v>
      </c>
      <c r="P381">
        <f>COUNTA(insurance3[[#This Row],[ID]:[Benefits]])</f>
        <v>13</v>
      </c>
      <c r="Q381" s="2">
        <f t="shared" si="6"/>
        <v>0</v>
      </c>
    </row>
    <row r="382" spans="3:17" x14ac:dyDescent="0.3">
      <c r="C382" s="1" t="s">
        <v>400</v>
      </c>
      <c r="D382" s="1" t="s">
        <v>14</v>
      </c>
      <c r="E382" s="1" t="s">
        <v>20</v>
      </c>
      <c r="F382">
        <v>0</v>
      </c>
      <c r="G382" s="1" t="s">
        <v>16</v>
      </c>
      <c r="H382" s="1" t="s">
        <v>15</v>
      </c>
      <c r="I382">
        <v>4817</v>
      </c>
      <c r="J382">
        <v>120</v>
      </c>
      <c r="K382">
        <v>18</v>
      </c>
      <c r="L382">
        <v>1</v>
      </c>
      <c r="M382" s="1" t="s">
        <v>17</v>
      </c>
      <c r="N382" s="1" t="s">
        <v>18</v>
      </c>
      <c r="O382">
        <v>230</v>
      </c>
      <c r="P382">
        <f>COUNTA(insurance3[[#This Row],[ID]:[Benefits]])</f>
        <v>13</v>
      </c>
      <c r="Q382" s="2">
        <f t="shared" si="6"/>
        <v>0</v>
      </c>
    </row>
    <row r="383" spans="3:17" x14ac:dyDescent="0.3">
      <c r="C383" s="1" t="s">
        <v>401</v>
      </c>
      <c r="D383" s="1" t="s">
        <v>14</v>
      </c>
      <c r="E383" s="1" t="s">
        <v>20</v>
      </c>
      <c r="F383">
        <v>3</v>
      </c>
      <c r="G383" s="1" t="s">
        <v>16</v>
      </c>
      <c r="H383" s="1" t="s">
        <v>15</v>
      </c>
      <c r="I383">
        <v>8750</v>
      </c>
      <c r="J383">
        <v>130</v>
      </c>
      <c r="K383">
        <v>36</v>
      </c>
      <c r="L383">
        <v>1</v>
      </c>
      <c r="M383" s="1" t="s">
        <v>21</v>
      </c>
      <c r="N383" s="1" t="s">
        <v>18</v>
      </c>
      <c r="O383">
        <v>250</v>
      </c>
      <c r="P383">
        <f>COUNTA(insurance3[[#This Row],[ID]:[Benefits]])</f>
        <v>13</v>
      </c>
      <c r="Q383" s="2">
        <f t="shared" si="6"/>
        <v>0</v>
      </c>
    </row>
    <row r="384" spans="3:17" x14ac:dyDescent="0.3">
      <c r="C384" s="1" t="s">
        <v>402</v>
      </c>
      <c r="D384" s="1" t="s">
        <v>14</v>
      </c>
      <c r="E384" s="1" t="s">
        <v>20</v>
      </c>
      <c r="F384">
        <v>0</v>
      </c>
      <c r="G384" s="1" t="s">
        <v>16</v>
      </c>
      <c r="H384" s="1" t="s">
        <v>15</v>
      </c>
      <c r="I384">
        <v>4310</v>
      </c>
      <c r="J384">
        <v>130</v>
      </c>
      <c r="K384">
        <v>36</v>
      </c>
      <c r="M384" s="1" t="s">
        <v>30</v>
      </c>
      <c r="N384" s="1" t="s">
        <v>18</v>
      </c>
      <c r="O384">
        <v>250</v>
      </c>
      <c r="P384">
        <f>COUNTA(insurance3[[#This Row],[ID]:[Benefits]])</f>
        <v>12</v>
      </c>
      <c r="Q384" s="2">
        <f t="shared" si="6"/>
        <v>7.6923076923076872E-2</v>
      </c>
    </row>
    <row r="385" spans="3:17" x14ac:dyDescent="0.3">
      <c r="C385" s="1" t="s">
        <v>403</v>
      </c>
      <c r="D385" s="1" t="s">
        <v>14</v>
      </c>
      <c r="E385" s="1" t="s">
        <v>15</v>
      </c>
      <c r="F385">
        <v>0</v>
      </c>
      <c r="G385" s="1" t="s">
        <v>16</v>
      </c>
      <c r="H385" s="1" t="s">
        <v>15</v>
      </c>
      <c r="I385">
        <v>3069</v>
      </c>
      <c r="J385">
        <v>71</v>
      </c>
      <c r="K385">
        <v>48</v>
      </c>
      <c r="L385">
        <v>1</v>
      </c>
      <c r="M385" s="1" t="s">
        <v>17</v>
      </c>
      <c r="N385" s="1" t="s">
        <v>22</v>
      </c>
      <c r="O385">
        <v>172</v>
      </c>
      <c r="P385">
        <f>COUNTA(insurance3[[#This Row],[ID]:[Benefits]])</f>
        <v>13</v>
      </c>
      <c r="Q385" s="2">
        <f t="shared" si="6"/>
        <v>0</v>
      </c>
    </row>
    <row r="386" spans="3:17" x14ac:dyDescent="0.3">
      <c r="C386" s="1" t="s">
        <v>404</v>
      </c>
      <c r="D386" s="1" t="s">
        <v>14</v>
      </c>
      <c r="E386" s="1" t="s">
        <v>20</v>
      </c>
      <c r="F386">
        <v>2</v>
      </c>
      <c r="G386" s="1" t="s">
        <v>16</v>
      </c>
      <c r="H386" s="1" t="s">
        <v>15</v>
      </c>
      <c r="I386">
        <v>5391</v>
      </c>
      <c r="J386">
        <v>130</v>
      </c>
      <c r="K386">
        <v>36</v>
      </c>
      <c r="L386">
        <v>1</v>
      </c>
      <c r="M386" s="1" t="s">
        <v>17</v>
      </c>
      <c r="N386" s="1" t="s">
        <v>18</v>
      </c>
      <c r="O386">
        <v>250</v>
      </c>
      <c r="P386">
        <f>COUNTA(insurance3[[#This Row],[ID]:[Benefits]])</f>
        <v>13</v>
      </c>
      <c r="Q386" s="2">
        <f t="shared" si="6"/>
        <v>0</v>
      </c>
    </row>
    <row r="387" spans="3:17" x14ac:dyDescent="0.3">
      <c r="C387" s="1" t="s">
        <v>405</v>
      </c>
      <c r="D387" s="1" t="s">
        <v>14</v>
      </c>
      <c r="E387" s="1" t="s">
        <v>20</v>
      </c>
      <c r="F387">
        <v>0</v>
      </c>
      <c r="G387" s="1" t="s">
        <v>16</v>
      </c>
      <c r="H387" s="1" t="s">
        <v>35</v>
      </c>
      <c r="I387">
        <v>3333</v>
      </c>
      <c r="J387">
        <v>128</v>
      </c>
      <c r="K387">
        <v>36</v>
      </c>
      <c r="L387">
        <v>1</v>
      </c>
      <c r="M387" s="1" t="s">
        <v>30</v>
      </c>
      <c r="N387" s="1" t="s">
        <v>18</v>
      </c>
      <c r="O387">
        <v>239</v>
      </c>
      <c r="P387">
        <f>COUNTA(insurance3[[#This Row],[ID]:[Benefits]])</f>
        <v>13</v>
      </c>
      <c r="Q387" s="2">
        <f t="shared" si="6"/>
        <v>0</v>
      </c>
    </row>
    <row r="388" spans="3:17" x14ac:dyDescent="0.3">
      <c r="C388" s="1" t="s">
        <v>406</v>
      </c>
      <c r="D388" s="1" t="s">
        <v>14</v>
      </c>
      <c r="E388" s="1" t="s">
        <v>15</v>
      </c>
      <c r="F388">
        <v>0</v>
      </c>
      <c r="G388" s="1" t="s">
        <v>16</v>
      </c>
      <c r="H388" s="1" t="s">
        <v>15</v>
      </c>
      <c r="I388">
        <v>5941</v>
      </c>
      <c r="J388">
        <v>296</v>
      </c>
      <c r="K388">
        <v>36</v>
      </c>
      <c r="L388">
        <v>1</v>
      </c>
      <c r="M388" s="1" t="s">
        <v>30</v>
      </c>
      <c r="N388" s="1" t="s">
        <v>18</v>
      </c>
      <c r="O388">
        <v>347</v>
      </c>
      <c r="P388">
        <f>COUNTA(insurance3[[#This Row],[ID]:[Benefits]])</f>
        <v>13</v>
      </c>
      <c r="Q388" s="2">
        <f t="shared" si="6"/>
        <v>0</v>
      </c>
    </row>
    <row r="389" spans="3:17" x14ac:dyDescent="0.3">
      <c r="C389" s="1" t="s">
        <v>407</v>
      </c>
      <c r="D389" s="1" t="s">
        <v>42</v>
      </c>
      <c r="E389" s="1" t="s">
        <v>15</v>
      </c>
      <c r="F389">
        <v>0</v>
      </c>
      <c r="G389" s="1" t="s">
        <v>16</v>
      </c>
      <c r="H389" s="1" t="s">
        <v>15</v>
      </c>
      <c r="I389">
        <v>6000</v>
      </c>
      <c r="J389">
        <v>156</v>
      </c>
      <c r="K389">
        <v>36</v>
      </c>
      <c r="L389">
        <v>1</v>
      </c>
      <c r="M389" s="1" t="s">
        <v>17</v>
      </c>
      <c r="N389" s="1" t="s">
        <v>18</v>
      </c>
      <c r="O389">
        <v>257</v>
      </c>
      <c r="P389">
        <f>COUNTA(insurance3[[#This Row],[ID]:[Benefits]])</f>
        <v>13</v>
      </c>
      <c r="Q389" s="2">
        <f t="shared" si="6"/>
        <v>0</v>
      </c>
    </row>
    <row r="390" spans="3:17" x14ac:dyDescent="0.3">
      <c r="C390" s="1" t="s">
        <v>408</v>
      </c>
      <c r="D390" s="1" t="s">
        <v>14</v>
      </c>
      <c r="E390" s="1" t="s">
        <v>15</v>
      </c>
      <c r="F390">
        <v>0</v>
      </c>
      <c r="G390" s="1" t="s">
        <v>16</v>
      </c>
      <c r="H390" s="1" t="s">
        <v>20</v>
      </c>
      <c r="I390">
        <v>7167</v>
      </c>
      <c r="J390">
        <v>128</v>
      </c>
      <c r="K390">
        <v>36</v>
      </c>
      <c r="L390">
        <v>1</v>
      </c>
      <c r="M390" s="1" t="s">
        <v>17</v>
      </c>
      <c r="N390" s="1" t="s">
        <v>18</v>
      </c>
      <c r="O390">
        <v>239</v>
      </c>
      <c r="P390">
        <f>COUNTA(insurance3[[#This Row],[ID]:[Benefits]])</f>
        <v>13</v>
      </c>
      <c r="Q390" s="2">
        <f t="shared" si="6"/>
        <v>0</v>
      </c>
    </row>
    <row r="391" spans="3:17" x14ac:dyDescent="0.3">
      <c r="C391" s="1" t="s">
        <v>409</v>
      </c>
      <c r="D391" s="1" t="s">
        <v>14</v>
      </c>
      <c r="E391" s="1" t="s">
        <v>20</v>
      </c>
      <c r="F391">
        <v>2</v>
      </c>
      <c r="G391" s="1" t="s">
        <v>16</v>
      </c>
      <c r="H391" s="1" t="s">
        <v>15</v>
      </c>
      <c r="I391">
        <v>4566</v>
      </c>
      <c r="J391">
        <v>100</v>
      </c>
      <c r="K391">
        <v>36</v>
      </c>
      <c r="L391">
        <v>1</v>
      </c>
      <c r="M391" s="1" t="s">
        <v>17</v>
      </c>
      <c r="N391" s="1" t="s">
        <v>22</v>
      </c>
      <c r="O391">
        <v>190</v>
      </c>
      <c r="P391">
        <f>COUNTA(insurance3[[#This Row],[ID]:[Benefits]])</f>
        <v>13</v>
      </c>
      <c r="Q391" s="2">
        <f t="shared" si="6"/>
        <v>0</v>
      </c>
    </row>
    <row r="392" spans="3:17" x14ac:dyDescent="0.3">
      <c r="C392" s="1" t="s">
        <v>410</v>
      </c>
      <c r="D392" s="1" t="s">
        <v>14</v>
      </c>
      <c r="E392" s="1" t="s">
        <v>15</v>
      </c>
      <c r="F392">
        <v>1</v>
      </c>
      <c r="G392" s="1" t="s">
        <v>16</v>
      </c>
      <c r="H392" s="1" t="s">
        <v>35</v>
      </c>
      <c r="I392">
        <v>3667</v>
      </c>
      <c r="J392">
        <v>113</v>
      </c>
      <c r="K392">
        <v>18</v>
      </c>
      <c r="L392">
        <v>1</v>
      </c>
      <c r="M392" s="1" t="s">
        <v>17</v>
      </c>
      <c r="N392" s="1" t="s">
        <v>18</v>
      </c>
      <c r="O392">
        <v>225</v>
      </c>
      <c r="P392">
        <f>COUNTA(insurance3[[#This Row],[ID]:[Benefits]])</f>
        <v>13</v>
      </c>
      <c r="Q392" s="2">
        <f t="shared" ref="Q392:Q455" si="7">1-P392/$P$6</f>
        <v>0</v>
      </c>
    </row>
    <row r="393" spans="3:17" x14ac:dyDescent="0.3">
      <c r="C393" s="1" t="s">
        <v>411</v>
      </c>
      <c r="D393" s="1" t="s">
        <v>14</v>
      </c>
      <c r="E393" s="1" t="s">
        <v>15</v>
      </c>
      <c r="F393">
        <v>0</v>
      </c>
      <c r="G393" s="1" t="s">
        <v>25</v>
      </c>
      <c r="H393" s="1" t="s">
        <v>15</v>
      </c>
      <c r="I393">
        <v>2346</v>
      </c>
      <c r="J393">
        <v>132</v>
      </c>
      <c r="K393">
        <v>36</v>
      </c>
      <c r="L393">
        <v>1</v>
      </c>
      <c r="M393" s="1" t="s">
        <v>30</v>
      </c>
      <c r="N393" s="1" t="s">
        <v>18</v>
      </c>
      <c r="O393">
        <v>253</v>
      </c>
      <c r="P393">
        <f>COUNTA(insurance3[[#This Row],[ID]:[Benefits]])</f>
        <v>13</v>
      </c>
      <c r="Q393" s="2">
        <f t="shared" si="7"/>
        <v>0</v>
      </c>
    </row>
    <row r="394" spans="3:17" x14ac:dyDescent="0.3">
      <c r="C394" s="1" t="s">
        <v>412</v>
      </c>
      <c r="D394" s="1" t="s">
        <v>14</v>
      </c>
      <c r="E394" s="1" t="s">
        <v>20</v>
      </c>
      <c r="F394">
        <v>0</v>
      </c>
      <c r="G394" s="1" t="s">
        <v>25</v>
      </c>
      <c r="H394" s="1" t="s">
        <v>15</v>
      </c>
      <c r="I394">
        <v>3010</v>
      </c>
      <c r="K394">
        <v>36</v>
      </c>
      <c r="L394">
        <v>0</v>
      </c>
      <c r="M394" s="1" t="s">
        <v>17</v>
      </c>
      <c r="N394" s="1" t="s">
        <v>22</v>
      </c>
      <c r="P394">
        <f>COUNTA(insurance3[[#This Row],[ID]:[Benefits]])</f>
        <v>11</v>
      </c>
      <c r="Q394" s="2">
        <f t="shared" si="7"/>
        <v>0.15384615384615385</v>
      </c>
    </row>
    <row r="395" spans="3:17" x14ac:dyDescent="0.3">
      <c r="C395" s="1" t="s">
        <v>413</v>
      </c>
      <c r="D395" s="1" t="s">
        <v>14</v>
      </c>
      <c r="E395" s="1" t="s">
        <v>20</v>
      </c>
      <c r="F395">
        <v>0</v>
      </c>
      <c r="G395" s="1" t="s">
        <v>16</v>
      </c>
      <c r="H395" s="1" t="s">
        <v>15</v>
      </c>
      <c r="I395">
        <v>2333</v>
      </c>
      <c r="J395">
        <v>136</v>
      </c>
      <c r="K395">
        <v>36</v>
      </c>
      <c r="L395">
        <v>1</v>
      </c>
      <c r="M395" s="1" t="s">
        <v>17</v>
      </c>
      <c r="N395" s="1" t="s">
        <v>18</v>
      </c>
      <c r="O395">
        <v>257</v>
      </c>
      <c r="P395">
        <f>COUNTA(insurance3[[#This Row],[ID]:[Benefits]])</f>
        <v>13</v>
      </c>
      <c r="Q395" s="2">
        <f t="shared" si="7"/>
        <v>0</v>
      </c>
    </row>
    <row r="396" spans="3:17" x14ac:dyDescent="0.3">
      <c r="C396" s="1" t="s">
        <v>414</v>
      </c>
      <c r="D396" s="1" t="s">
        <v>14</v>
      </c>
      <c r="E396" s="1" t="s">
        <v>20</v>
      </c>
      <c r="F396">
        <v>0</v>
      </c>
      <c r="G396" s="1" t="s">
        <v>16</v>
      </c>
      <c r="H396" s="1" t="s">
        <v>15</v>
      </c>
      <c r="I396">
        <v>5488</v>
      </c>
      <c r="J396">
        <v>125</v>
      </c>
      <c r="K396">
        <v>36</v>
      </c>
      <c r="L396">
        <v>1</v>
      </c>
      <c r="M396" s="1" t="s">
        <v>21</v>
      </c>
      <c r="N396" s="1" t="s">
        <v>18</v>
      </c>
      <c r="O396">
        <v>237</v>
      </c>
      <c r="P396">
        <f>COUNTA(insurance3[[#This Row],[ID]:[Benefits]])</f>
        <v>13</v>
      </c>
      <c r="Q396" s="2">
        <f t="shared" si="7"/>
        <v>0</v>
      </c>
    </row>
    <row r="397" spans="3:17" x14ac:dyDescent="0.3">
      <c r="C397" s="1" t="s">
        <v>415</v>
      </c>
      <c r="D397" s="1" t="s">
        <v>14</v>
      </c>
      <c r="E397" s="1" t="s">
        <v>15</v>
      </c>
      <c r="F397">
        <v>3</v>
      </c>
      <c r="G397" s="1" t="s">
        <v>16</v>
      </c>
      <c r="H397" s="1" t="s">
        <v>15</v>
      </c>
      <c r="I397">
        <v>9167</v>
      </c>
      <c r="J397">
        <v>185</v>
      </c>
      <c r="K397">
        <v>36</v>
      </c>
      <c r="L397">
        <v>1</v>
      </c>
      <c r="M397" s="1" t="s">
        <v>21</v>
      </c>
      <c r="N397" s="1" t="s">
        <v>18</v>
      </c>
      <c r="O397">
        <v>297</v>
      </c>
      <c r="P397">
        <f>COUNTA(insurance3[[#This Row],[ID]:[Benefits]])</f>
        <v>13</v>
      </c>
      <c r="Q397" s="2">
        <f t="shared" si="7"/>
        <v>0</v>
      </c>
    </row>
    <row r="398" spans="3:17" x14ac:dyDescent="0.3">
      <c r="C398" s="1" t="s">
        <v>416</v>
      </c>
      <c r="D398" s="1" t="s">
        <v>14</v>
      </c>
      <c r="E398" s="1" t="s">
        <v>20</v>
      </c>
      <c r="F398">
        <v>3</v>
      </c>
      <c r="G398" s="1" t="s">
        <v>16</v>
      </c>
      <c r="H398" s="1" t="s">
        <v>15</v>
      </c>
      <c r="I398">
        <v>9504</v>
      </c>
      <c r="J398">
        <v>275</v>
      </c>
      <c r="K398">
        <v>36</v>
      </c>
      <c r="L398">
        <v>1</v>
      </c>
      <c r="M398" s="1" t="s">
        <v>21</v>
      </c>
      <c r="N398" s="1" t="s">
        <v>18</v>
      </c>
      <c r="O398">
        <v>377</v>
      </c>
      <c r="P398">
        <f>COUNTA(insurance3[[#This Row],[ID]:[Benefits]])</f>
        <v>13</v>
      </c>
      <c r="Q398" s="2">
        <f t="shared" si="7"/>
        <v>0</v>
      </c>
    </row>
    <row r="399" spans="3:17" x14ac:dyDescent="0.3">
      <c r="C399" s="1" t="s">
        <v>417</v>
      </c>
      <c r="D399" s="1" t="s">
        <v>14</v>
      </c>
      <c r="E399" s="1" t="s">
        <v>20</v>
      </c>
      <c r="F399">
        <v>0</v>
      </c>
      <c r="G399" s="1" t="s">
        <v>16</v>
      </c>
      <c r="H399" s="1" t="s">
        <v>15</v>
      </c>
      <c r="I399">
        <v>2583</v>
      </c>
      <c r="J399">
        <v>120</v>
      </c>
      <c r="K399">
        <v>36</v>
      </c>
      <c r="M399" s="1" t="s">
        <v>17</v>
      </c>
      <c r="N399" s="1" t="s">
        <v>18</v>
      </c>
      <c r="O399">
        <v>230</v>
      </c>
      <c r="P399">
        <f>COUNTA(insurance3[[#This Row],[ID]:[Benefits]])</f>
        <v>12</v>
      </c>
      <c r="Q399" s="2">
        <f t="shared" si="7"/>
        <v>7.6923076923076872E-2</v>
      </c>
    </row>
    <row r="400" spans="3:17" x14ac:dyDescent="0.3">
      <c r="C400" s="1" t="s">
        <v>418</v>
      </c>
      <c r="D400" s="1" t="s">
        <v>14</v>
      </c>
      <c r="E400" s="1" t="s">
        <v>20</v>
      </c>
      <c r="F400">
        <v>2</v>
      </c>
      <c r="G400" s="1" t="s">
        <v>25</v>
      </c>
      <c r="H400" s="1" t="s">
        <v>15</v>
      </c>
      <c r="I400">
        <v>1993</v>
      </c>
      <c r="J400">
        <v>113</v>
      </c>
      <c r="K400">
        <v>18</v>
      </c>
      <c r="L400">
        <v>1</v>
      </c>
      <c r="M400" s="1" t="s">
        <v>30</v>
      </c>
      <c r="N400" s="1" t="s">
        <v>18</v>
      </c>
      <c r="O400">
        <v>225</v>
      </c>
      <c r="P400">
        <f>COUNTA(insurance3[[#This Row],[ID]:[Benefits]])</f>
        <v>13</v>
      </c>
      <c r="Q400" s="2">
        <f t="shared" si="7"/>
        <v>0</v>
      </c>
    </row>
    <row r="401" spans="3:17" x14ac:dyDescent="0.3">
      <c r="C401" s="1" t="s">
        <v>419</v>
      </c>
      <c r="D401" s="1" t="s">
        <v>14</v>
      </c>
      <c r="E401" s="1" t="s">
        <v>20</v>
      </c>
      <c r="F401">
        <v>2</v>
      </c>
      <c r="G401" s="1" t="s">
        <v>16</v>
      </c>
      <c r="H401" s="1" t="s">
        <v>15</v>
      </c>
      <c r="I401">
        <v>3100</v>
      </c>
      <c r="J401">
        <v>113</v>
      </c>
      <c r="K401">
        <v>36</v>
      </c>
      <c r="L401">
        <v>1</v>
      </c>
      <c r="M401" s="1" t="s">
        <v>17</v>
      </c>
      <c r="N401" s="1" t="s">
        <v>18</v>
      </c>
      <c r="O401">
        <v>225</v>
      </c>
      <c r="P401">
        <f>COUNTA(insurance3[[#This Row],[ID]:[Benefits]])</f>
        <v>13</v>
      </c>
      <c r="Q401" s="2">
        <f t="shared" si="7"/>
        <v>0</v>
      </c>
    </row>
    <row r="402" spans="3:17" x14ac:dyDescent="0.3">
      <c r="C402" s="1" t="s">
        <v>420</v>
      </c>
      <c r="D402" s="1" t="s">
        <v>14</v>
      </c>
      <c r="E402" s="1" t="s">
        <v>20</v>
      </c>
      <c r="F402">
        <v>2</v>
      </c>
      <c r="G402" s="1" t="s">
        <v>16</v>
      </c>
      <c r="H402" s="1" t="s">
        <v>15</v>
      </c>
      <c r="I402">
        <v>3276</v>
      </c>
      <c r="J402">
        <v>135</v>
      </c>
      <c r="K402">
        <v>36</v>
      </c>
      <c r="M402" s="1" t="s">
        <v>30</v>
      </c>
      <c r="N402" s="1" t="s">
        <v>18</v>
      </c>
      <c r="O402">
        <v>257</v>
      </c>
      <c r="P402">
        <f>COUNTA(insurance3[[#This Row],[ID]:[Benefits]])</f>
        <v>12</v>
      </c>
      <c r="Q402" s="2">
        <f t="shared" si="7"/>
        <v>7.6923076923076872E-2</v>
      </c>
    </row>
    <row r="403" spans="3:17" x14ac:dyDescent="0.3">
      <c r="C403" s="1" t="s">
        <v>421</v>
      </c>
      <c r="D403" s="1" t="s">
        <v>42</v>
      </c>
      <c r="E403" s="1" t="s">
        <v>15</v>
      </c>
      <c r="F403">
        <v>0</v>
      </c>
      <c r="G403" s="1" t="s">
        <v>16</v>
      </c>
      <c r="H403" s="1" t="s">
        <v>15</v>
      </c>
      <c r="I403">
        <v>3180</v>
      </c>
      <c r="J403">
        <v>71</v>
      </c>
      <c r="K403">
        <v>36</v>
      </c>
      <c r="L403">
        <v>0</v>
      </c>
      <c r="M403" s="1" t="s">
        <v>17</v>
      </c>
      <c r="N403" s="1" t="s">
        <v>22</v>
      </c>
      <c r="O403">
        <v>133</v>
      </c>
      <c r="P403">
        <f>COUNTA(insurance3[[#This Row],[ID]:[Benefits]])</f>
        <v>13</v>
      </c>
      <c r="Q403" s="2">
        <f t="shared" si="7"/>
        <v>0</v>
      </c>
    </row>
    <row r="404" spans="3:17" x14ac:dyDescent="0.3">
      <c r="C404" s="1" t="s">
        <v>422</v>
      </c>
      <c r="D404" s="1" t="s">
        <v>14</v>
      </c>
      <c r="E404" s="1" t="s">
        <v>20</v>
      </c>
      <c r="F404">
        <v>0</v>
      </c>
      <c r="G404" s="1" t="s">
        <v>16</v>
      </c>
      <c r="H404" s="1" t="s">
        <v>15</v>
      </c>
      <c r="I404">
        <v>3033</v>
      </c>
      <c r="J404">
        <v>95</v>
      </c>
      <c r="K404">
        <v>36</v>
      </c>
      <c r="L404">
        <v>1</v>
      </c>
      <c r="M404" s="1" t="s">
        <v>17</v>
      </c>
      <c r="N404" s="1" t="s">
        <v>18</v>
      </c>
      <c r="O404">
        <v>127</v>
      </c>
      <c r="P404">
        <f>COUNTA(insurance3[[#This Row],[ID]:[Benefits]])</f>
        <v>13</v>
      </c>
      <c r="Q404" s="2">
        <f t="shared" si="7"/>
        <v>0</v>
      </c>
    </row>
    <row r="405" spans="3:17" x14ac:dyDescent="0.3">
      <c r="C405" s="1" t="s">
        <v>423</v>
      </c>
      <c r="D405" s="1" t="s">
        <v>14</v>
      </c>
      <c r="E405" s="1" t="s">
        <v>15</v>
      </c>
      <c r="F405">
        <v>0</v>
      </c>
      <c r="G405" s="1" t="s">
        <v>25</v>
      </c>
      <c r="H405" s="1" t="s">
        <v>15</v>
      </c>
      <c r="I405">
        <v>3902</v>
      </c>
      <c r="J405">
        <v>109</v>
      </c>
      <c r="K405">
        <v>36</v>
      </c>
      <c r="L405">
        <v>1</v>
      </c>
      <c r="M405" s="1" t="s">
        <v>21</v>
      </c>
      <c r="N405" s="1" t="s">
        <v>18</v>
      </c>
      <c r="O405">
        <v>200</v>
      </c>
      <c r="P405">
        <f>COUNTA(insurance3[[#This Row],[ID]:[Benefits]])</f>
        <v>13</v>
      </c>
      <c r="Q405" s="2">
        <f t="shared" si="7"/>
        <v>0</v>
      </c>
    </row>
    <row r="406" spans="3:17" x14ac:dyDescent="0.3">
      <c r="C406" s="1" t="s">
        <v>424</v>
      </c>
      <c r="D406" s="1" t="s">
        <v>42</v>
      </c>
      <c r="E406" s="1" t="s">
        <v>15</v>
      </c>
      <c r="F406">
        <v>0</v>
      </c>
      <c r="G406" s="1" t="s">
        <v>16</v>
      </c>
      <c r="H406" s="1" t="s">
        <v>15</v>
      </c>
      <c r="I406">
        <v>1500</v>
      </c>
      <c r="J406">
        <v>103</v>
      </c>
      <c r="K406">
        <v>36</v>
      </c>
      <c r="L406">
        <v>0</v>
      </c>
      <c r="M406" s="1" t="s">
        <v>30</v>
      </c>
      <c r="N406" s="1" t="s">
        <v>22</v>
      </c>
      <c r="O406">
        <v>205</v>
      </c>
      <c r="P406">
        <f>COUNTA(insurance3[[#This Row],[ID]:[Benefits]])</f>
        <v>13</v>
      </c>
      <c r="Q406" s="2">
        <f t="shared" si="7"/>
        <v>0</v>
      </c>
    </row>
    <row r="407" spans="3:17" x14ac:dyDescent="0.3">
      <c r="C407" s="1" t="s">
        <v>425</v>
      </c>
      <c r="D407" s="1" t="s">
        <v>14</v>
      </c>
      <c r="E407" s="1" t="s">
        <v>20</v>
      </c>
      <c r="F407">
        <v>2</v>
      </c>
      <c r="G407" s="1" t="s">
        <v>25</v>
      </c>
      <c r="H407" s="1" t="s">
        <v>15</v>
      </c>
      <c r="I407">
        <v>2889</v>
      </c>
      <c r="J407">
        <v>45</v>
      </c>
      <c r="K407">
        <v>18</v>
      </c>
      <c r="L407">
        <v>0</v>
      </c>
      <c r="M407" s="1" t="s">
        <v>17</v>
      </c>
      <c r="N407" s="1" t="s">
        <v>22</v>
      </c>
      <c r="O407">
        <v>87</v>
      </c>
      <c r="P407">
        <f>COUNTA(insurance3[[#This Row],[ID]:[Benefits]])</f>
        <v>13</v>
      </c>
      <c r="Q407" s="2">
        <f t="shared" si="7"/>
        <v>0</v>
      </c>
    </row>
    <row r="408" spans="3:17" x14ac:dyDescent="0.3">
      <c r="C408" s="1" t="s">
        <v>426</v>
      </c>
      <c r="D408" s="1" t="s">
        <v>14</v>
      </c>
      <c r="E408" s="1" t="s">
        <v>15</v>
      </c>
      <c r="F408">
        <v>0</v>
      </c>
      <c r="G408" s="1" t="s">
        <v>25</v>
      </c>
      <c r="H408" s="1" t="s">
        <v>15</v>
      </c>
      <c r="I408">
        <v>2755</v>
      </c>
      <c r="J408">
        <v>65</v>
      </c>
      <c r="K408">
        <v>3</v>
      </c>
      <c r="L408">
        <v>1</v>
      </c>
      <c r="M408" s="1" t="s">
        <v>21</v>
      </c>
      <c r="N408" s="1" t="s">
        <v>22</v>
      </c>
      <c r="O408">
        <v>68</v>
      </c>
      <c r="P408">
        <f>COUNTA(insurance3[[#This Row],[ID]:[Benefits]])</f>
        <v>13</v>
      </c>
      <c r="Q408" s="2">
        <f t="shared" si="7"/>
        <v>0</v>
      </c>
    </row>
    <row r="409" spans="3:17" x14ac:dyDescent="0.3">
      <c r="C409" s="1" t="s">
        <v>427</v>
      </c>
      <c r="D409" s="1" t="s">
        <v>14</v>
      </c>
      <c r="E409" s="1" t="s">
        <v>15</v>
      </c>
      <c r="F409">
        <v>0</v>
      </c>
      <c r="G409" s="1" t="s">
        <v>16</v>
      </c>
      <c r="H409" s="1" t="s">
        <v>15</v>
      </c>
      <c r="I409">
        <v>2500</v>
      </c>
      <c r="J409">
        <v>103</v>
      </c>
      <c r="K409">
        <v>36</v>
      </c>
      <c r="L409">
        <v>1</v>
      </c>
      <c r="M409" s="1" t="s">
        <v>30</v>
      </c>
      <c r="N409" s="1" t="s">
        <v>18</v>
      </c>
      <c r="O409">
        <v>175</v>
      </c>
      <c r="P409">
        <f>COUNTA(insurance3[[#This Row],[ID]:[Benefits]])</f>
        <v>13</v>
      </c>
      <c r="Q409" s="2">
        <f t="shared" si="7"/>
        <v>0</v>
      </c>
    </row>
    <row r="410" spans="3:17" x14ac:dyDescent="0.3">
      <c r="C410" s="1" t="s">
        <v>428</v>
      </c>
      <c r="D410" s="1" t="s">
        <v>42</v>
      </c>
      <c r="E410" s="1" t="s">
        <v>15</v>
      </c>
      <c r="F410">
        <v>0</v>
      </c>
      <c r="G410" s="1" t="s">
        <v>25</v>
      </c>
      <c r="H410" s="1" t="s">
        <v>15</v>
      </c>
      <c r="I410">
        <v>1963</v>
      </c>
      <c r="J410">
        <v>53</v>
      </c>
      <c r="K410">
        <v>36</v>
      </c>
      <c r="L410">
        <v>1</v>
      </c>
      <c r="M410" s="1" t="s">
        <v>30</v>
      </c>
      <c r="N410" s="1" t="s">
        <v>18</v>
      </c>
      <c r="O410">
        <v>115</v>
      </c>
      <c r="P410">
        <f>COUNTA(insurance3[[#This Row],[ID]:[Benefits]])</f>
        <v>13</v>
      </c>
      <c r="Q410" s="2">
        <f t="shared" si="7"/>
        <v>0</v>
      </c>
    </row>
    <row r="411" spans="3:17" x14ac:dyDescent="0.3">
      <c r="C411" s="1" t="s">
        <v>429</v>
      </c>
      <c r="D411" s="1" t="s">
        <v>42</v>
      </c>
      <c r="E411" s="1" t="s">
        <v>15</v>
      </c>
      <c r="F411">
        <v>0</v>
      </c>
      <c r="G411" s="1" t="s">
        <v>16</v>
      </c>
      <c r="H411" s="1" t="s">
        <v>20</v>
      </c>
      <c r="I411">
        <v>7441</v>
      </c>
      <c r="J411">
        <v>194</v>
      </c>
      <c r="K411">
        <v>36</v>
      </c>
      <c r="L411">
        <v>1</v>
      </c>
      <c r="M411" s="1" t="s">
        <v>21</v>
      </c>
      <c r="N411" s="1" t="s">
        <v>22</v>
      </c>
      <c r="O411">
        <v>287</v>
      </c>
      <c r="P411">
        <f>COUNTA(insurance3[[#This Row],[ID]:[Benefits]])</f>
        <v>13</v>
      </c>
      <c r="Q411" s="2">
        <f t="shared" si="7"/>
        <v>0</v>
      </c>
    </row>
    <row r="412" spans="3:17" x14ac:dyDescent="0.3">
      <c r="C412" s="1" t="s">
        <v>430</v>
      </c>
      <c r="D412" s="1" t="s">
        <v>42</v>
      </c>
      <c r="E412" s="1" t="s">
        <v>15</v>
      </c>
      <c r="F412">
        <v>0</v>
      </c>
      <c r="G412" s="1" t="s">
        <v>16</v>
      </c>
      <c r="H412" s="1" t="s">
        <v>15</v>
      </c>
      <c r="I412">
        <v>4547</v>
      </c>
      <c r="J412">
        <v>115</v>
      </c>
      <c r="K412">
        <v>36</v>
      </c>
      <c r="L412">
        <v>1</v>
      </c>
      <c r="M412" s="1" t="s">
        <v>30</v>
      </c>
      <c r="N412" s="1" t="s">
        <v>18</v>
      </c>
      <c r="O412">
        <v>227</v>
      </c>
      <c r="P412">
        <f>COUNTA(insurance3[[#This Row],[ID]:[Benefits]])</f>
        <v>13</v>
      </c>
      <c r="Q412" s="2">
        <f t="shared" si="7"/>
        <v>0</v>
      </c>
    </row>
    <row r="413" spans="3:17" x14ac:dyDescent="0.3">
      <c r="C413" s="1" t="s">
        <v>431</v>
      </c>
      <c r="D413" s="1" t="s">
        <v>14</v>
      </c>
      <c r="E413" s="1" t="s">
        <v>20</v>
      </c>
      <c r="F413">
        <v>0</v>
      </c>
      <c r="G413" s="1" t="s">
        <v>25</v>
      </c>
      <c r="H413" s="1" t="s">
        <v>15</v>
      </c>
      <c r="I413">
        <v>2167</v>
      </c>
      <c r="J413">
        <v>115</v>
      </c>
      <c r="K413">
        <v>36</v>
      </c>
      <c r="L413">
        <v>1</v>
      </c>
      <c r="M413" s="1" t="s">
        <v>17</v>
      </c>
      <c r="N413" s="1" t="s">
        <v>18</v>
      </c>
      <c r="O413">
        <v>227</v>
      </c>
      <c r="P413">
        <f>COUNTA(insurance3[[#This Row],[ID]:[Benefits]])</f>
        <v>13</v>
      </c>
      <c r="Q413" s="2">
        <f t="shared" si="7"/>
        <v>0</v>
      </c>
    </row>
    <row r="414" spans="3:17" x14ac:dyDescent="0.3">
      <c r="C414" s="1" t="s">
        <v>432</v>
      </c>
      <c r="D414" s="1" t="s">
        <v>42</v>
      </c>
      <c r="E414" s="1" t="s">
        <v>15</v>
      </c>
      <c r="F414">
        <v>0</v>
      </c>
      <c r="G414" s="1" t="s">
        <v>25</v>
      </c>
      <c r="H414" s="1" t="s">
        <v>15</v>
      </c>
      <c r="I414">
        <v>2213</v>
      </c>
      <c r="J414">
        <v>66</v>
      </c>
      <c r="K414">
        <v>36</v>
      </c>
      <c r="L414">
        <v>1</v>
      </c>
      <c r="M414" s="1" t="s">
        <v>21</v>
      </c>
      <c r="N414" s="1" t="s">
        <v>18</v>
      </c>
      <c r="O414">
        <v>107</v>
      </c>
      <c r="P414">
        <f>COUNTA(insurance3[[#This Row],[ID]:[Benefits]])</f>
        <v>13</v>
      </c>
      <c r="Q414" s="2">
        <f t="shared" si="7"/>
        <v>0</v>
      </c>
    </row>
    <row r="415" spans="3:17" x14ac:dyDescent="0.3">
      <c r="C415" s="1" t="s">
        <v>433</v>
      </c>
      <c r="D415" s="1" t="s">
        <v>14</v>
      </c>
      <c r="E415" s="1" t="s">
        <v>20</v>
      </c>
      <c r="F415">
        <v>1</v>
      </c>
      <c r="G415" s="1" t="s">
        <v>16</v>
      </c>
      <c r="H415" s="1" t="s">
        <v>15</v>
      </c>
      <c r="I415">
        <v>8300</v>
      </c>
      <c r="J415">
        <v>152</v>
      </c>
      <c r="K415">
        <v>3</v>
      </c>
      <c r="L415">
        <v>0</v>
      </c>
      <c r="M415" s="1" t="s">
        <v>30</v>
      </c>
      <c r="N415" s="1" t="s">
        <v>22</v>
      </c>
      <c r="O415">
        <v>160</v>
      </c>
      <c r="P415">
        <f>COUNTA(insurance3[[#This Row],[ID]:[Benefits]])</f>
        <v>13</v>
      </c>
      <c r="Q415" s="2">
        <f t="shared" si="7"/>
        <v>0</v>
      </c>
    </row>
    <row r="416" spans="3:17" x14ac:dyDescent="0.3">
      <c r="C416" s="1" t="s">
        <v>434</v>
      </c>
      <c r="D416" s="1" t="s">
        <v>14</v>
      </c>
      <c r="E416" s="1" t="s">
        <v>20</v>
      </c>
      <c r="F416">
        <v>3</v>
      </c>
      <c r="G416" s="1" t="s">
        <v>16</v>
      </c>
      <c r="H416" s="1" t="s">
        <v>15</v>
      </c>
      <c r="I416">
        <v>81000</v>
      </c>
      <c r="J416">
        <v>360</v>
      </c>
      <c r="K416">
        <v>36</v>
      </c>
      <c r="L416">
        <v>0</v>
      </c>
      <c r="M416" s="1" t="s">
        <v>21</v>
      </c>
      <c r="N416" s="1" t="s">
        <v>22</v>
      </c>
      <c r="O416">
        <v>470</v>
      </c>
      <c r="P416">
        <f>COUNTA(insurance3[[#This Row],[ID]:[Benefits]])</f>
        <v>13</v>
      </c>
      <c r="Q416" s="2">
        <f t="shared" si="7"/>
        <v>0</v>
      </c>
    </row>
    <row r="417" spans="3:17" x14ac:dyDescent="0.3">
      <c r="C417" s="1" t="s">
        <v>435</v>
      </c>
      <c r="D417" s="1" t="s">
        <v>42</v>
      </c>
      <c r="E417" s="1" t="s">
        <v>15</v>
      </c>
      <c r="F417">
        <v>1</v>
      </c>
      <c r="G417" s="1" t="s">
        <v>25</v>
      </c>
      <c r="H417" s="1" t="s">
        <v>20</v>
      </c>
      <c r="I417">
        <v>3867</v>
      </c>
      <c r="J417">
        <v>62</v>
      </c>
      <c r="K417">
        <v>36</v>
      </c>
      <c r="L417">
        <v>1</v>
      </c>
      <c r="M417" s="1" t="s">
        <v>30</v>
      </c>
      <c r="N417" s="1" t="s">
        <v>22</v>
      </c>
      <c r="O417">
        <v>123</v>
      </c>
      <c r="P417">
        <f>COUNTA(insurance3[[#This Row],[ID]:[Benefits]])</f>
        <v>13</v>
      </c>
      <c r="Q417" s="2">
        <f t="shared" si="7"/>
        <v>0</v>
      </c>
    </row>
    <row r="418" spans="3:17" x14ac:dyDescent="0.3">
      <c r="C418" s="1" t="s">
        <v>436</v>
      </c>
      <c r="D418" s="1" t="s">
        <v>14</v>
      </c>
      <c r="E418" s="1" t="s">
        <v>20</v>
      </c>
      <c r="F418">
        <v>0</v>
      </c>
      <c r="G418" s="1" t="s">
        <v>16</v>
      </c>
      <c r="H418" s="1" t="s">
        <v>35</v>
      </c>
      <c r="I418">
        <v>6256</v>
      </c>
      <c r="J418">
        <v>160</v>
      </c>
      <c r="K418">
        <v>36</v>
      </c>
      <c r="M418" s="1" t="s">
        <v>17</v>
      </c>
      <c r="N418" s="1" t="s">
        <v>18</v>
      </c>
      <c r="O418">
        <v>270</v>
      </c>
      <c r="P418">
        <f>COUNTA(insurance3[[#This Row],[ID]:[Benefits]])</f>
        <v>12</v>
      </c>
      <c r="Q418" s="2">
        <f t="shared" si="7"/>
        <v>7.6923076923076872E-2</v>
      </c>
    </row>
    <row r="419" spans="3:17" x14ac:dyDescent="0.3">
      <c r="C419" s="1" t="s">
        <v>437</v>
      </c>
      <c r="D419" s="1" t="s">
        <v>14</v>
      </c>
      <c r="E419" s="1" t="s">
        <v>20</v>
      </c>
      <c r="F419">
        <v>0</v>
      </c>
      <c r="G419" s="1" t="s">
        <v>25</v>
      </c>
      <c r="H419" s="1" t="s">
        <v>15</v>
      </c>
      <c r="I419">
        <v>6096</v>
      </c>
      <c r="J419">
        <v>218</v>
      </c>
      <c r="K419">
        <v>36</v>
      </c>
      <c r="L419">
        <v>0</v>
      </c>
      <c r="M419" s="1" t="s">
        <v>21</v>
      </c>
      <c r="N419" s="1" t="s">
        <v>22</v>
      </c>
      <c r="O419">
        <v>319</v>
      </c>
      <c r="P419">
        <f>COUNTA(insurance3[[#This Row],[ID]:[Benefits]])</f>
        <v>13</v>
      </c>
      <c r="Q419" s="2">
        <f t="shared" si="7"/>
        <v>0</v>
      </c>
    </row>
    <row r="420" spans="3:17" x14ac:dyDescent="0.3">
      <c r="C420" s="1" t="s">
        <v>438</v>
      </c>
      <c r="D420" s="1" t="s">
        <v>14</v>
      </c>
      <c r="E420" s="1" t="s">
        <v>20</v>
      </c>
      <c r="F420">
        <v>0</v>
      </c>
      <c r="G420" s="1" t="s">
        <v>25</v>
      </c>
      <c r="H420" s="1" t="s">
        <v>15</v>
      </c>
      <c r="I420">
        <v>2253</v>
      </c>
      <c r="J420">
        <v>110</v>
      </c>
      <c r="K420">
        <v>36</v>
      </c>
      <c r="L420">
        <v>1</v>
      </c>
      <c r="M420" s="1" t="s">
        <v>21</v>
      </c>
      <c r="N420" s="1" t="s">
        <v>18</v>
      </c>
      <c r="O420">
        <v>210</v>
      </c>
      <c r="P420">
        <f>COUNTA(insurance3[[#This Row],[ID]:[Benefits]])</f>
        <v>13</v>
      </c>
      <c r="Q420" s="2">
        <f t="shared" si="7"/>
        <v>0</v>
      </c>
    </row>
    <row r="421" spans="3:17" x14ac:dyDescent="0.3">
      <c r="C421" s="1" t="s">
        <v>439</v>
      </c>
      <c r="D421" s="1" t="s">
        <v>42</v>
      </c>
      <c r="E421" s="1" t="s">
        <v>20</v>
      </c>
      <c r="F421">
        <v>0</v>
      </c>
      <c r="G421" s="1" t="s">
        <v>25</v>
      </c>
      <c r="H421" s="1" t="s">
        <v>15</v>
      </c>
      <c r="I421">
        <v>2149</v>
      </c>
      <c r="J421">
        <v>178</v>
      </c>
      <c r="K421">
        <v>36</v>
      </c>
      <c r="L421">
        <v>0</v>
      </c>
      <c r="M421" s="1" t="s">
        <v>30</v>
      </c>
      <c r="N421" s="1" t="s">
        <v>22</v>
      </c>
      <c r="O421">
        <v>259</v>
      </c>
      <c r="P421">
        <f>COUNTA(insurance3[[#This Row],[ID]:[Benefits]])</f>
        <v>13</v>
      </c>
      <c r="Q421" s="2">
        <f t="shared" si="7"/>
        <v>0</v>
      </c>
    </row>
    <row r="422" spans="3:17" x14ac:dyDescent="0.3">
      <c r="C422" s="1" t="s">
        <v>440</v>
      </c>
      <c r="D422" s="1" t="s">
        <v>42</v>
      </c>
      <c r="E422" s="1" t="s">
        <v>15</v>
      </c>
      <c r="F422">
        <v>0</v>
      </c>
      <c r="G422" s="1" t="s">
        <v>16</v>
      </c>
      <c r="H422" s="1" t="s">
        <v>15</v>
      </c>
      <c r="I422">
        <v>2995</v>
      </c>
      <c r="J422">
        <v>60</v>
      </c>
      <c r="K422">
        <v>36</v>
      </c>
      <c r="L422">
        <v>1</v>
      </c>
      <c r="M422" s="1" t="s">
        <v>17</v>
      </c>
      <c r="N422" s="1" t="s">
        <v>18</v>
      </c>
      <c r="O422">
        <v>120</v>
      </c>
      <c r="P422">
        <f>COUNTA(insurance3[[#This Row],[ID]:[Benefits]])</f>
        <v>13</v>
      </c>
      <c r="Q422" s="2">
        <f t="shared" si="7"/>
        <v>0</v>
      </c>
    </row>
    <row r="423" spans="3:17" x14ac:dyDescent="0.3">
      <c r="C423" s="1" t="s">
        <v>441</v>
      </c>
      <c r="D423" s="1" t="s">
        <v>42</v>
      </c>
      <c r="E423" s="1" t="s">
        <v>15</v>
      </c>
      <c r="F423">
        <v>1</v>
      </c>
      <c r="G423" s="1" t="s">
        <v>16</v>
      </c>
      <c r="H423" s="1" t="s">
        <v>15</v>
      </c>
      <c r="I423">
        <v>2600</v>
      </c>
      <c r="J423">
        <v>160</v>
      </c>
      <c r="K423">
        <v>36</v>
      </c>
      <c r="L423">
        <v>1</v>
      </c>
      <c r="M423" s="1" t="s">
        <v>17</v>
      </c>
      <c r="N423" s="1" t="s">
        <v>22</v>
      </c>
      <c r="O423">
        <v>270</v>
      </c>
      <c r="P423">
        <f>COUNTA(insurance3[[#This Row],[ID]:[Benefits]])</f>
        <v>13</v>
      </c>
      <c r="Q423" s="2">
        <f t="shared" si="7"/>
        <v>0</v>
      </c>
    </row>
    <row r="424" spans="3:17" x14ac:dyDescent="0.3">
      <c r="C424" s="1" t="s">
        <v>442</v>
      </c>
      <c r="D424" s="1" t="s">
        <v>14</v>
      </c>
      <c r="E424" s="1" t="s">
        <v>20</v>
      </c>
      <c r="F424">
        <v>2</v>
      </c>
      <c r="G424" s="1" t="s">
        <v>16</v>
      </c>
      <c r="H424" s="1" t="s">
        <v>20</v>
      </c>
      <c r="I424">
        <v>1600</v>
      </c>
      <c r="J424">
        <v>239</v>
      </c>
      <c r="K424">
        <v>36</v>
      </c>
      <c r="L424">
        <v>1</v>
      </c>
      <c r="M424" s="1" t="s">
        <v>17</v>
      </c>
      <c r="N424" s="1" t="s">
        <v>22</v>
      </c>
      <c r="O424">
        <v>320</v>
      </c>
      <c r="P424">
        <f>COUNTA(insurance3[[#This Row],[ID]:[Benefits]])</f>
        <v>13</v>
      </c>
      <c r="Q424" s="2">
        <f t="shared" si="7"/>
        <v>0</v>
      </c>
    </row>
    <row r="425" spans="3:17" x14ac:dyDescent="0.3">
      <c r="C425" s="1" t="s">
        <v>443</v>
      </c>
      <c r="D425" s="1" t="s">
        <v>14</v>
      </c>
      <c r="E425" s="1" t="s">
        <v>20</v>
      </c>
      <c r="F425">
        <v>0</v>
      </c>
      <c r="G425" s="1" t="s">
        <v>16</v>
      </c>
      <c r="H425" s="1" t="s">
        <v>15</v>
      </c>
      <c r="I425">
        <v>1025</v>
      </c>
      <c r="J425">
        <v>112</v>
      </c>
      <c r="K425">
        <v>36</v>
      </c>
      <c r="L425">
        <v>1</v>
      </c>
      <c r="M425" s="1" t="s">
        <v>21</v>
      </c>
      <c r="N425" s="1" t="s">
        <v>18</v>
      </c>
      <c r="O425">
        <v>223</v>
      </c>
      <c r="P425">
        <f>COUNTA(insurance3[[#This Row],[ID]:[Benefits]])</f>
        <v>13</v>
      </c>
      <c r="Q425" s="2">
        <f t="shared" si="7"/>
        <v>0</v>
      </c>
    </row>
    <row r="426" spans="3:17" x14ac:dyDescent="0.3">
      <c r="C426" s="1" t="s">
        <v>444</v>
      </c>
      <c r="D426" s="1" t="s">
        <v>14</v>
      </c>
      <c r="E426" s="1" t="s">
        <v>20</v>
      </c>
      <c r="F426">
        <v>0</v>
      </c>
      <c r="G426" s="1" t="s">
        <v>16</v>
      </c>
      <c r="H426" s="1" t="s">
        <v>15</v>
      </c>
      <c r="I426">
        <v>3246</v>
      </c>
      <c r="J426">
        <v>138</v>
      </c>
      <c r="K426">
        <v>36</v>
      </c>
      <c r="L426">
        <v>1</v>
      </c>
      <c r="M426" s="1" t="s">
        <v>30</v>
      </c>
      <c r="N426" s="1" t="s">
        <v>18</v>
      </c>
      <c r="O426">
        <v>259</v>
      </c>
      <c r="P426">
        <f>COUNTA(insurance3[[#This Row],[ID]:[Benefits]])</f>
        <v>13</v>
      </c>
      <c r="Q426" s="2">
        <f t="shared" si="7"/>
        <v>0</v>
      </c>
    </row>
    <row r="427" spans="3:17" x14ac:dyDescent="0.3">
      <c r="C427" s="1" t="s">
        <v>445</v>
      </c>
      <c r="D427" s="1" t="s">
        <v>14</v>
      </c>
      <c r="E427" s="1" t="s">
        <v>20</v>
      </c>
      <c r="F427">
        <v>0</v>
      </c>
      <c r="G427" s="1" t="s">
        <v>16</v>
      </c>
      <c r="H427" s="1" t="s">
        <v>15</v>
      </c>
      <c r="I427">
        <v>5829</v>
      </c>
      <c r="J427">
        <v>138</v>
      </c>
      <c r="K427">
        <v>36</v>
      </c>
      <c r="L427">
        <v>1</v>
      </c>
      <c r="M427" s="1" t="s">
        <v>21</v>
      </c>
      <c r="N427" s="1" t="s">
        <v>18</v>
      </c>
      <c r="O427">
        <v>259</v>
      </c>
      <c r="P427">
        <f>COUNTA(insurance3[[#This Row],[ID]:[Benefits]])</f>
        <v>13</v>
      </c>
      <c r="Q427" s="2">
        <f t="shared" si="7"/>
        <v>0</v>
      </c>
    </row>
    <row r="428" spans="3:17" x14ac:dyDescent="0.3">
      <c r="C428" s="1" t="s">
        <v>446</v>
      </c>
      <c r="D428" s="1" t="s">
        <v>42</v>
      </c>
      <c r="E428" s="1" t="s">
        <v>15</v>
      </c>
      <c r="F428">
        <v>0</v>
      </c>
      <c r="G428" s="1" t="s">
        <v>25</v>
      </c>
      <c r="H428" s="1" t="s">
        <v>15</v>
      </c>
      <c r="I428">
        <v>2720</v>
      </c>
      <c r="J428">
        <v>80</v>
      </c>
      <c r="L428">
        <v>0</v>
      </c>
      <c r="M428" s="1" t="s">
        <v>17</v>
      </c>
      <c r="N428" s="1" t="s">
        <v>22</v>
      </c>
      <c r="O428">
        <v>110</v>
      </c>
      <c r="P428">
        <f>COUNTA(insurance3[[#This Row],[ID]:[Benefits]])</f>
        <v>12</v>
      </c>
      <c r="Q428" s="2">
        <f t="shared" si="7"/>
        <v>7.6923076923076872E-2</v>
      </c>
    </row>
    <row r="429" spans="3:17" x14ac:dyDescent="0.3">
      <c r="C429" s="1" t="s">
        <v>447</v>
      </c>
      <c r="D429" s="1" t="s">
        <v>14</v>
      </c>
      <c r="E429" s="1" t="s">
        <v>20</v>
      </c>
      <c r="F429">
        <v>0</v>
      </c>
      <c r="G429" s="1" t="s">
        <v>16</v>
      </c>
      <c r="H429" s="1" t="s">
        <v>15</v>
      </c>
      <c r="I429">
        <v>1820</v>
      </c>
      <c r="J429">
        <v>100</v>
      </c>
      <c r="K429">
        <v>36</v>
      </c>
      <c r="L429">
        <v>1</v>
      </c>
      <c r="M429" s="1" t="s">
        <v>17</v>
      </c>
      <c r="N429" s="1" t="s">
        <v>18</v>
      </c>
      <c r="O429">
        <v>120</v>
      </c>
      <c r="P429">
        <f>COUNTA(insurance3[[#This Row],[ID]:[Benefits]])</f>
        <v>13</v>
      </c>
      <c r="Q429" s="2">
        <f t="shared" si="7"/>
        <v>0</v>
      </c>
    </row>
    <row r="430" spans="3:17" x14ac:dyDescent="0.3">
      <c r="C430" s="1" t="s">
        <v>448</v>
      </c>
      <c r="D430" s="1" t="s">
        <v>14</v>
      </c>
      <c r="E430" s="1" t="s">
        <v>20</v>
      </c>
      <c r="F430">
        <v>1</v>
      </c>
      <c r="G430" s="1" t="s">
        <v>16</v>
      </c>
      <c r="H430" s="1" t="s">
        <v>15</v>
      </c>
      <c r="I430">
        <v>7250</v>
      </c>
      <c r="J430">
        <v>110</v>
      </c>
      <c r="L430">
        <v>0</v>
      </c>
      <c r="M430" s="1" t="s">
        <v>17</v>
      </c>
      <c r="N430" s="1" t="s">
        <v>22</v>
      </c>
      <c r="O430">
        <v>220</v>
      </c>
      <c r="P430">
        <f>COUNTA(insurance3[[#This Row],[ID]:[Benefits]])</f>
        <v>12</v>
      </c>
      <c r="Q430" s="2">
        <f t="shared" si="7"/>
        <v>7.6923076923076872E-2</v>
      </c>
    </row>
    <row r="431" spans="3:17" x14ac:dyDescent="0.3">
      <c r="C431" s="1" t="s">
        <v>449</v>
      </c>
      <c r="D431" s="1" t="s">
        <v>14</v>
      </c>
      <c r="E431" s="1" t="s">
        <v>20</v>
      </c>
      <c r="F431">
        <v>0</v>
      </c>
      <c r="G431" s="1" t="s">
        <v>16</v>
      </c>
      <c r="H431" s="1" t="s">
        <v>15</v>
      </c>
      <c r="I431">
        <v>14880</v>
      </c>
      <c r="J431">
        <v>96</v>
      </c>
      <c r="K431">
        <v>36</v>
      </c>
      <c r="L431">
        <v>1</v>
      </c>
      <c r="M431" s="1" t="s">
        <v>30</v>
      </c>
      <c r="N431" s="1" t="s">
        <v>18</v>
      </c>
      <c r="O431">
        <v>127</v>
      </c>
      <c r="P431">
        <f>COUNTA(insurance3[[#This Row],[ID]:[Benefits]])</f>
        <v>13</v>
      </c>
      <c r="Q431" s="2">
        <f t="shared" si="7"/>
        <v>0</v>
      </c>
    </row>
    <row r="432" spans="3:17" x14ac:dyDescent="0.3">
      <c r="C432" s="1" t="s">
        <v>450</v>
      </c>
      <c r="D432" s="1" t="s">
        <v>14</v>
      </c>
      <c r="E432" s="1" t="s">
        <v>20</v>
      </c>
      <c r="F432">
        <v>0</v>
      </c>
      <c r="G432" s="1" t="s">
        <v>16</v>
      </c>
      <c r="H432" s="1" t="s">
        <v>15</v>
      </c>
      <c r="I432">
        <v>2666</v>
      </c>
      <c r="J432">
        <v>121</v>
      </c>
      <c r="K432">
        <v>36</v>
      </c>
      <c r="L432">
        <v>1</v>
      </c>
      <c r="M432" s="1" t="s">
        <v>21</v>
      </c>
      <c r="N432" s="1" t="s">
        <v>18</v>
      </c>
      <c r="O432">
        <v>212</v>
      </c>
      <c r="P432">
        <f>COUNTA(insurance3[[#This Row],[ID]:[Benefits]])</f>
        <v>13</v>
      </c>
      <c r="Q432" s="2">
        <f t="shared" si="7"/>
        <v>0</v>
      </c>
    </row>
    <row r="433" spans="3:17" x14ac:dyDescent="0.3">
      <c r="C433" s="1" t="s">
        <v>451</v>
      </c>
      <c r="D433" s="1" t="s">
        <v>42</v>
      </c>
      <c r="E433" s="1" t="s">
        <v>15</v>
      </c>
      <c r="F433">
        <v>1</v>
      </c>
      <c r="G433" s="1" t="s">
        <v>25</v>
      </c>
      <c r="H433" s="1" t="s">
        <v>15</v>
      </c>
      <c r="I433">
        <v>4606</v>
      </c>
      <c r="J433">
        <v>81</v>
      </c>
      <c r="K433">
        <v>36</v>
      </c>
      <c r="L433">
        <v>1</v>
      </c>
      <c r="M433" s="1" t="s">
        <v>21</v>
      </c>
      <c r="N433" s="1" t="s">
        <v>22</v>
      </c>
      <c r="O433">
        <v>132</v>
      </c>
      <c r="P433">
        <f>COUNTA(insurance3[[#This Row],[ID]:[Benefits]])</f>
        <v>13</v>
      </c>
      <c r="Q433" s="2">
        <f t="shared" si="7"/>
        <v>0</v>
      </c>
    </row>
    <row r="434" spans="3:17" x14ac:dyDescent="0.3">
      <c r="C434" s="1" t="s">
        <v>452</v>
      </c>
      <c r="D434" s="1" t="s">
        <v>14</v>
      </c>
      <c r="E434" s="1" t="s">
        <v>20</v>
      </c>
      <c r="F434">
        <v>2</v>
      </c>
      <c r="G434" s="1" t="s">
        <v>16</v>
      </c>
      <c r="H434" s="1" t="s">
        <v>15</v>
      </c>
      <c r="I434">
        <v>5935</v>
      </c>
      <c r="J434">
        <v>133</v>
      </c>
      <c r="K434">
        <v>36</v>
      </c>
      <c r="L434">
        <v>1</v>
      </c>
      <c r="M434" s="1" t="s">
        <v>30</v>
      </c>
      <c r="N434" s="1" t="s">
        <v>18</v>
      </c>
      <c r="O434">
        <v>255</v>
      </c>
      <c r="P434">
        <f>COUNTA(insurance3[[#This Row],[ID]:[Benefits]])</f>
        <v>13</v>
      </c>
      <c r="Q434" s="2">
        <f t="shared" si="7"/>
        <v>0</v>
      </c>
    </row>
    <row r="435" spans="3:17" x14ac:dyDescent="0.3">
      <c r="C435" s="1" t="s">
        <v>453</v>
      </c>
      <c r="D435" s="1" t="s">
        <v>14</v>
      </c>
      <c r="E435" s="1" t="s">
        <v>20</v>
      </c>
      <c r="F435">
        <v>0</v>
      </c>
      <c r="G435" s="1" t="s">
        <v>16</v>
      </c>
      <c r="H435" s="1" t="s">
        <v>15</v>
      </c>
      <c r="I435">
        <v>2920</v>
      </c>
      <c r="J435">
        <v>87</v>
      </c>
      <c r="K435">
        <v>36</v>
      </c>
      <c r="L435">
        <v>1</v>
      </c>
      <c r="M435" s="1" t="s">
        <v>21</v>
      </c>
      <c r="N435" s="1" t="s">
        <v>18</v>
      </c>
      <c r="O435">
        <v>127</v>
      </c>
      <c r="P435">
        <f>COUNTA(insurance3[[#This Row],[ID]:[Benefits]])</f>
        <v>13</v>
      </c>
      <c r="Q435" s="2">
        <f t="shared" si="7"/>
        <v>0</v>
      </c>
    </row>
    <row r="436" spans="3:17" x14ac:dyDescent="0.3">
      <c r="C436" s="1" t="s">
        <v>454</v>
      </c>
      <c r="D436" s="1" t="s">
        <v>14</v>
      </c>
      <c r="E436" s="1" t="s">
        <v>15</v>
      </c>
      <c r="F436">
        <v>0</v>
      </c>
      <c r="G436" s="1" t="s">
        <v>25</v>
      </c>
      <c r="H436" s="1" t="s">
        <v>15</v>
      </c>
      <c r="I436">
        <v>2717</v>
      </c>
      <c r="J436">
        <v>60</v>
      </c>
      <c r="K436">
        <v>18</v>
      </c>
      <c r="L436">
        <v>1</v>
      </c>
      <c r="M436" s="1" t="s">
        <v>17</v>
      </c>
      <c r="N436" s="1" t="s">
        <v>18</v>
      </c>
      <c r="O436">
        <v>70</v>
      </c>
      <c r="P436">
        <f>COUNTA(insurance3[[#This Row],[ID]:[Benefits]])</f>
        <v>13</v>
      </c>
      <c r="Q436" s="2">
        <f t="shared" si="7"/>
        <v>0</v>
      </c>
    </row>
    <row r="437" spans="3:17" x14ac:dyDescent="0.3">
      <c r="C437" s="1" t="s">
        <v>455</v>
      </c>
      <c r="D437" s="1" t="s">
        <v>42</v>
      </c>
      <c r="E437" s="1" t="s">
        <v>15</v>
      </c>
      <c r="F437">
        <v>1</v>
      </c>
      <c r="G437" s="1" t="s">
        <v>16</v>
      </c>
      <c r="H437" s="1" t="s">
        <v>20</v>
      </c>
      <c r="I437">
        <v>8624</v>
      </c>
      <c r="J437">
        <v>150</v>
      </c>
      <c r="K437">
        <v>36</v>
      </c>
      <c r="L437">
        <v>1</v>
      </c>
      <c r="M437" s="1" t="s">
        <v>30</v>
      </c>
      <c r="N437" s="1" t="s">
        <v>18</v>
      </c>
      <c r="O437">
        <v>270</v>
      </c>
      <c r="P437">
        <f>COUNTA(insurance3[[#This Row],[ID]:[Benefits]])</f>
        <v>13</v>
      </c>
      <c r="Q437" s="2">
        <f t="shared" si="7"/>
        <v>0</v>
      </c>
    </row>
    <row r="438" spans="3:17" x14ac:dyDescent="0.3">
      <c r="C438" s="1" t="s">
        <v>456</v>
      </c>
      <c r="D438" s="1" t="s">
        <v>14</v>
      </c>
      <c r="E438" s="1" t="s">
        <v>15</v>
      </c>
      <c r="F438">
        <v>0</v>
      </c>
      <c r="G438" s="1" t="s">
        <v>16</v>
      </c>
      <c r="H438" s="1" t="s">
        <v>15</v>
      </c>
      <c r="I438">
        <v>6500</v>
      </c>
      <c r="J438">
        <v>105</v>
      </c>
      <c r="K438">
        <v>36</v>
      </c>
      <c r="L438">
        <v>0</v>
      </c>
      <c r="M438" s="1" t="s">
        <v>21</v>
      </c>
      <c r="N438" s="1" t="s">
        <v>22</v>
      </c>
      <c r="O438">
        <v>207</v>
      </c>
      <c r="P438">
        <f>COUNTA(insurance3[[#This Row],[ID]:[Benefits]])</f>
        <v>13</v>
      </c>
      <c r="Q438" s="2">
        <f t="shared" si="7"/>
        <v>0</v>
      </c>
    </row>
    <row r="439" spans="3:17" x14ac:dyDescent="0.3">
      <c r="C439" s="1" t="s">
        <v>457</v>
      </c>
      <c r="D439" s="1" t="s">
        <v>14</v>
      </c>
      <c r="E439" s="1" t="s">
        <v>15</v>
      </c>
      <c r="F439">
        <v>0</v>
      </c>
      <c r="G439" s="1" t="s">
        <v>16</v>
      </c>
      <c r="H439" s="1" t="s">
        <v>35</v>
      </c>
      <c r="I439">
        <v>12876</v>
      </c>
      <c r="J439">
        <v>405</v>
      </c>
      <c r="K439">
        <v>36</v>
      </c>
      <c r="L439">
        <v>1</v>
      </c>
      <c r="M439" s="1" t="s">
        <v>30</v>
      </c>
      <c r="N439" s="1" t="s">
        <v>18</v>
      </c>
      <c r="O439">
        <v>681</v>
      </c>
      <c r="P439">
        <f>COUNTA(insurance3[[#This Row],[ID]:[Benefits]])</f>
        <v>13</v>
      </c>
      <c r="Q439" s="2">
        <f t="shared" si="7"/>
        <v>0</v>
      </c>
    </row>
    <row r="440" spans="3:17" x14ac:dyDescent="0.3">
      <c r="C440" s="1" t="s">
        <v>458</v>
      </c>
      <c r="D440" s="1" t="s">
        <v>14</v>
      </c>
      <c r="E440" s="1" t="s">
        <v>20</v>
      </c>
      <c r="F440">
        <v>0</v>
      </c>
      <c r="G440" s="1" t="s">
        <v>16</v>
      </c>
      <c r="H440" s="1" t="s">
        <v>15</v>
      </c>
      <c r="I440">
        <v>2425</v>
      </c>
      <c r="J440">
        <v>143</v>
      </c>
      <c r="K440">
        <v>36</v>
      </c>
      <c r="L440">
        <v>1</v>
      </c>
      <c r="M440" s="1" t="s">
        <v>30</v>
      </c>
      <c r="N440" s="1" t="s">
        <v>18</v>
      </c>
      <c r="O440">
        <v>275</v>
      </c>
      <c r="P440">
        <f>COUNTA(insurance3[[#This Row],[ID]:[Benefits]])</f>
        <v>13</v>
      </c>
      <c r="Q440" s="2">
        <f t="shared" si="7"/>
        <v>0</v>
      </c>
    </row>
    <row r="441" spans="3:17" x14ac:dyDescent="0.3">
      <c r="C441" s="1" t="s">
        <v>459</v>
      </c>
      <c r="D441" s="1" t="s">
        <v>14</v>
      </c>
      <c r="E441" s="1" t="s">
        <v>15</v>
      </c>
      <c r="F441">
        <v>0</v>
      </c>
      <c r="G441" s="1" t="s">
        <v>16</v>
      </c>
      <c r="H441" s="1" t="s">
        <v>15</v>
      </c>
      <c r="I441">
        <v>3750</v>
      </c>
      <c r="J441">
        <v>100</v>
      </c>
      <c r="K441">
        <v>36</v>
      </c>
      <c r="L441">
        <v>1</v>
      </c>
      <c r="M441" s="1" t="s">
        <v>17</v>
      </c>
      <c r="N441" s="1" t="s">
        <v>18</v>
      </c>
      <c r="O441">
        <v>220</v>
      </c>
      <c r="P441">
        <f>COUNTA(insurance3[[#This Row],[ID]:[Benefits]])</f>
        <v>13</v>
      </c>
      <c r="Q441" s="2">
        <f t="shared" si="7"/>
        <v>0</v>
      </c>
    </row>
    <row r="442" spans="3:17" x14ac:dyDescent="0.3">
      <c r="C442" s="1" t="s">
        <v>460</v>
      </c>
      <c r="D442" s="1" t="s">
        <v>42</v>
      </c>
      <c r="E442" s="1" t="s">
        <v>35</v>
      </c>
      <c r="G442" s="1" t="s">
        <v>16</v>
      </c>
      <c r="H442" s="1" t="s">
        <v>15</v>
      </c>
      <c r="I442">
        <v>10047</v>
      </c>
      <c r="K442">
        <v>24</v>
      </c>
      <c r="L442">
        <v>1</v>
      </c>
      <c r="M442" s="1" t="s">
        <v>30</v>
      </c>
      <c r="N442" s="1" t="s">
        <v>18</v>
      </c>
      <c r="P442">
        <f>COUNTA(insurance3[[#This Row],[ID]:[Benefits]])</f>
        <v>10</v>
      </c>
      <c r="Q442" s="2">
        <f t="shared" si="7"/>
        <v>0.23076923076923073</v>
      </c>
    </row>
    <row r="443" spans="3:17" x14ac:dyDescent="0.3">
      <c r="C443" s="1" t="s">
        <v>461</v>
      </c>
      <c r="D443" s="1" t="s">
        <v>14</v>
      </c>
      <c r="E443" s="1" t="s">
        <v>15</v>
      </c>
      <c r="F443">
        <v>0</v>
      </c>
      <c r="G443" s="1" t="s">
        <v>16</v>
      </c>
      <c r="H443" s="1" t="s">
        <v>15</v>
      </c>
      <c r="I443">
        <v>1926</v>
      </c>
      <c r="J443">
        <v>50</v>
      </c>
      <c r="K443">
        <v>36</v>
      </c>
      <c r="L443">
        <v>1</v>
      </c>
      <c r="M443" s="1" t="s">
        <v>30</v>
      </c>
      <c r="N443" s="1" t="s">
        <v>18</v>
      </c>
      <c r="O443">
        <v>130</v>
      </c>
      <c r="P443">
        <f>COUNTA(insurance3[[#This Row],[ID]:[Benefits]])</f>
        <v>13</v>
      </c>
      <c r="Q443" s="2">
        <f t="shared" si="7"/>
        <v>0</v>
      </c>
    </row>
    <row r="444" spans="3:17" x14ac:dyDescent="0.3">
      <c r="C444" s="1" t="s">
        <v>462</v>
      </c>
      <c r="D444" s="1" t="s">
        <v>14</v>
      </c>
      <c r="E444" s="1" t="s">
        <v>20</v>
      </c>
      <c r="F444">
        <v>0</v>
      </c>
      <c r="G444" s="1" t="s">
        <v>16</v>
      </c>
      <c r="H444" s="1" t="s">
        <v>15</v>
      </c>
      <c r="I444">
        <v>2213</v>
      </c>
      <c r="K444">
        <v>36</v>
      </c>
      <c r="L444">
        <v>1</v>
      </c>
      <c r="M444" s="1" t="s">
        <v>17</v>
      </c>
      <c r="N444" s="1" t="s">
        <v>18</v>
      </c>
      <c r="P444">
        <f>COUNTA(insurance3[[#This Row],[ID]:[Benefits]])</f>
        <v>11</v>
      </c>
      <c r="Q444" s="2">
        <f t="shared" si="7"/>
        <v>0.15384615384615385</v>
      </c>
    </row>
    <row r="445" spans="3:17" x14ac:dyDescent="0.3">
      <c r="C445" s="1" t="s">
        <v>463</v>
      </c>
      <c r="D445" s="1" t="s">
        <v>14</v>
      </c>
      <c r="E445" s="1" t="s">
        <v>15</v>
      </c>
      <c r="F445">
        <v>0</v>
      </c>
      <c r="G445" s="1" t="s">
        <v>16</v>
      </c>
      <c r="H445" s="1" t="s">
        <v>20</v>
      </c>
      <c r="I445">
        <v>10416</v>
      </c>
      <c r="J445">
        <v>187</v>
      </c>
      <c r="K445">
        <v>36</v>
      </c>
      <c r="L445">
        <v>0</v>
      </c>
      <c r="M445" s="1" t="s">
        <v>17</v>
      </c>
      <c r="N445" s="1" t="s">
        <v>22</v>
      </c>
      <c r="O445">
        <v>297</v>
      </c>
      <c r="P445">
        <f>COUNTA(insurance3[[#This Row],[ID]:[Benefits]])</f>
        <v>13</v>
      </c>
      <c r="Q445" s="2">
        <f t="shared" si="7"/>
        <v>0</v>
      </c>
    </row>
    <row r="446" spans="3:17" x14ac:dyDescent="0.3">
      <c r="C446" s="1" t="s">
        <v>464</v>
      </c>
      <c r="D446" s="1" t="s">
        <v>42</v>
      </c>
      <c r="E446" s="1" t="s">
        <v>20</v>
      </c>
      <c r="F446">
        <v>0</v>
      </c>
      <c r="G446" s="1" t="s">
        <v>25</v>
      </c>
      <c r="H446" s="1" t="s">
        <v>20</v>
      </c>
      <c r="I446">
        <v>7142</v>
      </c>
      <c r="J446">
        <v>138</v>
      </c>
      <c r="K446">
        <v>36</v>
      </c>
      <c r="L446">
        <v>1</v>
      </c>
      <c r="M446" s="1" t="s">
        <v>21</v>
      </c>
      <c r="N446" s="1" t="s">
        <v>18</v>
      </c>
      <c r="O446">
        <v>239</v>
      </c>
      <c r="P446">
        <f>COUNTA(insurance3[[#This Row],[ID]:[Benefits]])</f>
        <v>13</v>
      </c>
      <c r="Q446" s="2">
        <f t="shared" si="7"/>
        <v>0</v>
      </c>
    </row>
    <row r="447" spans="3:17" x14ac:dyDescent="0.3">
      <c r="C447" s="1" t="s">
        <v>465</v>
      </c>
      <c r="D447" s="1" t="s">
        <v>14</v>
      </c>
      <c r="E447" s="1" t="s">
        <v>15</v>
      </c>
      <c r="F447">
        <v>0</v>
      </c>
      <c r="G447" s="1" t="s">
        <v>16</v>
      </c>
      <c r="H447" s="1" t="s">
        <v>15</v>
      </c>
      <c r="I447">
        <v>3660</v>
      </c>
      <c r="J447">
        <v>187</v>
      </c>
      <c r="K447">
        <v>36</v>
      </c>
      <c r="L447">
        <v>1</v>
      </c>
      <c r="M447" s="1" t="s">
        <v>30</v>
      </c>
      <c r="N447" s="1" t="s">
        <v>18</v>
      </c>
      <c r="O447">
        <v>297</v>
      </c>
      <c r="P447">
        <f>COUNTA(insurance3[[#This Row],[ID]:[Benefits]])</f>
        <v>13</v>
      </c>
      <c r="Q447" s="2">
        <f t="shared" si="7"/>
        <v>0</v>
      </c>
    </row>
    <row r="448" spans="3:17" x14ac:dyDescent="0.3">
      <c r="C448" s="1" t="s">
        <v>466</v>
      </c>
      <c r="D448" s="1" t="s">
        <v>14</v>
      </c>
      <c r="E448" s="1" t="s">
        <v>20</v>
      </c>
      <c r="F448">
        <v>0</v>
      </c>
      <c r="G448" s="1" t="s">
        <v>16</v>
      </c>
      <c r="H448" s="1" t="s">
        <v>15</v>
      </c>
      <c r="I448">
        <v>7901</v>
      </c>
      <c r="J448">
        <v>180</v>
      </c>
      <c r="K448">
        <v>36</v>
      </c>
      <c r="L448">
        <v>1</v>
      </c>
      <c r="M448" s="1" t="s">
        <v>21</v>
      </c>
      <c r="N448" s="1" t="s">
        <v>18</v>
      </c>
      <c r="O448">
        <v>290</v>
      </c>
      <c r="P448">
        <f>COUNTA(insurance3[[#This Row],[ID]:[Benefits]])</f>
        <v>13</v>
      </c>
      <c r="Q448" s="2">
        <f t="shared" si="7"/>
        <v>0</v>
      </c>
    </row>
    <row r="449" spans="3:17" x14ac:dyDescent="0.3">
      <c r="C449" s="1" t="s">
        <v>467</v>
      </c>
      <c r="D449" s="1" t="s">
        <v>14</v>
      </c>
      <c r="E449" s="1" t="s">
        <v>15</v>
      </c>
      <c r="F449">
        <v>3</v>
      </c>
      <c r="G449" s="1" t="s">
        <v>25</v>
      </c>
      <c r="H449" s="1" t="s">
        <v>15</v>
      </c>
      <c r="I449">
        <v>4707</v>
      </c>
      <c r="J449">
        <v>148</v>
      </c>
      <c r="K449">
        <v>36</v>
      </c>
      <c r="L449">
        <v>1</v>
      </c>
      <c r="M449" s="1" t="s">
        <v>30</v>
      </c>
      <c r="N449" s="1" t="s">
        <v>18</v>
      </c>
      <c r="O449">
        <v>239</v>
      </c>
      <c r="P449">
        <f>COUNTA(insurance3[[#This Row],[ID]:[Benefits]])</f>
        <v>13</v>
      </c>
      <c r="Q449" s="2">
        <f t="shared" si="7"/>
        <v>0</v>
      </c>
    </row>
    <row r="450" spans="3:17" x14ac:dyDescent="0.3">
      <c r="C450" s="1" t="s">
        <v>468</v>
      </c>
      <c r="D450" s="1" t="s">
        <v>14</v>
      </c>
      <c r="E450" s="1" t="s">
        <v>15</v>
      </c>
      <c r="F450">
        <v>1</v>
      </c>
      <c r="G450" s="1" t="s">
        <v>16</v>
      </c>
      <c r="H450" s="1" t="s">
        <v>15</v>
      </c>
      <c r="I450">
        <v>37719</v>
      </c>
      <c r="J450">
        <v>152</v>
      </c>
      <c r="K450">
        <v>36</v>
      </c>
      <c r="L450">
        <v>1</v>
      </c>
      <c r="M450" s="1" t="s">
        <v>30</v>
      </c>
      <c r="N450" s="1" t="s">
        <v>18</v>
      </c>
      <c r="O450">
        <v>263</v>
      </c>
      <c r="P450">
        <f>COUNTA(insurance3[[#This Row],[ID]:[Benefits]])</f>
        <v>13</v>
      </c>
      <c r="Q450" s="2">
        <f t="shared" si="7"/>
        <v>0</v>
      </c>
    </row>
    <row r="451" spans="3:17" x14ac:dyDescent="0.3">
      <c r="C451" s="1" t="s">
        <v>469</v>
      </c>
      <c r="D451" s="1" t="s">
        <v>14</v>
      </c>
      <c r="E451" s="1" t="s">
        <v>20</v>
      </c>
      <c r="F451">
        <v>0</v>
      </c>
      <c r="G451" s="1" t="s">
        <v>16</v>
      </c>
      <c r="H451" s="1" t="s">
        <v>15</v>
      </c>
      <c r="I451">
        <v>7333</v>
      </c>
      <c r="J451">
        <v>175</v>
      </c>
      <c r="K451">
        <v>3</v>
      </c>
      <c r="M451" s="1" t="s">
        <v>21</v>
      </c>
      <c r="N451" s="1" t="s">
        <v>18</v>
      </c>
      <c r="O451">
        <v>277</v>
      </c>
      <c r="P451">
        <f>COUNTA(insurance3[[#This Row],[ID]:[Benefits]])</f>
        <v>12</v>
      </c>
      <c r="Q451" s="2">
        <f t="shared" si="7"/>
        <v>7.6923076923076872E-2</v>
      </c>
    </row>
    <row r="452" spans="3:17" x14ac:dyDescent="0.3">
      <c r="C452" s="1" t="s">
        <v>470</v>
      </c>
      <c r="D452" s="1" t="s">
        <v>14</v>
      </c>
      <c r="E452" s="1" t="s">
        <v>20</v>
      </c>
      <c r="F452">
        <v>1</v>
      </c>
      <c r="G452" s="1" t="s">
        <v>16</v>
      </c>
      <c r="H452" s="1" t="s">
        <v>20</v>
      </c>
      <c r="I452">
        <v>3466</v>
      </c>
      <c r="J452">
        <v>130</v>
      </c>
      <c r="K452">
        <v>36</v>
      </c>
      <c r="L452">
        <v>1</v>
      </c>
      <c r="M452" s="1" t="s">
        <v>21</v>
      </c>
      <c r="N452" s="1" t="s">
        <v>18</v>
      </c>
      <c r="O452">
        <v>250</v>
      </c>
      <c r="P452">
        <f>COUNTA(insurance3[[#This Row],[ID]:[Benefits]])</f>
        <v>13</v>
      </c>
      <c r="Q452" s="2">
        <f t="shared" si="7"/>
        <v>0</v>
      </c>
    </row>
    <row r="453" spans="3:17" x14ac:dyDescent="0.3">
      <c r="C453" s="1" t="s">
        <v>471</v>
      </c>
      <c r="D453" s="1" t="s">
        <v>14</v>
      </c>
      <c r="E453" s="1" t="s">
        <v>20</v>
      </c>
      <c r="F453">
        <v>2</v>
      </c>
      <c r="G453" s="1" t="s">
        <v>25</v>
      </c>
      <c r="H453" s="1" t="s">
        <v>15</v>
      </c>
      <c r="I453">
        <v>4652</v>
      </c>
      <c r="J453">
        <v>110</v>
      </c>
      <c r="K453">
        <v>36</v>
      </c>
      <c r="L453">
        <v>1</v>
      </c>
      <c r="M453" s="1" t="s">
        <v>21</v>
      </c>
      <c r="N453" s="1" t="s">
        <v>18</v>
      </c>
      <c r="O453">
        <v>220</v>
      </c>
      <c r="P453">
        <f>COUNTA(insurance3[[#This Row],[ID]:[Benefits]])</f>
        <v>13</v>
      </c>
      <c r="Q453" s="2">
        <f t="shared" si="7"/>
        <v>0</v>
      </c>
    </row>
    <row r="454" spans="3:17" x14ac:dyDescent="0.3">
      <c r="C454" s="1" t="s">
        <v>472</v>
      </c>
      <c r="D454" s="1" t="s">
        <v>14</v>
      </c>
      <c r="E454" s="1" t="s">
        <v>20</v>
      </c>
      <c r="F454">
        <v>0</v>
      </c>
      <c r="G454" s="1" t="s">
        <v>16</v>
      </c>
      <c r="H454" s="1" t="s">
        <v>35</v>
      </c>
      <c r="I454">
        <v>3539</v>
      </c>
      <c r="J454">
        <v>55</v>
      </c>
      <c r="K454">
        <v>36</v>
      </c>
      <c r="L454">
        <v>1</v>
      </c>
      <c r="M454" s="1" t="s">
        <v>21</v>
      </c>
      <c r="N454" s="1" t="s">
        <v>22</v>
      </c>
      <c r="O454">
        <v>117</v>
      </c>
      <c r="P454">
        <f>COUNTA(insurance3[[#This Row],[ID]:[Benefits]])</f>
        <v>13</v>
      </c>
      <c r="Q454" s="2">
        <f t="shared" si="7"/>
        <v>0</v>
      </c>
    </row>
    <row r="455" spans="3:17" x14ac:dyDescent="0.3">
      <c r="C455" s="1" t="s">
        <v>473</v>
      </c>
      <c r="D455" s="1" t="s">
        <v>14</v>
      </c>
      <c r="E455" s="1" t="s">
        <v>20</v>
      </c>
      <c r="F455">
        <v>2</v>
      </c>
      <c r="G455" s="1" t="s">
        <v>16</v>
      </c>
      <c r="H455" s="1" t="s">
        <v>15</v>
      </c>
      <c r="I455">
        <v>3340</v>
      </c>
      <c r="J455">
        <v>150</v>
      </c>
      <c r="K455">
        <v>36</v>
      </c>
      <c r="L455">
        <v>0</v>
      </c>
      <c r="M455" s="1" t="s">
        <v>21</v>
      </c>
      <c r="N455" s="1" t="s">
        <v>22</v>
      </c>
      <c r="O455">
        <v>260</v>
      </c>
      <c r="P455">
        <f>COUNTA(insurance3[[#This Row],[ID]:[Benefits]])</f>
        <v>13</v>
      </c>
      <c r="Q455" s="2">
        <f t="shared" si="7"/>
        <v>0</v>
      </c>
    </row>
    <row r="456" spans="3:17" x14ac:dyDescent="0.3">
      <c r="C456" s="1" t="s">
        <v>474</v>
      </c>
      <c r="D456" s="1" t="s">
        <v>14</v>
      </c>
      <c r="E456" s="1" t="s">
        <v>15</v>
      </c>
      <c r="F456">
        <v>1</v>
      </c>
      <c r="G456" s="1" t="s">
        <v>25</v>
      </c>
      <c r="H456" s="1" t="s">
        <v>20</v>
      </c>
      <c r="I456">
        <v>2769</v>
      </c>
      <c r="J456">
        <v>190</v>
      </c>
      <c r="K456">
        <v>36</v>
      </c>
      <c r="M456" s="1" t="s">
        <v>30</v>
      </c>
      <c r="N456" s="1" t="s">
        <v>22</v>
      </c>
      <c r="O456">
        <v>250</v>
      </c>
      <c r="P456">
        <f>COUNTA(insurance3[[#This Row],[ID]:[Benefits]])</f>
        <v>12</v>
      </c>
      <c r="Q456" s="2">
        <f t="shared" ref="Q456:Q519" si="8">1-P456/$P$6</f>
        <v>7.6923076923076872E-2</v>
      </c>
    </row>
    <row r="457" spans="3:17" x14ac:dyDescent="0.3">
      <c r="C457" s="1" t="s">
        <v>475</v>
      </c>
      <c r="D457" s="1" t="s">
        <v>14</v>
      </c>
      <c r="E457" s="1" t="s">
        <v>20</v>
      </c>
      <c r="F457">
        <v>2</v>
      </c>
      <c r="G457" s="1" t="s">
        <v>25</v>
      </c>
      <c r="H457" s="1" t="s">
        <v>15</v>
      </c>
      <c r="I457">
        <v>2309</v>
      </c>
      <c r="J457">
        <v>125</v>
      </c>
      <c r="K457">
        <v>36</v>
      </c>
      <c r="L457">
        <v>0</v>
      </c>
      <c r="M457" s="1" t="s">
        <v>21</v>
      </c>
      <c r="N457" s="1" t="s">
        <v>22</v>
      </c>
      <c r="O457">
        <v>237</v>
      </c>
      <c r="P457">
        <f>COUNTA(insurance3[[#This Row],[ID]:[Benefits]])</f>
        <v>13</v>
      </c>
      <c r="Q457" s="2">
        <f t="shared" si="8"/>
        <v>0</v>
      </c>
    </row>
    <row r="458" spans="3:17" x14ac:dyDescent="0.3">
      <c r="C458" s="1" t="s">
        <v>476</v>
      </c>
      <c r="D458" s="1" t="s">
        <v>14</v>
      </c>
      <c r="E458" s="1" t="s">
        <v>20</v>
      </c>
      <c r="F458">
        <v>2</v>
      </c>
      <c r="G458" s="1" t="s">
        <v>25</v>
      </c>
      <c r="H458" s="1" t="s">
        <v>15</v>
      </c>
      <c r="I458">
        <v>1958</v>
      </c>
      <c r="J458">
        <v>60</v>
      </c>
      <c r="K458">
        <v>3</v>
      </c>
      <c r="M458" s="1" t="s">
        <v>17</v>
      </c>
      <c r="N458" s="1" t="s">
        <v>18</v>
      </c>
      <c r="O458">
        <v>60</v>
      </c>
      <c r="P458">
        <f>COUNTA(insurance3[[#This Row],[ID]:[Benefits]])</f>
        <v>12</v>
      </c>
      <c r="Q458" s="2">
        <f t="shared" si="8"/>
        <v>7.6923076923076872E-2</v>
      </c>
    </row>
    <row r="459" spans="3:17" x14ac:dyDescent="0.3">
      <c r="C459" s="1" t="s">
        <v>477</v>
      </c>
      <c r="D459" s="1" t="s">
        <v>14</v>
      </c>
      <c r="E459" s="1" t="s">
        <v>20</v>
      </c>
      <c r="F459">
        <v>0</v>
      </c>
      <c r="G459" s="1" t="s">
        <v>16</v>
      </c>
      <c r="H459" s="1" t="s">
        <v>15</v>
      </c>
      <c r="I459">
        <v>3948</v>
      </c>
      <c r="J459">
        <v>149</v>
      </c>
      <c r="K459">
        <v>36</v>
      </c>
      <c r="L459">
        <v>0</v>
      </c>
      <c r="M459" s="1" t="s">
        <v>21</v>
      </c>
      <c r="N459" s="1" t="s">
        <v>22</v>
      </c>
      <c r="O459">
        <v>270</v>
      </c>
      <c r="P459">
        <f>COUNTA(insurance3[[#This Row],[ID]:[Benefits]])</f>
        <v>13</v>
      </c>
      <c r="Q459" s="2">
        <f t="shared" si="8"/>
        <v>0</v>
      </c>
    </row>
    <row r="460" spans="3:17" x14ac:dyDescent="0.3">
      <c r="C460" s="1" t="s">
        <v>478</v>
      </c>
      <c r="D460" s="1" t="s">
        <v>14</v>
      </c>
      <c r="E460" s="1" t="s">
        <v>20</v>
      </c>
      <c r="F460">
        <v>0</v>
      </c>
      <c r="G460" s="1" t="s">
        <v>16</v>
      </c>
      <c r="H460" s="1" t="s">
        <v>15</v>
      </c>
      <c r="I460">
        <v>2483</v>
      </c>
      <c r="J460">
        <v>90</v>
      </c>
      <c r="K460">
        <v>18</v>
      </c>
      <c r="L460">
        <v>0</v>
      </c>
      <c r="M460" s="1" t="s">
        <v>21</v>
      </c>
      <c r="N460" s="1" t="s">
        <v>18</v>
      </c>
      <c r="O460">
        <v>210</v>
      </c>
      <c r="P460">
        <f>COUNTA(insurance3[[#This Row],[ID]:[Benefits]])</f>
        <v>13</v>
      </c>
      <c r="Q460" s="2">
        <f t="shared" si="8"/>
        <v>0</v>
      </c>
    </row>
    <row r="461" spans="3:17" x14ac:dyDescent="0.3">
      <c r="C461" s="1" t="s">
        <v>479</v>
      </c>
      <c r="D461" s="1" t="s">
        <v>14</v>
      </c>
      <c r="E461" s="1" t="s">
        <v>15</v>
      </c>
      <c r="F461">
        <v>0</v>
      </c>
      <c r="G461" s="1" t="s">
        <v>16</v>
      </c>
      <c r="H461" s="1" t="s">
        <v>20</v>
      </c>
      <c r="I461">
        <v>7085</v>
      </c>
      <c r="J461">
        <v>84</v>
      </c>
      <c r="K461">
        <v>36</v>
      </c>
      <c r="L461">
        <v>1</v>
      </c>
      <c r="M461" s="1" t="s">
        <v>30</v>
      </c>
      <c r="N461" s="1" t="s">
        <v>18</v>
      </c>
      <c r="O461">
        <v>97</v>
      </c>
      <c r="P461">
        <f>COUNTA(insurance3[[#This Row],[ID]:[Benefits]])</f>
        <v>13</v>
      </c>
      <c r="Q461" s="2">
        <f t="shared" si="8"/>
        <v>0</v>
      </c>
    </row>
    <row r="462" spans="3:17" x14ac:dyDescent="0.3">
      <c r="C462" s="1" t="s">
        <v>480</v>
      </c>
      <c r="D462" s="1" t="s">
        <v>14</v>
      </c>
      <c r="E462" s="1" t="s">
        <v>20</v>
      </c>
      <c r="F462">
        <v>2</v>
      </c>
      <c r="G462" s="1" t="s">
        <v>16</v>
      </c>
      <c r="H462" s="1" t="s">
        <v>15</v>
      </c>
      <c r="I462">
        <v>3859</v>
      </c>
      <c r="J462">
        <v>96</v>
      </c>
      <c r="K462">
        <v>36</v>
      </c>
      <c r="L462">
        <v>1</v>
      </c>
      <c r="M462" s="1" t="s">
        <v>30</v>
      </c>
      <c r="N462" s="1" t="s">
        <v>18</v>
      </c>
      <c r="O462">
        <v>207</v>
      </c>
      <c r="P462">
        <f>COUNTA(insurance3[[#This Row],[ID]:[Benefits]])</f>
        <v>13</v>
      </c>
      <c r="Q462" s="2">
        <f t="shared" si="8"/>
        <v>0</v>
      </c>
    </row>
    <row r="463" spans="3:17" x14ac:dyDescent="0.3">
      <c r="C463" s="1" t="s">
        <v>481</v>
      </c>
      <c r="D463" s="1" t="s">
        <v>14</v>
      </c>
      <c r="E463" s="1" t="s">
        <v>20</v>
      </c>
      <c r="F463">
        <v>0</v>
      </c>
      <c r="G463" s="1" t="s">
        <v>16</v>
      </c>
      <c r="H463" s="1" t="s">
        <v>15</v>
      </c>
      <c r="I463">
        <v>4301</v>
      </c>
      <c r="J463">
        <v>118</v>
      </c>
      <c r="K463">
        <v>36</v>
      </c>
      <c r="L463">
        <v>1</v>
      </c>
      <c r="M463" s="1" t="s">
        <v>17</v>
      </c>
      <c r="N463" s="1" t="s">
        <v>18</v>
      </c>
      <c r="O463">
        <v>229</v>
      </c>
      <c r="P463">
        <f>COUNTA(insurance3[[#This Row],[ID]:[Benefits]])</f>
        <v>13</v>
      </c>
      <c r="Q463" s="2">
        <f t="shared" si="8"/>
        <v>0</v>
      </c>
    </row>
    <row r="464" spans="3:17" x14ac:dyDescent="0.3">
      <c r="C464" s="1" t="s">
        <v>482</v>
      </c>
      <c r="D464" s="1" t="s">
        <v>14</v>
      </c>
      <c r="E464" s="1" t="s">
        <v>20</v>
      </c>
      <c r="F464">
        <v>0</v>
      </c>
      <c r="G464" s="1" t="s">
        <v>16</v>
      </c>
      <c r="H464" s="1" t="s">
        <v>15</v>
      </c>
      <c r="I464">
        <v>3708</v>
      </c>
      <c r="J464">
        <v>173</v>
      </c>
      <c r="K464">
        <v>36</v>
      </c>
      <c r="L464">
        <v>1</v>
      </c>
      <c r="M464" s="1" t="s">
        <v>17</v>
      </c>
      <c r="N464" s="1" t="s">
        <v>22</v>
      </c>
      <c r="O464">
        <v>275</v>
      </c>
      <c r="P464">
        <f>COUNTA(insurance3[[#This Row],[ID]:[Benefits]])</f>
        <v>13</v>
      </c>
      <c r="Q464" s="2">
        <f t="shared" si="8"/>
        <v>0</v>
      </c>
    </row>
    <row r="465" spans="3:17" x14ac:dyDescent="0.3">
      <c r="C465" s="1" t="s">
        <v>483</v>
      </c>
      <c r="D465" s="1" t="s">
        <v>14</v>
      </c>
      <c r="E465" s="1" t="s">
        <v>15</v>
      </c>
      <c r="F465">
        <v>2</v>
      </c>
      <c r="G465" s="1" t="s">
        <v>16</v>
      </c>
      <c r="H465" s="1" t="s">
        <v>15</v>
      </c>
      <c r="I465">
        <v>4354</v>
      </c>
      <c r="J465">
        <v>136</v>
      </c>
      <c r="K465">
        <v>36</v>
      </c>
      <c r="L465">
        <v>1</v>
      </c>
      <c r="M465" s="1" t="s">
        <v>21</v>
      </c>
      <c r="N465" s="1" t="s">
        <v>18</v>
      </c>
      <c r="O465">
        <v>257</v>
      </c>
      <c r="P465">
        <f>COUNTA(insurance3[[#This Row],[ID]:[Benefits]])</f>
        <v>13</v>
      </c>
      <c r="Q465" s="2">
        <f t="shared" si="8"/>
        <v>0</v>
      </c>
    </row>
    <row r="466" spans="3:17" x14ac:dyDescent="0.3">
      <c r="C466" s="1" t="s">
        <v>484</v>
      </c>
      <c r="D466" s="1" t="s">
        <v>14</v>
      </c>
      <c r="E466" s="1" t="s">
        <v>20</v>
      </c>
      <c r="F466">
        <v>0</v>
      </c>
      <c r="G466" s="1" t="s">
        <v>16</v>
      </c>
      <c r="H466" s="1" t="s">
        <v>15</v>
      </c>
      <c r="I466">
        <v>8334</v>
      </c>
      <c r="J466">
        <v>160</v>
      </c>
      <c r="K466">
        <v>36</v>
      </c>
      <c r="L466">
        <v>1</v>
      </c>
      <c r="M466" s="1" t="s">
        <v>30</v>
      </c>
      <c r="N466" s="1" t="s">
        <v>22</v>
      </c>
      <c r="O466">
        <v>270</v>
      </c>
      <c r="P466">
        <f>COUNTA(insurance3[[#This Row],[ID]:[Benefits]])</f>
        <v>13</v>
      </c>
      <c r="Q466" s="2">
        <f t="shared" si="8"/>
        <v>0</v>
      </c>
    </row>
    <row r="467" spans="3:17" x14ac:dyDescent="0.3">
      <c r="C467" s="1" t="s">
        <v>485</v>
      </c>
      <c r="D467" s="1" t="s">
        <v>35</v>
      </c>
      <c r="E467" s="1" t="s">
        <v>20</v>
      </c>
      <c r="F467">
        <v>0</v>
      </c>
      <c r="G467" s="1" t="s">
        <v>16</v>
      </c>
      <c r="H467" s="1" t="s">
        <v>20</v>
      </c>
      <c r="I467">
        <v>2083</v>
      </c>
      <c r="J467">
        <v>160</v>
      </c>
      <c r="K467">
        <v>36</v>
      </c>
      <c r="M467" s="1" t="s">
        <v>30</v>
      </c>
      <c r="N467" s="1" t="s">
        <v>18</v>
      </c>
      <c r="O467">
        <v>270</v>
      </c>
      <c r="P467">
        <f>COUNTA(insurance3[[#This Row],[ID]:[Benefits]])</f>
        <v>12</v>
      </c>
      <c r="Q467" s="2">
        <f t="shared" si="8"/>
        <v>7.6923076923076872E-2</v>
      </c>
    </row>
    <row r="468" spans="3:17" x14ac:dyDescent="0.3">
      <c r="C468" s="1" t="s">
        <v>486</v>
      </c>
      <c r="D468" s="1" t="s">
        <v>14</v>
      </c>
      <c r="E468" s="1" t="s">
        <v>20</v>
      </c>
      <c r="F468">
        <v>3</v>
      </c>
      <c r="G468" s="1" t="s">
        <v>16</v>
      </c>
      <c r="H468" s="1" t="s">
        <v>15</v>
      </c>
      <c r="I468">
        <v>7740</v>
      </c>
      <c r="J468">
        <v>128</v>
      </c>
      <c r="K468">
        <v>18</v>
      </c>
      <c r="L468">
        <v>1</v>
      </c>
      <c r="M468" s="1" t="s">
        <v>17</v>
      </c>
      <c r="N468" s="1" t="s">
        <v>18</v>
      </c>
      <c r="O468">
        <v>239</v>
      </c>
      <c r="P468">
        <f>COUNTA(insurance3[[#This Row],[ID]:[Benefits]])</f>
        <v>13</v>
      </c>
      <c r="Q468" s="2">
        <f t="shared" si="8"/>
        <v>0</v>
      </c>
    </row>
    <row r="469" spans="3:17" x14ac:dyDescent="0.3">
      <c r="C469" s="1" t="s">
        <v>487</v>
      </c>
      <c r="D469" s="1" t="s">
        <v>14</v>
      </c>
      <c r="E469" s="1" t="s">
        <v>20</v>
      </c>
      <c r="F469">
        <v>0</v>
      </c>
      <c r="G469" s="1" t="s">
        <v>16</v>
      </c>
      <c r="H469" s="1" t="s">
        <v>15</v>
      </c>
      <c r="I469">
        <v>3015</v>
      </c>
      <c r="J469">
        <v>153</v>
      </c>
      <c r="K469">
        <v>36</v>
      </c>
      <c r="L469">
        <v>1</v>
      </c>
      <c r="M469" s="1" t="s">
        <v>21</v>
      </c>
      <c r="N469" s="1" t="s">
        <v>18</v>
      </c>
      <c r="O469">
        <v>275</v>
      </c>
      <c r="P469">
        <f>COUNTA(insurance3[[#This Row],[ID]:[Benefits]])</f>
        <v>13</v>
      </c>
      <c r="Q469" s="2">
        <f t="shared" si="8"/>
        <v>0</v>
      </c>
    </row>
    <row r="470" spans="3:17" x14ac:dyDescent="0.3">
      <c r="C470" s="1" t="s">
        <v>488</v>
      </c>
      <c r="D470" s="1" t="s">
        <v>42</v>
      </c>
      <c r="E470" s="1" t="s">
        <v>15</v>
      </c>
      <c r="F470">
        <v>1</v>
      </c>
      <c r="G470" s="1" t="s">
        <v>25</v>
      </c>
      <c r="H470" s="1" t="s">
        <v>35</v>
      </c>
      <c r="I470">
        <v>5191</v>
      </c>
      <c r="J470">
        <v>132</v>
      </c>
      <c r="K470">
        <v>36</v>
      </c>
      <c r="L470">
        <v>1</v>
      </c>
      <c r="M470" s="1" t="s">
        <v>30</v>
      </c>
      <c r="N470" s="1" t="s">
        <v>18</v>
      </c>
      <c r="O470">
        <v>253</v>
      </c>
      <c r="P470">
        <f>COUNTA(insurance3[[#This Row],[ID]:[Benefits]])</f>
        <v>13</v>
      </c>
      <c r="Q470" s="2">
        <f t="shared" si="8"/>
        <v>0</v>
      </c>
    </row>
    <row r="471" spans="3:17" x14ac:dyDescent="0.3">
      <c r="C471" s="1" t="s">
        <v>489</v>
      </c>
      <c r="D471" s="1" t="s">
        <v>14</v>
      </c>
      <c r="E471" s="1" t="s">
        <v>15</v>
      </c>
      <c r="F471">
        <v>0</v>
      </c>
      <c r="G471" s="1" t="s">
        <v>16</v>
      </c>
      <c r="H471" s="1" t="s">
        <v>15</v>
      </c>
      <c r="I471">
        <v>4166</v>
      </c>
      <c r="J471">
        <v>98</v>
      </c>
      <c r="K471">
        <v>36</v>
      </c>
      <c r="L471">
        <v>0</v>
      </c>
      <c r="M471" s="1" t="s">
        <v>30</v>
      </c>
      <c r="N471" s="1" t="s">
        <v>22</v>
      </c>
      <c r="O471">
        <v>209</v>
      </c>
      <c r="P471">
        <f>COUNTA(insurance3[[#This Row],[ID]:[Benefits]])</f>
        <v>13</v>
      </c>
      <c r="Q471" s="2">
        <f t="shared" si="8"/>
        <v>0</v>
      </c>
    </row>
    <row r="472" spans="3:17" x14ac:dyDescent="0.3">
      <c r="C472" s="1" t="s">
        <v>490</v>
      </c>
      <c r="D472" s="1" t="s">
        <v>14</v>
      </c>
      <c r="E472" s="1" t="s">
        <v>15</v>
      </c>
      <c r="F472">
        <v>0</v>
      </c>
      <c r="G472" s="1" t="s">
        <v>16</v>
      </c>
      <c r="H472" s="1" t="s">
        <v>15</v>
      </c>
      <c r="I472">
        <v>6000</v>
      </c>
      <c r="J472">
        <v>140</v>
      </c>
      <c r="K472">
        <v>36</v>
      </c>
      <c r="L472">
        <v>1</v>
      </c>
      <c r="M472" s="1" t="s">
        <v>21</v>
      </c>
      <c r="N472" s="1" t="s">
        <v>18</v>
      </c>
      <c r="O472">
        <v>270</v>
      </c>
      <c r="P472">
        <f>COUNTA(insurance3[[#This Row],[ID]:[Benefits]])</f>
        <v>13</v>
      </c>
      <c r="Q472" s="2">
        <f t="shared" si="8"/>
        <v>0</v>
      </c>
    </row>
    <row r="473" spans="3:17" x14ac:dyDescent="0.3">
      <c r="C473" s="1" t="s">
        <v>491</v>
      </c>
      <c r="D473" s="1" t="s">
        <v>14</v>
      </c>
      <c r="E473" s="1" t="s">
        <v>20</v>
      </c>
      <c r="F473">
        <v>3</v>
      </c>
      <c r="G473" s="1" t="s">
        <v>25</v>
      </c>
      <c r="H473" s="1" t="s">
        <v>15</v>
      </c>
      <c r="I473">
        <v>2947</v>
      </c>
      <c r="J473">
        <v>70</v>
      </c>
      <c r="K473">
        <v>18</v>
      </c>
      <c r="L473">
        <v>0</v>
      </c>
      <c r="M473" s="1" t="s">
        <v>17</v>
      </c>
      <c r="N473" s="1" t="s">
        <v>22</v>
      </c>
      <c r="O473">
        <v>70</v>
      </c>
      <c r="P473">
        <f>COUNTA(insurance3[[#This Row],[ID]:[Benefits]])</f>
        <v>13</v>
      </c>
      <c r="Q473" s="2">
        <f t="shared" si="8"/>
        <v>0</v>
      </c>
    </row>
    <row r="474" spans="3:17" x14ac:dyDescent="0.3">
      <c r="C474" s="1" t="s">
        <v>492</v>
      </c>
      <c r="D474" s="1" t="s">
        <v>35</v>
      </c>
      <c r="E474" s="1" t="s">
        <v>20</v>
      </c>
      <c r="F474">
        <v>0</v>
      </c>
      <c r="G474" s="1" t="s">
        <v>16</v>
      </c>
      <c r="H474" s="1" t="s">
        <v>15</v>
      </c>
      <c r="I474">
        <v>16692</v>
      </c>
      <c r="J474">
        <v>110</v>
      </c>
      <c r="K474">
        <v>36</v>
      </c>
      <c r="L474">
        <v>1</v>
      </c>
      <c r="M474" s="1" t="s">
        <v>30</v>
      </c>
      <c r="N474" s="1" t="s">
        <v>18</v>
      </c>
      <c r="O474">
        <v>220</v>
      </c>
      <c r="P474">
        <f>COUNTA(insurance3[[#This Row],[ID]:[Benefits]])</f>
        <v>13</v>
      </c>
      <c r="Q474" s="2">
        <f t="shared" si="8"/>
        <v>0</v>
      </c>
    </row>
    <row r="475" spans="3:17" x14ac:dyDescent="0.3">
      <c r="C475" s="1" t="s">
        <v>493</v>
      </c>
      <c r="D475" s="1" t="s">
        <v>42</v>
      </c>
      <c r="E475" s="1" t="s">
        <v>20</v>
      </c>
      <c r="F475">
        <v>2</v>
      </c>
      <c r="G475" s="1" t="s">
        <v>25</v>
      </c>
      <c r="H475" s="1" t="s">
        <v>35</v>
      </c>
      <c r="I475">
        <v>210</v>
      </c>
      <c r="J475">
        <v>98</v>
      </c>
      <c r="K475">
        <v>36</v>
      </c>
      <c r="L475">
        <v>1</v>
      </c>
      <c r="M475" s="1" t="s">
        <v>30</v>
      </c>
      <c r="N475" s="1" t="s">
        <v>18</v>
      </c>
      <c r="O475">
        <v>209</v>
      </c>
      <c r="P475">
        <f>COUNTA(insurance3[[#This Row],[ID]:[Benefits]])</f>
        <v>13</v>
      </c>
      <c r="Q475" s="2">
        <f t="shared" si="8"/>
        <v>0</v>
      </c>
    </row>
    <row r="476" spans="3:17" x14ac:dyDescent="0.3">
      <c r="C476" s="1" t="s">
        <v>494</v>
      </c>
      <c r="D476" s="1" t="s">
        <v>14</v>
      </c>
      <c r="E476" s="1" t="s">
        <v>20</v>
      </c>
      <c r="F476">
        <v>0</v>
      </c>
      <c r="G476" s="1" t="s">
        <v>16</v>
      </c>
      <c r="H476" s="1" t="s">
        <v>15</v>
      </c>
      <c r="I476">
        <v>4333</v>
      </c>
      <c r="J476">
        <v>110</v>
      </c>
      <c r="K476">
        <v>36</v>
      </c>
      <c r="L476">
        <v>1</v>
      </c>
      <c r="M476" s="1" t="s">
        <v>17</v>
      </c>
      <c r="N476" s="1" t="s">
        <v>22</v>
      </c>
      <c r="O476">
        <v>220</v>
      </c>
      <c r="P476">
        <f>COUNTA(insurance3[[#This Row],[ID]:[Benefits]])</f>
        <v>13</v>
      </c>
      <c r="Q476" s="2">
        <f t="shared" si="8"/>
        <v>0</v>
      </c>
    </row>
    <row r="477" spans="3:17" x14ac:dyDescent="0.3">
      <c r="C477" s="1" t="s">
        <v>495</v>
      </c>
      <c r="D477" s="1" t="s">
        <v>14</v>
      </c>
      <c r="E477" s="1" t="s">
        <v>20</v>
      </c>
      <c r="F477">
        <v>1</v>
      </c>
      <c r="G477" s="1" t="s">
        <v>16</v>
      </c>
      <c r="H477" s="1" t="s">
        <v>20</v>
      </c>
      <c r="I477">
        <v>3450</v>
      </c>
      <c r="J477">
        <v>162</v>
      </c>
      <c r="K477">
        <v>36</v>
      </c>
      <c r="L477">
        <v>1</v>
      </c>
      <c r="M477" s="1" t="s">
        <v>30</v>
      </c>
      <c r="N477" s="1" t="s">
        <v>18</v>
      </c>
      <c r="O477">
        <v>273</v>
      </c>
      <c r="P477">
        <f>COUNTA(insurance3[[#This Row],[ID]:[Benefits]])</f>
        <v>13</v>
      </c>
      <c r="Q477" s="2">
        <f t="shared" si="8"/>
        <v>0</v>
      </c>
    </row>
    <row r="478" spans="3:17" x14ac:dyDescent="0.3">
      <c r="C478" s="1" t="s">
        <v>496</v>
      </c>
      <c r="D478" s="1" t="s">
        <v>14</v>
      </c>
      <c r="E478" s="1" t="s">
        <v>20</v>
      </c>
      <c r="F478">
        <v>1</v>
      </c>
      <c r="G478" s="1" t="s">
        <v>25</v>
      </c>
      <c r="H478" s="1" t="s">
        <v>15</v>
      </c>
      <c r="I478">
        <v>2653</v>
      </c>
      <c r="J478">
        <v>113</v>
      </c>
      <c r="K478">
        <v>18</v>
      </c>
      <c r="L478">
        <v>0</v>
      </c>
      <c r="M478" s="1" t="s">
        <v>21</v>
      </c>
      <c r="N478" s="1" t="s">
        <v>22</v>
      </c>
      <c r="O478">
        <v>225</v>
      </c>
      <c r="P478">
        <f>COUNTA(insurance3[[#This Row],[ID]:[Benefits]])</f>
        <v>13</v>
      </c>
      <c r="Q478" s="2">
        <f t="shared" si="8"/>
        <v>0</v>
      </c>
    </row>
    <row r="479" spans="3:17" x14ac:dyDescent="0.3">
      <c r="C479" s="1" t="s">
        <v>497</v>
      </c>
      <c r="D479" s="1" t="s">
        <v>14</v>
      </c>
      <c r="E479" s="1" t="s">
        <v>20</v>
      </c>
      <c r="F479">
        <v>3</v>
      </c>
      <c r="G479" s="1" t="s">
        <v>16</v>
      </c>
      <c r="H479" s="1" t="s">
        <v>15</v>
      </c>
      <c r="I479">
        <v>4691</v>
      </c>
      <c r="J479">
        <v>100</v>
      </c>
      <c r="K479">
        <v>36</v>
      </c>
      <c r="L479">
        <v>1</v>
      </c>
      <c r="M479" s="1" t="s">
        <v>30</v>
      </c>
      <c r="N479" s="1" t="s">
        <v>18</v>
      </c>
      <c r="O479">
        <v>120</v>
      </c>
      <c r="P479">
        <f>COUNTA(insurance3[[#This Row],[ID]:[Benefits]])</f>
        <v>13</v>
      </c>
      <c r="Q479" s="2">
        <f t="shared" si="8"/>
        <v>0</v>
      </c>
    </row>
    <row r="480" spans="3:17" x14ac:dyDescent="0.3">
      <c r="C480" s="1" t="s">
        <v>498</v>
      </c>
      <c r="D480" s="1" t="s">
        <v>42</v>
      </c>
      <c r="E480" s="1" t="s">
        <v>15</v>
      </c>
      <c r="F480">
        <v>0</v>
      </c>
      <c r="G480" s="1" t="s">
        <v>16</v>
      </c>
      <c r="H480" s="1" t="s">
        <v>20</v>
      </c>
      <c r="I480">
        <v>2500</v>
      </c>
      <c r="J480">
        <v>93</v>
      </c>
      <c r="K480">
        <v>36</v>
      </c>
      <c r="M480" s="1" t="s">
        <v>17</v>
      </c>
      <c r="N480" s="1" t="s">
        <v>18</v>
      </c>
      <c r="O480">
        <v>125</v>
      </c>
      <c r="P480">
        <f>COUNTA(insurance3[[#This Row],[ID]:[Benefits]])</f>
        <v>12</v>
      </c>
      <c r="Q480" s="2">
        <f t="shared" si="8"/>
        <v>7.6923076923076872E-2</v>
      </c>
    </row>
    <row r="481" spans="3:17" x14ac:dyDescent="0.3">
      <c r="C481" s="1" t="s">
        <v>499</v>
      </c>
      <c r="D481" s="1" t="s">
        <v>14</v>
      </c>
      <c r="E481" s="1" t="s">
        <v>15</v>
      </c>
      <c r="F481">
        <v>2</v>
      </c>
      <c r="G481" s="1" t="s">
        <v>16</v>
      </c>
      <c r="H481" s="1" t="s">
        <v>15</v>
      </c>
      <c r="I481">
        <v>5532</v>
      </c>
      <c r="J481">
        <v>162</v>
      </c>
      <c r="K481">
        <v>36</v>
      </c>
      <c r="L481">
        <v>1</v>
      </c>
      <c r="M481" s="1" t="s">
        <v>21</v>
      </c>
      <c r="N481" s="1" t="s">
        <v>18</v>
      </c>
      <c r="O481">
        <v>273</v>
      </c>
      <c r="P481">
        <f>COUNTA(insurance3[[#This Row],[ID]:[Benefits]])</f>
        <v>13</v>
      </c>
      <c r="Q481" s="2">
        <f t="shared" si="8"/>
        <v>0</v>
      </c>
    </row>
    <row r="482" spans="3:17" x14ac:dyDescent="0.3">
      <c r="C482" s="1" t="s">
        <v>500</v>
      </c>
      <c r="D482" s="1" t="s">
        <v>14</v>
      </c>
      <c r="E482" s="1" t="s">
        <v>20</v>
      </c>
      <c r="F482">
        <v>2</v>
      </c>
      <c r="G482" s="1" t="s">
        <v>16</v>
      </c>
      <c r="H482" s="1" t="s">
        <v>20</v>
      </c>
      <c r="I482">
        <v>16525</v>
      </c>
      <c r="J482">
        <v>150</v>
      </c>
      <c r="K482">
        <v>36</v>
      </c>
      <c r="L482">
        <v>1</v>
      </c>
      <c r="M482" s="1" t="s">
        <v>21</v>
      </c>
      <c r="N482" s="1" t="s">
        <v>18</v>
      </c>
      <c r="O482">
        <v>270</v>
      </c>
      <c r="P482">
        <f>COUNTA(insurance3[[#This Row],[ID]:[Benefits]])</f>
        <v>13</v>
      </c>
      <c r="Q482" s="2">
        <f t="shared" si="8"/>
        <v>0</v>
      </c>
    </row>
    <row r="483" spans="3:17" x14ac:dyDescent="0.3">
      <c r="C483" s="1" t="s">
        <v>501</v>
      </c>
      <c r="D483" s="1" t="s">
        <v>14</v>
      </c>
      <c r="E483" s="1" t="s">
        <v>20</v>
      </c>
      <c r="F483">
        <v>2</v>
      </c>
      <c r="G483" s="1" t="s">
        <v>16</v>
      </c>
      <c r="H483" s="1" t="s">
        <v>15</v>
      </c>
      <c r="I483">
        <v>6700</v>
      </c>
      <c r="J483">
        <v>230</v>
      </c>
      <c r="K483">
        <v>3</v>
      </c>
      <c r="L483">
        <v>1</v>
      </c>
      <c r="M483" s="1" t="s">
        <v>30</v>
      </c>
      <c r="N483" s="1" t="s">
        <v>18</v>
      </c>
      <c r="O483">
        <v>350</v>
      </c>
      <c r="P483">
        <f>COUNTA(insurance3[[#This Row],[ID]:[Benefits]])</f>
        <v>13</v>
      </c>
      <c r="Q483" s="2">
        <f t="shared" si="8"/>
        <v>0</v>
      </c>
    </row>
    <row r="484" spans="3:17" x14ac:dyDescent="0.3">
      <c r="C484" s="1" t="s">
        <v>502</v>
      </c>
      <c r="D484" s="1" t="s">
        <v>35</v>
      </c>
      <c r="E484" s="1" t="s">
        <v>20</v>
      </c>
      <c r="F484">
        <v>2</v>
      </c>
      <c r="G484" s="1" t="s">
        <v>16</v>
      </c>
      <c r="H484" s="1" t="s">
        <v>15</v>
      </c>
      <c r="I484">
        <v>2873</v>
      </c>
      <c r="J484">
        <v>132</v>
      </c>
      <c r="K484">
        <v>36</v>
      </c>
      <c r="L484">
        <v>0</v>
      </c>
      <c r="M484" s="1" t="s">
        <v>30</v>
      </c>
      <c r="N484" s="1" t="s">
        <v>22</v>
      </c>
      <c r="O484">
        <v>253</v>
      </c>
      <c r="P484">
        <f>COUNTA(insurance3[[#This Row],[ID]:[Benefits]])</f>
        <v>13</v>
      </c>
      <c r="Q484" s="2">
        <f t="shared" si="8"/>
        <v>0</v>
      </c>
    </row>
    <row r="485" spans="3:17" x14ac:dyDescent="0.3">
      <c r="C485" s="1" t="s">
        <v>503</v>
      </c>
      <c r="D485" s="1" t="s">
        <v>14</v>
      </c>
      <c r="E485" s="1" t="s">
        <v>20</v>
      </c>
      <c r="F485">
        <v>1</v>
      </c>
      <c r="G485" s="1" t="s">
        <v>16</v>
      </c>
      <c r="H485" s="1" t="s">
        <v>20</v>
      </c>
      <c r="I485">
        <v>16667</v>
      </c>
      <c r="J485">
        <v>86</v>
      </c>
      <c r="K485">
        <v>36</v>
      </c>
      <c r="L485">
        <v>1</v>
      </c>
      <c r="M485" s="1" t="s">
        <v>30</v>
      </c>
      <c r="N485" s="1" t="s">
        <v>18</v>
      </c>
      <c r="O485">
        <v>157</v>
      </c>
      <c r="P485">
        <f>COUNTA(insurance3[[#This Row],[ID]:[Benefits]])</f>
        <v>13</v>
      </c>
      <c r="Q485" s="2">
        <f t="shared" si="8"/>
        <v>0</v>
      </c>
    </row>
    <row r="486" spans="3:17" x14ac:dyDescent="0.3">
      <c r="C486" s="1" t="s">
        <v>504</v>
      </c>
      <c r="D486" s="1" t="s">
        <v>14</v>
      </c>
      <c r="E486" s="1" t="s">
        <v>20</v>
      </c>
      <c r="F486">
        <v>2</v>
      </c>
      <c r="G486" s="1" t="s">
        <v>16</v>
      </c>
      <c r="H486" s="1" t="s">
        <v>15</v>
      </c>
      <c r="I486">
        <v>2947</v>
      </c>
      <c r="K486">
        <v>36</v>
      </c>
      <c r="L486">
        <v>1</v>
      </c>
      <c r="M486" s="1" t="s">
        <v>17</v>
      </c>
      <c r="N486" s="1" t="s">
        <v>22</v>
      </c>
      <c r="P486">
        <f>COUNTA(insurance3[[#This Row],[ID]:[Benefits]])</f>
        <v>11</v>
      </c>
      <c r="Q486" s="2">
        <f t="shared" si="8"/>
        <v>0.15384615384615385</v>
      </c>
    </row>
    <row r="487" spans="3:17" x14ac:dyDescent="0.3">
      <c r="C487" s="1" t="s">
        <v>505</v>
      </c>
      <c r="D487" s="1" t="s">
        <v>42</v>
      </c>
      <c r="E487" s="1" t="s">
        <v>15</v>
      </c>
      <c r="F487">
        <v>0</v>
      </c>
      <c r="G487" s="1" t="s">
        <v>25</v>
      </c>
      <c r="H487" s="1" t="s">
        <v>15</v>
      </c>
      <c r="I487">
        <v>4350</v>
      </c>
      <c r="J487">
        <v>154</v>
      </c>
      <c r="K487">
        <v>36</v>
      </c>
      <c r="L487">
        <v>1</v>
      </c>
      <c r="M487" s="1" t="s">
        <v>21</v>
      </c>
      <c r="N487" s="1" t="s">
        <v>18</v>
      </c>
      <c r="O487">
        <v>277</v>
      </c>
      <c r="P487">
        <f>COUNTA(insurance3[[#This Row],[ID]:[Benefits]])</f>
        <v>13</v>
      </c>
      <c r="Q487" s="2">
        <f t="shared" si="8"/>
        <v>0</v>
      </c>
    </row>
    <row r="488" spans="3:17" x14ac:dyDescent="0.3">
      <c r="C488" s="1" t="s">
        <v>506</v>
      </c>
      <c r="D488" s="1" t="s">
        <v>14</v>
      </c>
      <c r="E488" s="1" t="s">
        <v>20</v>
      </c>
      <c r="F488">
        <v>3</v>
      </c>
      <c r="G488" s="1" t="s">
        <v>25</v>
      </c>
      <c r="H488" s="1" t="s">
        <v>15</v>
      </c>
      <c r="I488">
        <v>3095</v>
      </c>
      <c r="J488">
        <v>113</v>
      </c>
      <c r="K488">
        <v>36</v>
      </c>
      <c r="L488">
        <v>1</v>
      </c>
      <c r="M488" s="1" t="s">
        <v>21</v>
      </c>
      <c r="N488" s="1" t="s">
        <v>18</v>
      </c>
      <c r="O488">
        <v>225</v>
      </c>
      <c r="P488">
        <f>COUNTA(insurance3[[#This Row],[ID]:[Benefits]])</f>
        <v>13</v>
      </c>
      <c r="Q488" s="2">
        <f t="shared" si="8"/>
        <v>0</v>
      </c>
    </row>
    <row r="489" spans="3:17" x14ac:dyDescent="0.3">
      <c r="C489" s="1" t="s">
        <v>507</v>
      </c>
      <c r="D489" s="1" t="s">
        <v>14</v>
      </c>
      <c r="E489" s="1" t="s">
        <v>20</v>
      </c>
      <c r="F489">
        <v>0</v>
      </c>
      <c r="G489" s="1" t="s">
        <v>16</v>
      </c>
      <c r="H489" s="1" t="s">
        <v>15</v>
      </c>
      <c r="I489">
        <v>2083</v>
      </c>
      <c r="J489">
        <v>128</v>
      </c>
      <c r="K489">
        <v>36</v>
      </c>
      <c r="L489">
        <v>1</v>
      </c>
      <c r="M489" s="1" t="s">
        <v>30</v>
      </c>
      <c r="N489" s="1" t="s">
        <v>18</v>
      </c>
      <c r="O489">
        <v>239</v>
      </c>
      <c r="P489">
        <f>COUNTA(insurance3[[#This Row],[ID]:[Benefits]])</f>
        <v>13</v>
      </c>
      <c r="Q489" s="2">
        <f t="shared" si="8"/>
        <v>0</v>
      </c>
    </row>
    <row r="490" spans="3:17" x14ac:dyDescent="0.3">
      <c r="C490" s="1" t="s">
        <v>508</v>
      </c>
      <c r="D490" s="1" t="s">
        <v>14</v>
      </c>
      <c r="E490" s="1" t="s">
        <v>20</v>
      </c>
      <c r="F490">
        <v>0</v>
      </c>
      <c r="G490" s="1" t="s">
        <v>16</v>
      </c>
      <c r="H490" s="1" t="s">
        <v>15</v>
      </c>
      <c r="I490">
        <v>10833</v>
      </c>
      <c r="J490">
        <v>234</v>
      </c>
      <c r="K490">
        <v>36</v>
      </c>
      <c r="L490">
        <v>1</v>
      </c>
      <c r="M490" s="1" t="s">
        <v>30</v>
      </c>
      <c r="N490" s="1" t="s">
        <v>18</v>
      </c>
      <c r="O490">
        <v>357</v>
      </c>
      <c r="P490">
        <f>COUNTA(insurance3[[#This Row],[ID]:[Benefits]])</f>
        <v>13</v>
      </c>
      <c r="Q490" s="2">
        <f t="shared" si="8"/>
        <v>0</v>
      </c>
    </row>
    <row r="491" spans="3:17" x14ac:dyDescent="0.3">
      <c r="C491" s="1" t="s">
        <v>509</v>
      </c>
      <c r="D491" s="1" t="s">
        <v>14</v>
      </c>
      <c r="E491" s="1" t="s">
        <v>20</v>
      </c>
      <c r="F491">
        <v>2</v>
      </c>
      <c r="G491" s="1" t="s">
        <v>16</v>
      </c>
      <c r="H491" s="1" t="s">
        <v>15</v>
      </c>
      <c r="I491">
        <v>8333</v>
      </c>
      <c r="J491">
        <v>246</v>
      </c>
      <c r="K491">
        <v>36</v>
      </c>
      <c r="L491">
        <v>1</v>
      </c>
      <c r="M491" s="1" t="s">
        <v>30</v>
      </c>
      <c r="N491" s="1" t="s">
        <v>18</v>
      </c>
      <c r="O491">
        <v>377</v>
      </c>
      <c r="P491">
        <f>COUNTA(insurance3[[#This Row],[ID]:[Benefits]])</f>
        <v>13</v>
      </c>
      <c r="Q491" s="2">
        <f t="shared" si="8"/>
        <v>0</v>
      </c>
    </row>
    <row r="492" spans="3:17" x14ac:dyDescent="0.3">
      <c r="C492" s="1" t="s">
        <v>510</v>
      </c>
      <c r="D492" s="1" t="s">
        <v>14</v>
      </c>
      <c r="E492" s="1" t="s">
        <v>20</v>
      </c>
      <c r="F492">
        <v>1</v>
      </c>
      <c r="G492" s="1" t="s">
        <v>25</v>
      </c>
      <c r="H492" s="1" t="s">
        <v>15</v>
      </c>
      <c r="I492">
        <v>1958</v>
      </c>
      <c r="J492">
        <v>131</v>
      </c>
      <c r="K492">
        <v>36</v>
      </c>
      <c r="L492">
        <v>1</v>
      </c>
      <c r="M492" s="1" t="s">
        <v>21</v>
      </c>
      <c r="N492" s="1" t="s">
        <v>18</v>
      </c>
      <c r="O492">
        <v>252</v>
      </c>
      <c r="P492">
        <f>COUNTA(insurance3[[#This Row],[ID]:[Benefits]])</f>
        <v>13</v>
      </c>
      <c r="Q492" s="2">
        <f t="shared" si="8"/>
        <v>0</v>
      </c>
    </row>
    <row r="493" spans="3:17" x14ac:dyDescent="0.3">
      <c r="C493" s="1" t="s">
        <v>511</v>
      </c>
      <c r="D493" s="1" t="s">
        <v>14</v>
      </c>
      <c r="E493" s="1" t="s">
        <v>15</v>
      </c>
      <c r="F493">
        <v>2</v>
      </c>
      <c r="G493" s="1" t="s">
        <v>16</v>
      </c>
      <c r="H493" s="1" t="s">
        <v>15</v>
      </c>
      <c r="I493">
        <v>3547</v>
      </c>
      <c r="J493">
        <v>80</v>
      </c>
      <c r="K493">
        <v>36</v>
      </c>
      <c r="L493">
        <v>0</v>
      </c>
      <c r="M493" s="1" t="s">
        <v>21</v>
      </c>
      <c r="N493" s="1" t="s">
        <v>22</v>
      </c>
      <c r="O493">
        <v>130</v>
      </c>
      <c r="P493">
        <f>COUNTA(insurance3[[#This Row],[ID]:[Benefits]])</f>
        <v>13</v>
      </c>
      <c r="Q493" s="2">
        <f t="shared" si="8"/>
        <v>0</v>
      </c>
    </row>
    <row r="494" spans="3:17" x14ac:dyDescent="0.3">
      <c r="C494" s="1" t="s">
        <v>512</v>
      </c>
      <c r="D494" s="1" t="s">
        <v>14</v>
      </c>
      <c r="E494" s="1" t="s">
        <v>20</v>
      </c>
      <c r="F494">
        <v>1</v>
      </c>
      <c r="G494" s="1" t="s">
        <v>16</v>
      </c>
      <c r="H494" s="1" t="s">
        <v>15</v>
      </c>
      <c r="I494">
        <v>18333</v>
      </c>
      <c r="J494">
        <v>500</v>
      </c>
      <c r="K494">
        <v>36</v>
      </c>
      <c r="L494">
        <v>1</v>
      </c>
      <c r="M494" s="1" t="s">
        <v>17</v>
      </c>
      <c r="N494" s="1" t="s">
        <v>22</v>
      </c>
      <c r="O494">
        <v>630</v>
      </c>
      <c r="P494">
        <f>COUNTA(insurance3[[#This Row],[ID]:[Benefits]])</f>
        <v>13</v>
      </c>
      <c r="Q494" s="2">
        <f t="shared" si="8"/>
        <v>0</v>
      </c>
    </row>
    <row r="495" spans="3:17" x14ac:dyDescent="0.3">
      <c r="C495" s="1" t="s">
        <v>513</v>
      </c>
      <c r="D495" s="1" t="s">
        <v>14</v>
      </c>
      <c r="E495" s="1" t="s">
        <v>20</v>
      </c>
      <c r="F495">
        <v>2</v>
      </c>
      <c r="G495" s="1" t="s">
        <v>16</v>
      </c>
      <c r="H495" s="1" t="s">
        <v>20</v>
      </c>
      <c r="I495">
        <v>4583</v>
      </c>
      <c r="J495">
        <v>160</v>
      </c>
      <c r="K495">
        <v>36</v>
      </c>
      <c r="L495">
        <v>1</v>
      </c>
      <c r="M495" s="1" t="s">
        <v>30</v>
      </c>
      <c r="N495" s="1" t="s">
        <v>18</v>
      </c>
      <c r="O495">
        <v>240</v>
      </c>
      <c r="P495">
        <f>COUNTA(insurance3[[#This Row],[ID]:[Benefits]])</f>
        <v>13</v>
      </c>
      <c r="Q495" s="2">
        <f t="shared" si="8"/>
        <v>0</v>
      </c>
    </row>
    <row r="496" spans="3:17" x14ac:dyDescent="0.3">
      <c r="C496" s="1" t="s">
        <v>514</v>
      </c>
      <c r="D496" s="1" t="s">
        <v>14</v>
      </c>
      <c r="E496" s="1" t="s">
        <v>15</v>
      </c>
      <c r="F496">
        <v>0</v>
      </c>
      <c r="G496" s="1" t="s">
        <v>16</v>
      </c>
      <c r="H496" s="1" t="s">
        <v>15</v>
      </c>
      <c r="I496">
        <v>2435</v>
      </c>
      <c r="J496">
        <v>75</v>
      </c>
      <c r="K496">
        <v>36</v>
      </c>
      <c r="L496">
        <v>1</v>
      </c>
      <c r="M496" s="1" t="s">
        <v>17</v>
      </c>
      <c r="N496" s="1" t="s">
        <v>22</v>
      </c>
      <c r="O496">
        <v>130</v>
      </c>
      <c r="P496">
        <f>COUNTA(insurance3[[#This Row],[ID]:[Benefits]])</f>
        <v>13</v>
      </c>
      <c r="Q496" s="2">
        <f t="shared" si="8"/>
        <v>0</v>
      </c>
    </row>
    <row r="497" spans="3:17" x14ac:dyDescent="0.3">
      <c r="C497" s="1" t="s">
        <v>515</v>
      </c>
      <c r="D497" s="1" t="s">
        <v>14</v>
      </c>
      <c r="E497" s="1" t="s">
        <v>15</v>
      </c>
      <c r="F497">
        <v>0</v>
      </c>
      <c r="G497" s="1" t="s">
        <v>25</v>
      </c>
      <c r="H497" s="1" t="s">
        <v>15</v>
      </c>
      <c r="I497">
        <v>2699</v>
      </c>
      <c r="J497">
        <v>96</v>
      </c>
      <c r="K497">
        <v>36</v>
      </c>
      <c r="M497" s="1" t="s">
        <v>30</v>
      </c>
      <c r="N497" s="1" t="s">
        <v>18</v>
      </c>
      <c r="O497">
        <v>207</v>
      </c>
      <c r="P497">
        <f>COUNTA(insurance3[[#This Row],[ID]:[Benefits]])</f>
        <v>12</v>
      </c>
      <c r="Q497" s="2">
        <f t="shared" si="8"/>
        <v>7.6923076923076872E-2</v>
      </c>
    </row>
    <row r="498" spans="3:17" x14ac:dyDescent="0.3">
      <c r="C498" s="1" t="s">
        <v>516</v>
      </c>
      <c r="D498" s="1" t="s">
        <v>14</v>
      </c>
      <c r="E498" s="1" t="s">
        <v>20</v>
      </c>
      <c r="F498">
        <v>1</v>
      </c>
      <c r="G498" s="1" t="s">
        <v>25</v>
      </c>
      <c r="H498" s="1" t="s">
        <v>15</v>
      </c>
      <c r="I498">
        <v>5333</v>
      </c>
      <c r="J498">
        <v>186</v>
      </c>
      <c r="K498">
        <v>36</v>
      </c>
      <c r="M498" s="1" t="s">
        <v>17</v>
      </c>
      <c r="N498" s="1" t="s">
        <v>18</v>
      </c>
      <c r="O498">
        <v>297</v>
      </c>
      <c r="P498">
        <f>COUNTA(insurance3[[#This Row],[ID]:[Benefits]])</f>
        <v>12</v>
      </c>
      <c r="Q498" s="2">
        <f t="shared" si="8"/>
        <v>7.6923076923076872E-2</v>
      </c>
    </row>
    <row r="499" spans="3:17" x14ac:dyDescent="0.3">
      <c r="C499" s="1" t="s">
        <v>517</v>
      </c>
      <c r="D499" s="1" t="s">
        <v>14</v>
      </c>
      <c r="E499" s="1" t="s">
        <v>15</v>
      </c>
      <c r="F499">
        <v>0</v>
      </c>
      <c r="G499" s="1" t="s">
        <v>25</v>
      </c>
      <c r="H499" s="1" t="s">
        <v>15</v>
      </c>
      <c r="I499">
        <v>3691</v>
      </c>
      <c r="J499">
        <v>110</v>
      </c>
      <c r="K499">
        <v>36</v>
      </c>
      <c r="L499">
        <v>1</v>
      </c>
      <c r="M499" s="1" t="s">
        <v>21</v>
      </c>
      <c r="N499" s="1" t="s">
        <v>18</v>
      </c>
      <c r="O499">
        <v>220</v>
      </c>
      <c r="P499">
        <f>COUNTA(insurance3[[#This Row],[ID]:[Benefits]])</f>
        <v>13</v>
      </c>
      <c r="Q499" s="2">
        <f t="shared" si="8"/>
        <v>0</v>
      </c>
    </row>
    <row r="500" spans="3:17" x14ac:dyDescent="0.3">
      <c r="C500" s="1" t="s">
        <v>518</v>
      </c>
      <c r="D500" s="1" t="s">
        <v>42</v>
      </c>
      <c r="E500" s="1" t="s">
        <v>15</v>
      </c>
      <c r="F500">
        <v>0</v>
      </c>
      <c r="G500" s="1" t="s">
        <v>25</v>
      </c>
      <c r="H500" s="1" t="s">
        <v>20</v>
      </c>
      <c r="I500">
        <v>17263</v>
      </c>
      <c r="J500">
        <v>225</v>
      </c>
      <c r="K500">
        <v>36</v>
      </c>
      <c r="L500">
        <v>1</v>
      </c>
      <c r="M500" s="1" t="s">
        <v>30</v>
      </c>
      <c r="N500" s="1" t="s">
        <v>18</v>
      </c>
      <c r="O500">
        <v>337</v>
      </c>
      <c r="P500">
        <f>COUNTA(insurance3[[#This Row],[ID]:[Benefits]])</f>
        <v>13</v>
      </c>
      <c r="Q500" s="2">
        <f t="shared" si="8"/>
        <v>0</v>
      </c>
    </row>
    <row r="501" spans="3:17" x14ac:dyDescent="0.3">
      <c r="C501" s="1" t="s">
        <v>519</v>
      </c>
      <c r="D501" s="1" t="s">
        <v>14</v>
      </c>
      <c r="E501" s="1" t="s">
        <v>20</v>
      </c>
      <c r="F501">
        <v>0</v>
      </c>
      <c r="G501" s="1" t="s">
        <v>16</v>
      </c>
      <c r="H501" s="1" t="s">
        <v>15</v>
      </c>
      <c r="I501">
        <v>3597</v>
      </c>
      <c r="J501">
        <v>119</v>
      </c>
      <c r="K501">
        <v>36</v>
      </c>
      <c r="L501">
        <v>0</v>
      </c>
      <c r="M501" s="1" t="s">
        <v>21</v>
      </c>
      <c r="N501" s="1" t="s">
        <v>22</v>
      </c>
      <c r="O501">
        <v>240</v>
      </c>
      <c r="P501">
        <f>COUNTA(insurance3[[#This Row],[ID]:[Benefits]])</f>
        <v>13</v>
      </c>
      <c r="Q501" s="2">
        <f t="shared" si="8"/>
        <v>0</v>
      </c>
    </row>
    <row r="502" spans="3:17" x14ac:dyDescent="0.3">
      <c r="C502" s="1" t="s">
        <v>520</v>
      </c>
      <c r="D502" s="1" t="s">
        <v>42</v>
      </c>
      <c r="E502" s="1" t="s">
        <v>20</v>
      </c>
      <c r="F502">
        <v>1</v>
      </c>
      <c r="G502" s="1" t="s">
        <v>16</v>
      </c>
      <c r="H502" s="1" t="s">
        <v>15</v>
      </c>
      <c r="I502">
        <v>3326</v>
      </c>
      <c r="J502">
        <v>105</v>
      </c>
      <c r="K502">
        <v>84</v>
      </c>
      <c r="L502">
        <v>1</v>
      </c>
      <c r="M502" s="1" t="s">
        <v>30</v>
      </c>
      <c r="N502" s="1" t="s">
        <v>18</v>
      </c>
      <c r="O502">
        <v>207</v>
      </c>
      <c r="P502">
        <f>COUNTA(insurance3[[#This Row],[ID]:[Benefits]])</f>
        <v>13</v>
      </c>
      <c r="Q502" s="2">
        <f t="shared" si="8"/>
        <v>0</v>
      </c>
    </row>
    <row r="503" spans="3:17" x14ac:dyDescent="0.3">
      <c r="C503" s="1" t="s">
        <v>521</v>
      </c>
      <c r="D503" s="1" t="s">
        <v>14</v>
      </c>
      <c r="E503" s="1" t="s">
        <v>20</v>
      </c>
      <c r="F503">
        <v>0</v>
      </c>
      <c r="G503" s="1" t="s">
        <v>25</v>
      </c>
      <c r="H503" s="1" t="s">
        <v>15</v>
      </c>
      <c r="I503">
        <v>2600</v>
      </c>
      <c r="J503">
        <v>107</v>
      </c>
      <c r="K503">
        <v>36</v>
      </c>
      <c r="L503">
        <v>1</v>
      </c>
      <c r="M503" s="1" t="s">
        <v>21</v>
      </c>
      <c r="N503" s="1" t="s">
        <v>18</v>
      </c>
      <c r="O503">
        <v>207</v>
      </c>
      <c r="P503">
        <f>COUNTA(insurance3[[#This Row],[ID]:[Benefits]])</f>
        <v>13</v>
      </c>
      <c r="Q503" s="2">
        <f t="shared" si="8"/>
        <v>0</v>
      </c>
    </row>
    <row r="504" spans="3:17" x14ac:dyDescent="0.3">
      <c r="C504" s="1" t="s">
        <v>522</v>
      </c>
      <c r="D504" s="1" t="s">
        <v>14</v>
      </c>
      <c r="E504" s="1" t="s">
        <v>20</v>
      </c>
      <c r="F504">
        <v>0</v>
      </c>
      <c r="G504" s="1" t="s">
        <v>16</v>
      </c>
      <c r="H504" s="1" t="s">
        <v>15</v>
      </c>
      <c r="I504">
        <v>4625</v>
      </c>
      <c r="J504">
        <v>111</v>
      </c>
      <c r="K504">
        <v>12</v>
      </c>
      <c r="M504" s="1" t="s">
        <v>17</v>
      </c>
      <c r="N504" s="1" t="s">
        <v>18</v>
      </c>
      <c r="O504">
        <v>222</v>
      </c>
      <c r="P504">
        <f>COUNTA(insurance3[[#This Row],[ID]:[Benefits]])</f>
        <v>12</v>
      </c>
      <c r="Q504" s="2">
        <f t="shared" si="8"/>
        <v>7.6923076923076872E-2</v>
      </c>
    </row>
    <row r="505" spans="3:17" x14ac:dyDescent="0.3">
      <c r="C505" s="1" t="s">
        <v>523</v>
      </c>
      <c r="D505" s="1" t="s">
        <v>14</v>
      </c>
      <c r="E505" s="1" t="s">
        <v>20</v>
      </c>
      <c r="F505">
        <v>1</v>
      </c>
      <c r="G505" s="1" t="s">
        <v>16</v>
      </c>
      <c r="H505" s="1" t="s">
        <v>20</v>
      </c>
      <c r="I505">
        <v>2895</v>
      </c>
      <c r="J505">
        <v>95</v>
      </c>
      <c r="K505">
        <v>36</v>
      </c>
      <c r="L505">
        <v>1</v>
      </c>
      <c r="M505" s="1" t="s">
        <v>30</v>
      </c>
      <c r="N505" s="1" t="s">
        <v>18</v>
      </c>
      <c r="O505">
        <v>127</v>
      </c>
      <c r="P505">
        <f>COUNTA(insurance3[[#This Row],[ID]:[Benefits]])</f>
        <v>13</v>
      </c>
      <c r="Q505" s="2">
        <f t="shared" si="8"/>
        <v>0</v>
      </c>
    </row>
    <row r="506" spans="3:17" x14ac:dyDescent="0.3">
      <c r="C506" s="1" t="s">
        <v>524</v>
      </c>
      <c r="D506" s="1" t="s">
        <v>14</v>
      </c>
      <c r="E506" s="1" t="s">
        <v>15</v>
      </c>
      <c r="F506">
        <v>0</v>
      </c>
      <c r="G506" s="1" t="s">
        <v>16</v>
      </c>
      <c r="H506" s="1" t="s">
        <v>15</v>
      </c>
      <c r="I506">
        <v>6283</v>
      </c>
      <c r="J506">
        <v>209</v>
      </c>
      <c r="K506">
        <v>36</v>
      </c>
      <c r="L506">
        <v>0</v>
      </c>
      <c r="M506" s="1" t="s">
        <v>21</v>
      </c>
      <c r="N506" s="1" t="s">
        <v>22</v>
      </c>
      <c r="O506">
        <v>320</v>
      </c>
      <c r="P506">
        <f>COUNTA(insurance3[[#This Row],[ID]:[Benefits]])</f>
        <v>13</v>
      </c>
      <c r="Q506" s="2">
        <f t="shared" si="8"/>
        <v>0</v>
      </c>
    </row>
    <row r="507" spans="3:17" x14ac:dyDescent="0.3">
      <c r="C507" s="1" t="s">
        <v>525</v>
      </c>
      <c r="D507" s="1" t="s">
        <v>42</v>
      </c>
      <c r="E507" s="1" t="s">
        <v>15</v>
      </c>
      <c r="F507">
        <v>0</v>
      </c>
      <c r="G507" s="1" t="s">
        <v>16</v>
      </c>
      <c r="H507" s="1" t="s">
        <v>15</v>
      </c>
      <c r="I507">
        <v>645</v>
      </c>
      <c r="J507">
        <v>113</v>
      </c>
      <c r="K507">
        <v>48</v>
      </c>
      <c r="L507">
        <v>1</v>
      </c>
      <c r="M507" s="1" t="s">
        <v>21</v>
      </c>
      <c r="N507" s="1" t="s">
        <v>18</v>
      </c>
      <c r="O507">
        <v>225</v>
      </c>
      <c r="P507">
        <f>COUNTA(insurance3[[#This Row],[ID]:[Benefits]])</f>
        <v>13</v>
      </c>
      <c r="Q507" s="2">
        <f t="shared" si="8"/>
        <v>0</v>
      </c>
    </row>
    <row r="508" spans="3:17" x14ac:dyDescent="0.3">
      <c r="C508" s="1" t="s">
        <v>526</v>
      </c>
      <c r="D508" s="1" t="s">
        <v>42</v>
      </c>
      <c r="E508" s="1" t="s">
        <v>15</v>
      </c>
      <c r="F508">
        <v>0</v>
      </c>
      <c r="G508" s="1" t="s">
        <v>16</v>
      </c>
      <c r="H508" s="1" t="s">
        <v>15</v>
      </c>
      <c r="I508">
        <v>3159</v>
      </c>
      <c r="J508">
        <v>100</v>
      </c>
      <c r="K508">
        <v>36</v>
      </c>
      <c r="L508">
        <v>1</v>
      </c>
      <c r="M508" s="1" t="s">
        <v>30</v>
      </c>
      <c r="N508" s="1" t="s">
        <v>18</v>
      </c>
      <c r="O508">
        <v>220</v>
      </c>
      <c r="P508">
        <f>COUNTA(insurance3[[#This Row],[ID]:[Benefits]])</f>
        <v>13</v>
      </c>
      <c r="Q508" s="2">
        <f t="shared" si="8"/>
        <v>0</v>
      </c>
    </row>
    <row r="509" spans="3:17" x14ac:dyDescent="0.3">
      <c r="C509" s="1" t="s">
        <v>527</v>
      </c>
      <c r="D509" s="1" t="s">
        <v>14</v>
      </c>
      <c r="E509" s="1" t="s">
        <v>20</v>
      </c>
      <c r="F509">
        <v>2</v>
      </c>
      <c r="G509" s="1" t="s">
        <v>16</v>
      </c>
      <c r="H509" s="1" t="s">
        <v>15</v>
      </c>
      <c r="I509">
        <v>4865</v>
      </c>
      <c r="J509">
        <v>208</v>
      </c>
      <c r="K509">
        <v>36</v>
      </c>
      <c r="L509">
        <v>1</v>
      </c>
      <c r="M509" s="1" t="s">
        <v>30</v>
      </c>
      <c r="N509" s="1" t="s">
        <v>18</v>
      </c>
      <c r="O509">
        <v>309</v>
      </c>
      <c r="P509">
        <f>COUNTA(insurance3[[#This Row],[ID]:[Benefits]])</f>
        <v>13</v>
      </c>
      <c r="Q509" s="2">
        <f t="shared" si="8"/>
        <v>0</v>
      </c>
    </row>
    <row r="510" spans="3:17" x14ac:dyDescent="0.3">
      <c r="C510" s="1" t="s">
        <v>528</v>
      </c>
      <c r="D510" s="1" t="s">
        <v>14</v>
      </c>
      <c r="E510" s="1" t="s">
        <v>20</v>
      </c>
      <c r="F510">
        <v>1</v>
      </c>
      <c r="G510" s="1" t="s">
        <v>25</v>
      </c>
      <c r="H510" s="1" t="s">
        <v>15</v>
      </c>
      <c r="I510">
        <v>4050</v>
      </c>
      <c r="J510">
        <v>138</v>
      </c>
      <c r="K510">
        <v>36</v>
      </c>
      <c r="M510" s="1" t="s">
        <v>21</v>
      </c>
      <c r="N510" s="1" t="s">
        <v>22</v>
      </c>
      <c r="O510">
        <v>259</v>
      </c>
      <c r="P510">
        <f>COUNTA(insurance3[[#This Row],[ID]:[Benefits]])</f>
        <v>12</v>
      </c>
      <c r="Q510" s="2">
        <f t="shared" si="8"/>
        <v>7.6923076923076872E-2</v>
      </c>
    </row>
    <row r="511" spans="3:17" x14ac:dyDescent="0.3">
      <c r="C511" s="1" t="s">
        <v>529</v>
      </c>
      <c r="D511" s="1" t="s">
        <v>14</v>
      </c>
      <c r="E511" s="1" t="s">
        <v>20</v>
      </c>
      <c r="F511">
        <v>0</v>
      </c>
      <c r="G511" s="1" t="s">
        <v>25</v>
      </c>
      <c r="H511" s="1" t="s">
        <v>15</v>
      </c>
      <c r="I511">
        <v>3814</v>
      </c>
      <c r="J511">
        <v>124</v>
      </c>
      <c r="K511">
        <v>3</v>
      </c>
      <c r="L511">
        <v>1</v>
      </c>
      <c r="M511" s="1" t="s">
        <v>30</v>
      </c>
      <c r="N511" s="1" t="s">
        <v>18</v>
      </c>
      <c r="O511">
        <v>237</v>
      </c>
      <c r="P511">
        <f>COUNTA(insurance3[[#This Row],[ID]:[Benefits]])</f>
        <v>13</v>
      </c>
      <c r="Q511" s="2">
        <f t="shared" si="8"/>
        <v>0</v>
      </c>
    </row>
    <row r="512" spans="3:17" x14ac:dyDescent="0.3">
      <c r="C512" s="1" t="s">
        <v>530</v>
      </c>
      <c r="D512" s="1" t="s">
        <v>14</v>
      </c>
      <c r="E512" s="1" t="s">
        <v>20</v>
      </c>
      <c r="F512">
        <v>2</v>
      </c>
      <c r="G512" s="1" t="s">
        <v>16</v>
      </c>
      <c r="H512" s="1" t="s">
        <v>15</v>
      </c>
      <c r="I512">
        <v>3510</v>
      </c>
      <c r="J512">
        <v>243</v>
      </c>
      <c r="K512">
        <v>36</v>
      </c>
      <c r="L512">
        <v>1</v>
      </c>
      <c r="M512" s="1" t="s">
        <v>21</v>
      </c>
      <c r="N512" s="1" t="s">
        <v>18</v>
      </c>
      <c r="O512">
        <v>375</v>
      </c>
      <c r="P512">
        <f>COUNTA(insurance3[[#This Row],[ID]:[Benefits]])</f>
        <v>13</v>
      </c>
      <c r="Q512" s="2">
        <f t="shared" si="8"/>
        <v>0</v>
      </c>
    </row>
    <row r="513" spans="3:17" x14ac:dyDescent="0.3">
      <c r="C513" s="1" t="s">
        <v>531</v>
      </c>
      <c r="D513" s="1" t="s">
        <v>14</v>
      </c>
      <c r="E513" s="1" t="s">
        <v>20</v>
      </c>
      <c r="F513">
        <v>0</v>
      </c>
      <c r="G513" s="1" t="s">
        <v>16</v>
      </c>
      <c r="H513" s="1" t="s">
        <v>15</v>
      </c>
      <c r="I513">
        <v>20833</v>
      </c>
      <c r="J513">
        <v>480</v>
      </c>
      <c r="K513">
        <v>36</v>
      </c>
      <c r="M513" s="1" t="s">
        <v>17</v>
      </c>
      <c r="N513" s="1" t="s">
        <v>18</v>
      </c>
      <c r="O513">
        <v>590</v>
      </c>
      <c r="P513">
        <f>COUNTA(insurance3[[#This Row],[ID]:[Benefits]])</f>
        <v>12</v>
      </c>
      <c r="Q513" s="2">
        <f t="shared" si="8"/>
        <v>7.6923076923076872E-2</v>
      </c>
    </row>
    <row r="514" spans="3:17" x14ac:dyDescent="0.3">
      <c r="C514" s="1" t="s">
        <v>532</v>
      </c>
      <c r="D514" s="1" t="s">
        <v>35</v>
      </c>
      <c r="E514" s="1" t="s">
        <v>15</v>
      </c>
      <c r="F514">
        <v>0</v>
      </c>
      <c r="G514" s="1" t="s">
        <v>16</v>
      </c>
      <c r="H514" s="1" t="s">
        <v>15</v>
      </c>
      <c r="I514">
        <v>3583</v>
      </c>
      <c r="J514">
        <v>96</v>
      </c>
      <c r="K514">
        <v>36</v>
      </c>
      <c r="L514">
        <v>1</v>
      </c>
      <c r="M514" s="1" t="s">
        <v>17</v>
      </c>
      <c r="N514" s="1" t="s">
        <v>22</v>
      </c>
      <c r="O514">
        <v>127</v>
      </c>
      <c r="P514">
        <f>COUNTA(insurance3[[#This Row],[ID]:[Benefits]])</f>
        <v>13</v>
      </c>
      <c r="Q514" s="2">
        <f t="shared" si="8"/>
        <v>0</v>
      </c>
    </row>
    <row r="515" spans="3:17" x14ac:dyDescent="0.3">
      <c r="C515" s="1" t="s">
        <v>533</v>
      </c>
      <c r="D515" s="1" t="s">
        <v>14</v>
      </c>
      <c r="E515" s="1" t="s">
        <v>20</v>
      </c>
      <c r="F515">
        <v>0</v>
      </c>
      <c r="G515" s="1" t="s">
        <v>16</v>
      </c>
      <c r="H515" s="1" t="s">
        <v>20</v>
      </c>
      <c r="I515">
        <v>2479</v>
      </c>
      <c r="J515">
        <v>188</v>
      </c>
      <c r="K515">
        <v>36</v>
      </c>
      <c r="L515">
        <v>1</v>
      </c>
      <c r="M515" s="1" t="s">
        <v>17</v>
      </c>
      <c r="N515" s="1" t="s">
        <v>18</v>
      </c>
      <c r="O515">
        <v>209</v>
      </c>
      <c r="P515">
        <f>COUNTA(insurance3[[#This Row],[ID]:[Benefits]])</f>
        <v>13</v>
      </c>
      <c r="Q515" s="2">
        <f t="shared" si="8"/>
        <v>0</v>
      </c>
    </row>
    <row r="516" spans="3:17" x14ac:dyDescent="0.3">
      <c r="C516" s="1" t="s">
        <v>534</v>
      </c>
      <c r="D516" s="1" t="s">
        <v>42</v>
      </c>
      <c r="E516" s="1" t="s">
        <v>15</v>
      </c>
      <c r="F516">
        <v>1</v>
      </c>
      <c r="G516" s="1" t="s">
        <v>16</v>
      </c>
      <c r="H516" s="1" t="s">
        <v>15</v>
      </c>
      <c r="I516">
        <v>13262</v>
      </c>
      <c r="J516">
        <v>40</v>
      </c>
      <c r="K516">
        <v>36</v>
      </c>
      <c r="L516">
        <v>1</v>
      </c>
      <c r="M516" s="1" t="s">
        <v>17</v>
      </c>
      <c r="N516" s="1" t="s">
        <v>18</v>
      </c>
      <c r="O516">
        <v>90</v>
      </c>
      <c r="P516">
        <f>COUNTA(insurance3[[#This Row],[ID]:[Benefits]])</f>
        <v>13</v>
      </c>
      <c r="Q516" s="2">
        <f t="shared" si="8"/>
        <v>0</v>
      </c>
    </row>
    <row r="517" spans="3:17" x14ac:dyDescent="0.3">
      <c r="C517" s="1" t="s">
        <v>535</v>
      </c>
      <c r="D517" s="1" t="s">
        <v>14</v>
      </c>
      <c r="E517" s="1" t="s">
        <v>15</v>
      </c>
      <c r="F517">
        <v>0</v>
      </c>
      <c r="G517" s="1" t="s">
        <v>25</v>
      </c>
      <c r="H517" s="1" t="s">
        <v>15</v>
      </c>
      <c r="I517">
        <v>3598</v>
      </c>
      <c r="J517">
        <v>100</v>
      </c>
      <c r="K517">
        <v>36</v>
      </c>
      <c r="L517">
        <v>1</v>
      </c>
      <c r="M517" s="1" t="s">
        <v>21</v>
      </c>
      <c r="N517" s="1" t="s">
        <v>22</v>
      </c>
      <c r="O517">
        <v>220</v>
      </c>
      <c r="P517">
        <f>COUNTA(insurance3[[#This Row],[ID]:[Benefits]])</f>
        <v>13</v>
      </c>
      <c r="Q517" s="2">
        <f t="shared" si="8"/>
        <v>0</v>
      </c>
    </row>
    <row r="518" spans="3:17" x14ac:dyDescent="0.3">
      <c r="C518" s="1" t="s">
        <v>536</v>
      </c>
      <c r="D518" s="1" t="s">
        <v>14</v>
      </c>
      <c r="E518" s="1" t="s">
        <v>20</v>
      </c>
      <c r="F518">
        <v>1</v>
      </c>
      <c r="G518" s="1" t="s">
        <v>16</v>
      </c>
      <c r="H518" s="1" t="s">
        <v>15</v>
      </c>
      <c r="I518">
        <v>6065</v>
      </c>
      <c r="J518">
        <v>250</v>
      </c>
      <c r="K518">
        <v>36</v>
      </c>
      <c r="L518">
        <v>1</v>
      </c>
      <c r="M518" s="1" t="s">
        <v>30</v>
      </c>
      <c r="N518" s="1" t="s">
        <v>18</v>
      </c>
      <c r="O518">
        <v>360</v>
      </c>
      <c r="P518">
        <f>COUNTA(insurance3[[#This Row],[ID]:[Benefits]])</f>
        <v>13</v>
      </c>
      <c r="Q518" s="2">
        <f t="shared" si="8"/>
        <v>0</v>
      </c>
    </row>
    <row r="519" spans="3:17" x14ac:dyDescent="0.3">
      <c r="C519" s="1" t="s">
        <v>537</v>
      </c>
      <c r="D519" s="1" t="s">
        <v>14</v>
      </c>
      <c r="E519" s="1" t="s">
        <v>20</v>
      </c>
      <c r="F519">
        <v>2</v>
      </c>
      <c r="G519" s="1" t="s">
        <v>16</v>
      </c>
      <c r="H519" s="1" t="s">
        <v>15</v>
      </c>
      <c r="I519">
        <v>3283</v>
      </c>
      <c r="J519">
        <v>148</v>
      </c>
      <c r="K519">
        <v>36</v>
      </c>
      <c r="L519">
        <v>1</v>
      </c>
      <c r="M519" s="1" t="s">
        <v>17</v>
      </c>
      <c r="N519" s="1" t="s">
        <v>18</v>
      </c>
      <c r="O519">
        <v>279</v>
      </c>
      <c r="P519">
        <f>COUNTA(insurance3[[#This Row],[ID]:[Benefits]])</f>
        <v>13</v>
      </c>
      <c r="Q519" s="2">
        <f t="shared" si="8"/>
        <v>0</v>
      </c>
    </row>
    <row r="520" spans="3:17" x14ac:dyDescent="0.3">
      <c r="C520" s="1" t="s">
        <v>538</v>
      </c>
      <c r="D520" s="1" t="s">
        <v>14</v>
      </c>
      <c r="E520" s="1" t="s">
        <v>20</v>
      </c>
      <c r="F520">
        <v>0</v>
      </c>
      <c r="G520" s="1" t="s">
        <v>16</v>
      </c>
      <c r="H520" s="1" t="s">
        <v>15</v>
      </c>
      <c r="I520">
        <v>2130</v>
      </c>
      <c r="J520">
        <v>70</v>
      </c>
      <c r="K520">
        <v>18</v>
      </c>
      <c r="L520">
        <v>1</v>
      </c>
      <c r="M520" s="1" t="s">
        <v>30</v>
      </c>
      <c r="N520" s="1" t="s">
        <v>22</v>
      </c>
      <c r="O520">
        <v>70</v>
      </c>
      <c r="P520">
        <f>COUNTA(insurance3[[#This Row],[ID]:[Benefits]])</f>
        <v>13</v>
      </c>
      <c r="Q520" s="2">
        <f t="shared" ref="Q520:Q583" si="9">1-P520/$P$6</f>
        <v>0</v>
      </c>
    </row>
    <row r="521" spans="3:17" x14ac:dyDescent="0.3">
      <c r="C521" s="1" t="s">
        <v>539</v>
      </c>
      <c r="D521" s="1" t="s">
        <v>14</v>
      </c>
      <c r="E521" s="1" t="s">
        <v>15</v>
      </c>
      <c r="F521">
        <v>0</v>
      </c>
      <c r="G521" s="1" t="s">
        <v>16</v>
      </c>
      <c r="H521" s="1" t="s">
        <v>15</v>
      </c>
      <c r="I521">
        <v>5815</v>
      </c>
      <c r="J521">
        <v>311</v>
      </c>
      <c r="K521">
        <v>36</v>
      </c>
      <c r="L521">
        <v>1</v>
      </c>
      <c r="M521" s="1" t="s">
        <v>21</v>
      </c>
      <c r="N521" s="1" t="s">
        <v>22</v>
      </c>
      <c r="O521">
        <v>522</v>
      </c>
      <c r="P521">
        <f>COUNTA(insurance3[[#This Row],[ID]:[Benefits]])</f>
        <v>13</v>
      </c>
      <c r="Q521" s="2">
        <f t="shared" si="9"/>
        <v>0</v>
      </c>
    </row>
    <row r="522" spans="3:17" x14ac:dyDescent="0.3">
      <c r="C522" s="1" t="s">
        <v>540</v>
      </c>
      <c r="D522" s="1" t="s">
        <v>14</v>
      </c>
      <c r="E522" s="1" t="s">
        <v>20</v>
      </c>
      <c r="F522">
        <v>3</v>
      </c>
      <c r="G522" s="1" t="s">
        <v>16</v>
      </c>
      <c r="H522" s="1" t="s">
        <v>15</v>
      </c>
      <c r="I522">
        <v>3466</v>
      </c>
      <c r="J522">
        <v>150</v>
      </c>
      <c r="K522">
        <v>36</v>
      </c>
      <c r="L522">
        <v>1</v>
      </c>
      <c r="M522" s="1" t="s">
        <v>21</v>
      </c>
      <c r="N522" s="1" t="s">
        <v>18</v>
      </c>
      <c r="O522">
        <v>260</v>
      </c>
      <c r="P522">
        <f>COUNTA(insurance3[[#This Row],[ID]:[Benefits]])</f>
        <v>13</v>
      </c>
      <c r="Q522" s="2">
        <f t="shared" si="9"/>
        <v>0</v>
      </c>
    </row>
    <row r="523" spans="3:17" x14ac:dyDescent="0.3">
      <c r="C523" s="1" t="s">
        <v>541</v>
      </c>
      <c r="D523" s="1" t="s">
        <v>42</v>
      </c>
      <c r="E523" s="1" t="s">
        <v>20</v>
      </c>
      <c r="F523">
        <v>2</v>
      </c>
      <c r="G523" s="1" t="s">
        <v>16</v>
      </c>
      <c r="H523" s="1" t="s">
        <v>15</v>
      </c>
      <c r="I523">
        <v>2031</v>
      </c>
      <c r="J523">
        <v>113</v>
      </c>
      <c r="K523">
        <v>48</v>
      </c>
      <c r="L523">
        <v>1</v>
      </c>
      <c r="M523" s="1" t="s">
        <v>30</v>
      </c>
      <c r="N523" s="1" t="s">
        <v>18</v>
      </c>
      <c r="O523">
        <v>215</v>
      </c>
      <c r="P523">
        <f>COUNTA(insurance3[[#This Row],[ID]:[Benefits]])</f>
        <v>13</v>
      </c>
      <c r="Q523" s="2">
        <f t="shared" si="9"/>
        <v>0</v>
      </c>
    </row>
    <row r="524" spans="3:17" x14ac:dyDescent="0.3">
      <c r="C524" s="1" t="s">
        <v>542</v>
      </c>
      <c r="D524" s="1" t="s">
        <v>14</v>
      </c>
      <c r="E524" s="1" t="s">
        <v>20</v>
      </c>
      <c r="G524" s="1" t="s">
        <v>25</v>
      </c>
      <c r="H524" s="1" t="s">
        <v>15</v>
      </c>
      <c r="I524">
        <v>3074</v>
      </c>
      <c r="J524">
        <v>123</v>
      </c>
      <c r="K524">
        <v>36</v>
      </c>
      <c r="L524">
        <v>0</v>
      </c>
      <c r="M524" s="1" t="s">
        <v>30</v>
      </c>
      <c r="N524" s="1" t="s">
        <v>22</v>
      </c>
      <c r="O524">
        <v>215</v>
      </c>
      <c r="P524">
        <f>COUNTA(insurance3[[#This Row],[ID]:[Benefits]])</f>
        <v>12</v>
      </c>
      <c r="Q524" s="2">
        <f t="shared" si="9"/>
        <v>7.6923076923076872E-2</v>
      </c>
    </row>
    <row r="525" spans="3:17" x14ac:dyDescent="0.3">
      <c r="C525" s="1" t="s">
        <v>543</v>
      </c>
      <c r="D525" s="1" t="s">
        <v>14</v>
      </c>
      <c r="E525" s="1" t="s">
        <v>15</v>
      </c>
      <c r="F525">
        <v>0</v>
      </c>
      <c r="G525" s="1" t="s">
        <v>16</v>
      </c>
      <c r="H525" s="1" t="s">
        <v>15</v>
      </c>
      <c r="I525">
        <v>4683</v>
      </c>
      <c r="J525">
        <v>185</v>
      </c>
      <c r="K525">
        <v>36</v>
      </c>
      <c r="L525">
        <v>1</v>
      </c>
      <c r="M525" s="1" t="s">
        <v>30</v>
      </c>
      <c r="N525" s="1" t="s">
        <v>22</v>
      </c>
      <c r="O525">
        <v>267</v>
      </c>
      <c r="P525">
        <f>COUNTA(insurance3[[#This Row],[ID]:[Benefits]])</f>
        <v>13</v>
      </c>
      <c r="Q525" s="2">
        <f t="shared" si="9"/>
        <v>0</v>
      </c>
    </row>
    <row r="526" spans="3:17" x14ac:dyDescent="0.3">
      <c r="C526" s="1" t="s">
        <v>544</v>
      </c>
      <c r="D526" s="1" t="s">
        <v>42</v>
      </c>
      <c r="E526" s="1" t="s">
        <v>15</v>
      </c>
      <c r="F526">
        <v>0</v>
      </c>
      <c r="G526" s="1" t="s">
        <v>25</v>
      </c>
      <c r="H526" s="1" t="s">
        <v>15</v>
      </c>
      <c r="I526">
        <v>3400</v>
      </c>
      <c r="J526">
        <v>95</v>
      </c>
      <c r="K526">
        <v>36</v>
      </c>
      <c r="L526">
        <v>1</v>
      </c>
      <c r="M526" s="1" t="s">
        <v>21</v>
      </c>
      <c r="N526" s="1" t="s">
        <v>22</v>
      </c>
      <c r="O526">
        <v>127</v>
      </c>
      <c r="P526">
        <f>COUNTA(insurance3[[#This Row],[ID]:[Benefits]])</f>
        <v>13</v>
      </c>
      <c r="Q526" s="2">
        <f t="shared" si="9"/>
        <v>0</v>
      </c>
    </row>
    <row r="527" spans="3:17" x14ac:dyDescent="0.3">
      <c r="C527" s="1" t="s">
        <v>545</v>
      </c>
      <c r="D527" s="1" t="s">
        <v>14</v>
      </c>
      <c r="E527" s="1" t="s">
        <v>20</v>
      </c>
      <c r="F527">
        <v>2</v>
      </c>
      <c r="G527" s="1" t="s">
        <v>25</v>
      </c>
      <c r="H527" s="1" t="s">
        <v>15</v>
      </c>
      <c r="I527">
        <v>2192</v>
      </c>
      <c r="J527">
        <v>45</v>
      </c>
      <c r="K527">
        <v>36</v>
      </c>
      <c r="L527">
        <v>1</v>
      </c>
      <c r="M527" s="1" t="s">
        <v>30</v>
      </c>
      <c r="N527" s="1" t="s">
        <v>18</v>
      </c>
      <c r="O527">
        <v>97</v>
      </c>
      <c r="P527">
        <f>COUNTA(insurance3[[#This Row],[ID]:[Benefits]])</f>
        <v>13</v>
      </c>
      <c r="Q527" s="2">
        <f t="shared" si="9"/>
        <v>0</v>
      </c>
    </row>
    <row r="528" spans="3:17" x14ac:dyDescent="0.3">
      <c r="C528" s="1" t="s">
        <v>546</v>
      </c>
      <c r="D528" s="1" t="s">
        <v>14</v>
      </c>
      <c r="E528" s="1" t="s">
        <v>15</v>
      </c>
      <c r="F528">
        <v>0</v>
      </c>
      <c r="G528" s="1" t="s">
        <v>16</v>
      </c>
      <c r="H528" s="1" t="s">
        <v>15</v>
      </c>
      <c r="I528">
        <v>2500</v>
      </c>
      <c r="J528">
        <v>55</v>
      </c>
      <c r="K528">
        <v>36</v>
      </c>
      <c r="L528">
        <v>1</v>
      </c>
      <c r="M528" s="1" t="s">
        <v>30</v>
      </c>
      <c r="N528" s="1" t="s">
        <v>18</v>
      </c>
      <c r="O528">
        <v>107</v>
      </c>
      <c r="P528">
        <f>COUNTA(insurance3[[#This Row],[ID]:[Benefits]])</f>
        <v>13</v>
      </c>
      <c r="Q528" s="2">
        <f t="shared" si="9"/>
        <v>0</v>
      </c>
    </row>
    <row r="529" spans="3:17" x14ac:dyDescent="0.3">
      <c r="C529" s="1" t="s">
        <v>547</v>
      </c>
      <c r="D529" s="1" t="s">
        <v>14</v>
      </c>
      <c r="E529" s="1" t="s">
        <v>20</v>
      </c>
      <c r="F529">
        <v>3</v>
      </c>
      <c r="G529" s="1" t="s">
        <v>16</v>
      </c>
      <c r="H529" s="1" t="s">
        <v>20</v>
      </c>
      <c r="I529">
        <v>5677</v>
      </c>
      <c r="J529">
        <v>100</v>
      </c>
      <c r="K529">
        <v>36</v>
      </c>
      <c r="L529">
        <v>1</v>
      </c>
      <c r="M529" s="1" t="s">
        <v>21</v>
      </c>
      <c r="N529" s="1" t="s">
        <v>18</v>
      </c>
      <c r="O529">
        <v>120</v>
      </c>
      <c r="P529">
        <f>COUNTA(insurance3[[#This Row],[ID]:[Benefits]])</f>
        <v>13</v>
      </c>
      <c r="Q529" s="2">
        <f t="shared" si="9"/>
        <v>0</v>
      </c>
    </row>
    <row r="530" spans="3:17" x14ac:dyDescent="0.3">
      <c r="C530" s="1" t="s">
        <v>548</v>
      </c>
      <c r="D530" s="1" t="s">
        <v>14</v>
      </c>
      <c r="E530" s="1" t="s">
        <v>20</v>
      </c>
      <c r="F530">
        <v>2</v>
      </c>
      <c r="G530" s="1" t="s">
        <v>16</v>
      </c>
      <c r="H530" s="1" t="s">
        <v>20</v>
      </c>
      <c r="I530">
        <v>7948</v>
      </c>
      <c r="J530">
        <v>480</v>
      </c>
      <c r="K530">
        <v>36</v>
      </c>
      <c r="L530">
        <v>1</v>
      </c>
      <c r="M530" s="1" t="s">
        <v>21</v>
      </c>
      <c r="N530" s="1" t="s">
        <v>18</v>
      </c>
      <c r="O530">
        <v>790</v>
      </c>
      <c r="P530">
        <f>COUNTA(insurance3[[#This Row],[ID]:[Benefits]])</f>
        <v>13</v>
      </c>
      <c r="Q530" s="2">
        <f t="shared" si="9"/>
        <v>0</v>
      </c>
    </row>
    <row r="531" spans="3:17" x14ac:dyDescent="0.3">
      <c r="C531" s="1" t="s">
        <v>549</v>
      </c>
      <c r="D531" s="1" t="s">
        <v>14</v>
      </c>
      <c r="E531" s="1" t="s">
        <v>15</v>
      </c>
      <c r="F531">
        <v>0</v>
      </c>
      <c r="G531" s="1" t="s">
        <v>16</v>
      </c>
      <c r="H531" s="1" t="s">
        <v>15</v>
      </c>
      <c r="I531">
        <v>4680</v>
      </c>
      <c r="K531">
        <v>36</v>
      </c>
      <c r="L531">
        <v>1</v>
      </c>
      <c r="M531" s="1" t="s">
        <v>30</v>
      </c>
      <c r="N531" s="1" t="s">
        <v>22</v>
      </c>
      <c r="P531">
        <f>COUNTA(insurance3[[#This Row],[ID]:[Benefits]])</f>
        <v>11</v>
      </c>
      <c r="Q531" s="2">
        <f t="shared" si="9"/>
        <v>0.15384615384615385</v>
      </c>
    </row>
    <row r="532" spans="3:17" x14ac:dyDescent="0.3">
      <c r="C532" s="1" t="s">
        <v>550</v>
      </c>
      <c r="D532" s="1" t="s">
        <v>14</v>
      </c>
      <c r="E532" s="1" t="s">
        <v>20</v>
      </c>
      <c r="F532">
        <v>2</v>
      </c>
      <c r="G532" s="1" t="s">
        <v>16</v>
      </c>
      <c r="H532" s="1" t="s">
        <v>20</v>
      </c>
      <c r="I532">
        <v>17500</v>
      </c>
      <c r="J532">
        <v>400</v>
      </c>
      <c r="K532">
        <v>36</v>
      </c>
      <c r="L532">
        <v>1</v>
      </c>
      <c r="M532" s="1" t="s">
        <v>21</v>
      </c>
      <c r="N532" s="1" t="s">
        <v>18</v>
      </c>
      <c r="O532">
        <v>620</v>
      </c>
      <c r="P532">
        <f>COUNTA(insurance3[[#This Row],[ID]:[Benefits]])</f>
        <v>13</v>
      </c>
      <c r="Q532" s="2">
        <f t="shared" si="9"/>
        <v>0</v>
      </c>
    </row>
    <row r="533" spans="3:17" x14ac:dyDescent="0.3">
      <c r="C533" s="1" t="s">
        <v>551</v>
      </c>
      <c r="D533" s="1" t="s">
        <v>14</v>
      </c>
      <c r="E533" s="1" t="s">
        <v>20</v>
      </c>
      <c r="F533">
        <v>0</v>
      </c>
      <c r="G533" s="1" t="s">
        <v>16</v>
      </c>
      <c r="H533" s="1" t="s">
        <v>15</v>
      </c>
      <c r="I533">
        <v>3775</v>
      </c>
      <c r="J533">
        <v>110</v>
      </c>
      <c r="K533">
        <v>36</v>
      </c>
      <c r="L533">
        <v>1</v>
      </c>
      <c r="M533" s="1" t="s">
        <v>30</v>
      </c>
      <c r="N533" s="1" t="s">
        <v>18</v>
      </c>
      <c r="O533">
        <v>200</v>
      </c>
      <c r="P533">
        <f>COUNTA(insurance3[[#This Row],[ID]:[Benefits]])</f>
        <v>13</v>
      </c>
      <c r="Q533" s="2">
        <f t="shared" si="9"/>
        <v>0</v>
      </c>
    </row>
    <row r="534" spans="3:17" x14ac:dyDescent="0.3">
      <c r="C534" s="1" t="s">
        <v>552</v>
      </c>
      <c r="D534" s="1" t="s">
        <v>14</v>
      </c>
      <c r="E534" s="1" t="s">
        <v>20</v>
      </c>
      <c r="F534">
        <v>1</v>
      </c>
      <c r="G534" s="1" t="s">
        <v>25</v>
      </c>
      <c r="H534" s="1" t="s">
        <v>15</v>
      </c>
      <c r="I534">
        <v>5285</v>
      </c>
      <c r="J534">
        <v>161</v>
      </c>
      <c r="K534">
        <v>36</v>
      </c>
      <c r="L534">
        <v>0</v>
      </c>
      <c r="M534" s="1" t="s">
        <v>30</v>
      </c>
      <c r="N534" s="1" t="s">
        <v>18</v>
      </c>
      <c r="O534">
        <v>232</v>
      </c>
      <c r="P534">
        <f>COUNTA(insurance3[[#This Row],[ID]:[Benefits]])</f>
        <v>13</v>
      </c>
      <c r="Q534" s="2">
        <f t="shared" si="9"/>
        <v>0</v>
      </c>
    </row>
    <row r="535" spans="3:17" x14ac:dyDescent="0.3">
      <c r="C535" s="1" t="s">
        <v>553</v>
      </c>
      <c r="D535" s="1" t="s">
        <v>14</v>
      </c>
      <c r="E535" s="1" t="s">
        <v>15</v>
      </c>
      <c r="F535">
        <v>1</v>
      </c>
      <c r="G535" s="1" t="s">
        <v>25</v>
      </c>
      <c r="H535" s="1" t="s">
        <v>15</v>
      </c>
      <c r="I535">
        <v>2679</v>
      </c>
      <c r="J535">
        <v>94</v>
      </c>
      <c r="K535">
        <v>36</v>
      </c>
      <c r="L535">
        <v>1</v>
      </c>
      <c r="M535" s="1" t="s">
        <v>30</v>
      </c>
      <c r="N535" s="1" t="s">
        <v>18</v>
      </c>
      <c r="O535">
        <v>127</v>
      </c>
      <c r="P535">
        <f>COUNTA(insurance3[[#This Row],[ID]:[Benefits]])</f>
        <v>13</v>
      </c>
      <c r="Q535" s="2">
        <f t="shared" si="9"/>
        <v>0</v>
      </c>
    </row>
    <row r="536" spans="3:17" x14ac:dyDescent="0.3">
      <c r="C536" s="1" t="s">
        <v>554</v>
      </c>
      <c r="D536" s="1" t="s">
        <v>14</v>
      </c>
      <c r="E536" s="1" t="s">
        <v>15</v>
      </c>
      <c r="F536">
        <v>0</v>
      </c>
      <c r="G536" s="1" t="s">
        <v>25</v>
      </c>
      <c r="H536" s="1" t="s">
        <v>15</v>
      </c>
      <c r="I536">
        <v>6783</v>
      </c>
      <c r="J536">
        <v>130</v>
      </c>
      <c r="K536">
        <v>36</v>
      </c>
      <c r="L536">
        <v>1</v>
      </c>
      <c r="M536" s="1" t="s">
        <v>30</v>
      </c>
      <c r="N536" s="1" t="s">
        <v>18</v>
      </c>
      <c r="O536">
        <v>210</v>
      </c>
      <c r="P536">
        <f>COUNTA(insurance3[[#This Row],[ID]:[Benefits]])</f>
        <v>13</v>
      </c>
      <c r="Q536" s="2">
        <f t="shared" si="9"/>
        <v>0</v>
      </c>
    </row>
    <row r="537" spans="3:17" x14ac:dyDescent="0.3">
      <c r="C537" s="1" t="s">
        <v>555</v>
      </c>
      <c r="D537" s="1" t="s">
        <v>14</v>
      </c>
      <c r="E537" s="1" t="s">
        <v>20</v>
      </c>
      <c r="F537">
        <v>0</v>
      </c>
      <c r="G537" s="1" t="s">
        <v>16</v>
      </c>
      <c r="H537" s="1" t="s">
        <v>15</v>
      </c>
      <c r="I537">
        <v>1025</v>
      </c>
      <c r="J537">
        <v>216</v>
      </c>
      <c r="K537">
        <v>36</v>
      </c>
      <c r="M537" s="1" t="s">
        <v>21</v>
      </c>
      <c r="N537" s="1" t="s">
        <v>18</v>
      </c>
      <c r="O537">
        <v>327</v>
      </c>
      <c r="P537">
        <f>COUNTA(insurance3[[#This Row],[ID]:[Benefits]])</f>
        <v>12</v>
      </c>
      <c r="Q537" s="2">
        <f t="shared" si="9"/>
        <v>7.6923076923076872E-2</v>
      </c>
    </row>
    <row r="538" spans="3:17" x14ac:dyDescent="0.3">
      <c r="C538" s="1" t="s">
        <v>556</v>
      </c>
      <c r="D538" s="1" t="s">
        <v>14</v>
      </c>
      <c r="E538" s="1" t="s">
        <v>20</v>
      </c>
      <c r="F538">
        <v>3</v>
      </c>
      <c r="G538" s="1" t="s">
        <v>16</v>
      </c>
      <c r="H538" s="1" t="s">
        <v>15</v>
      </c>
      <c r="I538">
        <v>4281</v>
      </c>
      <c r="J538">
        <v>100</v>
      </c>
      <c r="K538">
        <v>36</v>
      </c>
      <c r="L538">
        <v>1</v>
      </c>
      <c r="M538" s="1" t="s">
        <v>17</v>
      </c>
      <c r="N538" s="1" t="s">
        <v>18</v>
      </c>
      <c r="O538">
        <v>220</v>
      </c>
      <c r="P538">
        <f>COUNTA(insurance3[[#This Row],[ID]:[Benefits]])</f>
        <v>13</v>
      </c>
      <c r="Q538" s="2">
        <f t="shared" si="9"/>
        <v>0</v>
      </c>
    </row>
    <row r="539" spans="3:17" x14ac:dyDescent="0.3">
      <c r="C539" s="1" t="s">
        <v>557</v>
      </c>
      <c r="D539" s="1" t="s">
        <v>14</v>
      </c>
      <c r="E539" s="1" t="s">
        <v>15</v>
      </c>
      <c r="F539">
        <v>2</v>
      </c>
      <c r="G539" s="1" t="s">
        <v>16</v>
      </c>
      <c r="H539" s="1" t="s">
        <v>15</v>
      </c>
      <c r="I539">
        <v>3588</v>
      </c>
      <c r="J539">
        <v>110</v>
      </c>
      <c r="K539">
        <v>36</v>
      </c>
      <c r="L539">
        <v>0</v>
      </c>
      <c r="M539" s="1" t="s">
        <v>21</v>
      </c>
      <c r="N539" s="1" t="s">
        <v>22</v>
      </c>
      <c r="O539">
        <v>220</v>
      </c>
      <c r="P539">
        <f>COUNTA(insurance3[[#This Row],[ID]:[Benefits]])</f>
        <v>13</v>
      </c>
      <c r="Q539" s="2">
        <f t="shared" si="9"/>
        <v>0</v>
      </c>
    </row>
    <row r="540" spans="3:17" x14ac:dyDescent="0.3">
      <c r="C540" s="1" t="s">
        <v>558</v>
      </c>
      <c r="D540" s="1" t="s">
        <v>14</v>
      </c>
      <c r="E540" s="1" t="s">
        <v>15</v>
      </c>
      <c r="F540">
        <v>1</v>
      </c>
      <c r="G540" s="1" t="s">
        <v>16</v>
      </c>
      <c r="H540" s="1" t="s">
        <v>15</v>
      </c>
      <c r="I540">
        <v>11250</v>
      </c>
      <c r="J540">
        <v>196</v>
      </c>
      <c r="K540">
        <v>36</v>
      </c>
      <c r="M540" s="1" t="s">
        <v>30</v>
      </c>
      <c r="N540" s="1" t="s">
        <v>22</v>
      </c>
      <c r="O540">
        <v>297</v>
      </c>
      <c r="P540">
        <f>COUNTA(insurance3[[#This Row],[ID]:[Benefits]])</f>
        <v>12</v>
      </c>
      <c r="Q540" s="2">
        <f t="shared" si="9"/>
        <v>7.6923076923076872E-2</v>
      </c>
    </row>
    <row r="541" spans="3:17" x14ac:dyDescent="0.3">
      <c r="C541" s="1" t="s">
        <v>559</v>
      </c>
      <c r="D541" s="1" t="s">
        <v>42</v>
      </c>
      <c r="E541" s="1" t="s">
        <v>15</v>
      </c>
      <c r="F541">
        <v>0</v>
      </c>
      <c r="G541" s="1" t="s">
        <v>25</v>
      </c>
      <c r="H541" s="1" t="s">
        <v>20</v>
      </c>
      <c r="I541">
        <v>18165</v>
      </c>
      <c r="J541">
        <v>125</v>
      </c>
      <c r="K541">
        <v>36</v>
      </c>
      <c r="L541">
        <v>1</v>
      </c>
      <c r="M541" s="1" t="s">
        <v>17</v>
      </c>
      <c r="N541" s="1" t="s">
        <v>18</v>
      </c>
      <c r="O541">
        <v>237</v>
      </c>
      <c r="P541">
        <f>COUNTA(insurance3[[#This Row],[ID]:[Benefits]])</f>
        <v>13</v>
      </c>
      <c r="Q541" s="2">
        <f t="shared" si="9"/>
        <v>0</v>
      </c>
    </row>
    <row r="542" spans="3:17" x14ac:dyDescent="0.3">
      <c r="C542" s="1" t="s">
        <v>560</v>
      </c>
      <c r="D542" s="1" t="s">
        <v>14</v>
      </c>
      <c r="E542" s="1" t="s">
        <v>15</v>
      </c>
      <c r="F542">
        <v>0</v>
      </c>
      <c r="G542" s="1" t="s">
        <v>25</v>
      </c>
      <c r="H542" s="1" t="s">
        <v>35</v>
      </c>
      <c r="I542">
        <v>2550</v>
      </c>
      <c r="J542">
        <v>126</v>
      </c>
      <c r="K542">
        <v>36</v>
      </c>
      <c r="L542">
        <v>1</v>
      </c>
      <c r="M542" s="1" t="s">
        <v>21</v>
      </c>
      <c r="N542" s="1" t="s">
        <v>18</v>
      </c>
      <c r="O542">
        <v>237</v>
      </c>
      <c r="P542">
        <f>COUNTA(insurance3[[#This Row],[ID]:[Benefits]])</f>
        <v>13</v>
      </c>
      <c r="Q542" s="2">
        <f t="shared" si="9"/>
        <v>0</v>
      </c>
    </row>
    <row r="543" spans="3:17" x14ac:dyDescent="0.3">
      <c r="C543" s="1" t="s">
        <v>561</v>
      </c>
      <c r="D543" s="1" t="s">
        <v>14</v>
      </c>
      <c r="E543" s="1" t="s">
        <v>20</v>
      </c>
      <c r="F543">
        <v>0</v>
      </c>
      <c r="G543" s="1" t="s">
        <v>16</v>
      </c>
      <c r="H543" s="1" t="s">
        <v>15</v>
      </c>
      <c r="I543">
        <v>6133</v>
      </c>
      <c r="J543">
        <v>324</v>
      </c>
      <c r="K543">
        <v>36</v>
      </c>
      <c r="L543">
        <v>1</v>
      </c>
      <c r="M543" s="1" t="s">
        <v>17</v>
      </c>
      <c r="N543" s="1" t="s">
        <v>18</v>
      </c>
      <c r="O543">
        <v>487</v>
      </c>
      <c r="P543">
        <f>COUNTA(insurance3[[#This Row],[ID]:[Benefits]])</f>
        <v>13</v>
      </c>
      <c r="Q543" s="2">
        <f t="shared" si="9"/>
        <v>0</v>
      </c>
    </row>
    <row r="544" spans="3:17" x14ac:dyDescent="0.3">
      <c r="C544" s="1" t="s">
        <v>562</v>
      </c>
      <c r="D544" s="1" t="s">
        <v>14</v>
      </c>
      <c r="E544" s="1" t="s">
        <v>15</v>
      </c>
      <c r="F544">
        <v>2</v>
      </c>
      <c r="G544" s="1" t="s">
        <v>16</v>
      </c>
      <c r="H544" s="1" t="s">
        <v>15</v>
      </c>
      <c r="I544">
        <v>3617</v>
      </c>
      <c r="J544">
        <v>107</v>
      </c>
      <c r="K544">
        <v>36</v>
      </c>
      <c r="L544">
        <v>1</v>
      </c>
      <c r="M544" s="1" t="s">
        <v>30</v>
      </c>
      <c r="N544" s="1" t="s">
        <v>18</v>
      </c>
      <c r="O544">
        <v>207</v>
      </c>
      <c r="P544">
        <f>COUNTA(insurance3[[#This Row],[ID]:[Benefits]])</f>
        <v>13</v>
      </c>
      <c r="Q544" s="2">
        <f t="shared" si="9"/>
        <v>0</v>
      </c>
    </row>
    <row r="545" spans="3:17" x14ac:dyDescent="0.3">
      <c r="C545" s="1" t="s">
        <v>563</v>
      </c>
      <c r="D545" s="1" t="s">
        <v>14</v>
      </c>
      <c r="E545" s="1" t="s">
        <v>20</v>
      </c>
      <c r="F545">
        <v>0</v>
      </c>
      <c r="G545" s="1" t="s">
        <v>25</v>
      </c>
      <c r="H545" s="1" t="s">
        <v>15</v>
      </c>
      <c r="I545">
        <v>2917</v>
      </c>
      <c r="J545">
        <v>66</v>
      </c>
      <c r="K545">
        <v>36</v>
      </c>
      <c r="L545">
        <v>1</v>
      </c>
      <c r="M545" s="1" t="s">
        <v>21</v>
      </c>
      <c r="N545" s="1" t="s">
        <v>22</v>
      </c>
      <c r="O545">
        <v>127</v>
      </c>
      <c r="P545">
        <f>COUNTA(insurance3[[#This Row],[ID]:[Benefits]])</f>
        <v>13</v>
      </c>
      <c r="Q545" s="2">
        <f t="shared" si="9"/>
        <v>0</v>
      </c>
    </row>
    <row r="546" spans="3:17" x14ac:dyDescent="0.3">
      <c r="C546" s="1" t="s">
        <v>564</v>
      </c>
      <c r="D546" s="1" t="s">
        <v>14</v>
      </c>
      <c r="E546" s="1" t="s">
        <v>20</v>
      </c>
      <c r="F546">
        <v>3</v>
      </c>
      <c r="G546" s="1" t="s">
        <v>16</v>
      </c>
      <c r="H546" s="1" t="s">
        <v>15</v>
      </c>
      <c r="I546">
        <v>6417</v>
      </c>
      <c r="J546">
        <v>157</v>
      </c>
      <c r="K546">
        <v>18</v>
      </c>
      <c r="L546">
        <v>1</v>
      </c>
      <c r="M546" s="1" t="s">
        <v>21</v>
      </c>
      <c r="N546" s="1" t="s">
        <v>18</v>
      </c>
      <c r="O546">
        <v>237</v>
      </c>
      <c r="P546">
        <f>COUNTA(insurance3[[#This Row],[ID]:[Benefits]])</f>
        <v>13</v>
      </c>
      <c r="Q546" s="2">
        <f t="shared" si="9"/>
        <v>0</v>
      </c>
    </row>
    <row r="547" spans="3:17" x14ac:dyDescent="0.3">
      <c r="C547" s="1" t="s">
        <v>565</v>
      </c>
      <c r="D547" s="1" t="s">
        <v>42</v>
      </c>
      <c r="E547" s="1" t="s">
        <v>20</v>
      </c>
      <c r="F547">
        <v>1</v>
      </c>
      <c r="G547" s="1" t="s">
        <v>16</v>
      </c>
      <c r="H547" s="1" t="s">
        <v>15</v>
      </c>
      <c r="I547">
        <v>4608</v>
      </c>
      <c r="J547">
        <v>140</v>
      </c>
      <c r="K547">
        <v>18</v>
      </c>
      <c r="L547">
        <v>1</v>
      </c>
      <c r="M547" s="1" t="s">
        <v>30</v>
      </c>
      <c r="N547" s="1" t="s">
        <v>18</v>
      </c>
      <c r="O547">
        <v>220</v>
      </c>
      <c r="P547">
        <f>COUNTA(insurance3[[#This Row],[ID]:[Benefits]])</f>
        <v>13</v>
      </c>
      <c r="Q547" s="2">
        <f t="shared" si="9"/>
        <v>0</v>
      </c>
    </row>
    <row r="548" spans="3:17" x14ac:dyDescent="0.3">
      <c r="C548" s="1" t="s">
        <v>566</v>
      </c>
      <c r="D548" s="1" t="s">
        <v>42</v>
      </c>
      <c r="E548" s="1" t="s">
        <v>15</v>
      </c>
      <c r="F548">
        <v>0</v>
      </c>
      <c r="G548" s="1" t="s">
        <v>16</v>
      </c>
      <c r="H548" s="1" t="s">
        <v>15</v>
      </c>
      <c r="I548">
        <v>2138</v>
      </c>
      <c r="J548">
        <v>99</v>
      </c>
      <c r="K548">
        <v>36</v>
      </c>
      <c r="L548">
        <v>0</v>
      </c>
      <c r="M548" s="1" t="s">
        <v>30</v>
      </c>
      <c r="N548" s="1" t="s">
        <v>22</v>
      </c>
      <c r="O548">
        <v>140</v>
      </c>
      <c r="P548">
        <f>COUNTA(insurance3[[#This Row],[ID]:[Benefits]])</f>
        <v>13</v>
      </c>
      <c r="Q548" s="2">
        <f t="shared" si="9"/>
        <v>0</v>
      </c>
    </row>
    <row r="549" spans="3:17" x14ac:dyDescent="0.3">
      <c r="C549" s="1" t="s">
        <v>567</v>
      </c>
      <c r="D549" s="1" t="s">
        <v>42</v>
      </c>
      <c r="E549" s="1" t="s">
        <v>15</v>
      </c>
      <c r="F549">
        <v>1</v>
      </c>
      <c r="G549" s="1" t="s">
        <v>16</v>
      </c>
      <c r="H549" s="1" t="s">
        <v>35</v>
      </c>
      <c r="I549">
        <v>3652</v>
      </c>
      <c r="J549">
        <v>95</v>
      </c>
      <c r="K549">
        <v>36</v>
      </c>
      <c r="L549">
        <v>1</v>
      </c>
      <c r="M549" s="1" t="s">
        <v>30</v>
      </c>
      <c r="N549" s="1" t="s">
        <v>18</v>
      </c>
      <c r="O549">
        <v>127</v>
      </c>
      <c r="P549">
        <f>COUNTA(insurance3[[#This Row],[ID]:[Benefits]])</f>
        <v>13</v>
      </c>
      <c r="Q549" s="2">
        <f t="shared" si="9"/>
        <v>0</v>
      </c>
    </row>
    <row r="550" spans="3:17" x14ac:dyDescent="0.3">
      <c r="C550" s="1" t="s">
        <v>568</v>
      </c>
      <c r="D550" s="1" t="s">
        <v>14</v>
      </c>
      <c r="E550" s="1" t="s">
        <v>20</v>
      </c>
      <c r="F550">
        <v>1</v>
      </c>
      <c r="G550" s="1" t="s">
        <v>25</v>
      </c>
      <c r="H550" s="1" t="s">
        <v>15</v>
      </c>
      <c r="I550">
        <v>2239</v>
      </c>
      <c r="J550">
        <v>128</v>
      </c>
      <c r="K550">
        <v>36</v>
      </c>
      <c r="L550">
        <v>1</v>
      </c>
      <c r="M550" s="1" t="s">
        <v>17</v>
      </c>
      <c r="N550" s="1" t="s">
        <v>18</v>
      </c>
      <c r="O550">
        <v>209</v>
      </c>
      <c r="P550">
        <f>COUNTA(insurance3[[#This Row],[ID]:[Benefits]])</f>
        <v>13</v>
      </c>
      <c r="Q550" s="2">
        <f t="shared" si="9"/>
        <v>0</v>
      </c>
    </row>
    <row r="551" spans="3:17" x14ac:dyDescent="0.3">
      <c r="C551" s="1" t="s">
        <v>569</v>
      </c>
      <c r="D551" s="1" t="s">
        <v>42</v>
      </c>
      <c r="E551" s="1" t="s">
        <v>20</v>
      </c>
      <c r="F551">
        <v>0</v>
      </c>
      <c r="G551" s="1" t="s">
        <v>25</v>
      </c>
      <c r="H551" s="1" t="s">
        <v>15</v>
      </c>
      <c r="I551">
        <v>3017</v>
      </c>
      <c r="J551">
        <v>102</v>
      </c>
      <c r="K551">
        <v>36</v>
      </c>
      <c r="M551" s="1" t="s">
        <v>30</v>
      </c>
      <c r="N551" s="1" t="s">
        <v>18</v>
      </c>
      <c r="O551">
        <v>203</v>
      </c>
      <c r="P551">
        <f>COUNTA(insurance3[[#This Row],[ID]:[Benefits]])</f>
        <v>12</v>
      </c>
      <c r="Q551" s="2">
        <f t="shared" si="9"/>
        <v>7.6923076923076872E-2</v>
      </c>
    </row>
    <row r="552" spans="3:17" x14ac:dyDescent="0.3">
      <c r="C552" s="1" t="s">
        <v>570</v>
      </c>
      <c r="D552" s="1" t="s">
        <v>14</v>
      </c>
      <c r="E552" s="1" t="s">
        <v>20</v>
      </c>
      <c r="F552">
        <v>0</v>
      </c>
      <c r="G552" s="1" t="s">
        <v>16</v>
      </c>
      <c r="H552" s="1" t="s">
        <v>15</v>
      </c>
      <c r="I552">
        <v>2768</v>
      </c>
      <c r="J552">
        <v>155</v>
      </c>
      <c r="K552">
        <v>36</v>
      </c>
      <c r="L552">
        <v>1</v>
      </c>
      <c r="M552" s="1" t="s">
        <v>21</v>
      </c>
      <c r="N552" s="1" t="s">
        <v>18</v>
      </c>
      <c r="O552">
        <v>247</v>
      </c>
      <c r="P552">
        <f>COUNTA(insurance3[[#This Row],[ID]:[Benefits]])</f>
        <v>13</v>
      </c>
      <c r="Q552" s="2">
        <f t="shared" si="9"/>
        <v>0</v>
      </c>
    </row>
    <row r="553" spans="3:17" x14ac:dyDescent="0.3">
      <c r="C553" s="1" t="s">
        <v>571</v>
      </c>
      <c r="D553" s="1" t="s">
        <v>14</v>
      </c>
      <c r="E553" s="1" t="s">
        <v>15</v>
      </c>
      <c r="F553">
        <v>0</v>
      </c>
      <c r="G553" s="1" t="s">
        <v>25</v>
      </c>
      <c r="H553" s="1" t="s">
        <v>15</v>
      </c>
      <c r="I553">
        <v>3358</v>
      </c>
      <c r="J553">
        <v>80</v>
      </c>
      <c r="K553">
        <v>36</v>
      </c>
      <c r="L553">
        <v>1</v>
      </c>
      <c r="M553" s="1" t="s">
        <v>30</v>
      </c>
      <c r="N553" s="1" t="s">
        <v>22</v>
      </c>
      <c r="O553">
        <v>150</v>
      </c>
      <c r="P553">
        <f>COUNTA(insurance3[[#This Row],[ID]:[Benefits]])</f>
        <v>13</v>
      </c>
      <c r="Q553" s="2">
        <f t="shared" si="9"/>
        <v>0</v>
      </c>
    </row>
    <row r="554" spans="3:17" x14ac:dyDescent="0.3">
      <c r="C554" s="1" t="s">
        <v>572</v>
      </c>
      <c r="D554" s="1" t="s">
        <v>14</v>
      </c>
      <c r="E554" s="1" t="s">
        <v>15</v>
      </c>
      <c r="F554">
        <v>0</v>
      </c>
      <c r="G554" s="1" t="s">
        <v>16</v>
      </c>
      <c r="H554" s="1" t="s">
        <v>15</v>
      </c>
      <c r="I554">
        <v>2526</v>
      </c>
      <c r="J554">
        <v>145</v>
      </c>
      <c r="K554">
        <v>36</v>
      </c>
      <c r="L554">
        <v>1</v>
      </c>
      <c r="M554" s="1" t="s">
        <v>21</v>
      </c>
      <c r="N554" s="1" t="s">
        <v>18</v>
      </c>
      <c r="O554">
        <v>277</v>
      </c>
      <c r="P554">
        <f>COUNTA(insurance3[[#This Row],[ID]:[Benefits]])</f>
        <v>13</v>
      </c>
      <c r="Q554" s="2">
        <f t="shared" si="9"/>
        <v>0</v>
      </c>
    </row>
    <row r="555" spans="3:17" x14ac:dyDescent="0.3">
      <c r="C555" s="1" t="s">
        <v>573</v>
      </c>
      <c r="D555" s="1" t="s">
        <v>42</v>
      </c>
      <c r="E555" s="1" t="s">
        <v>15</v>
      </c>
      <c r="F555">
        <v>0</v>
      </c>
      <c r="G555" s="1" t="s">
        <v>16</v>
      </c>
      <c r="H555" s="1" t="s">
        <v>15</v>
      </c>
      <c r="I555">
        <v>5000</v>
      </c>
      <c r="J555">
        <v>103</v>
      </c>
      <c r="K555">
        <v>36</v>
      </c>
      <c r="L555">
        <v>0</v>
      </c>
      <c r="M555" s="1" t="s">
        <v>30</v>
      </c>
      <c r="N555" s="1" t="s">
        <v>22</v>
      </c>
      <c r="O555">
        <v>205</v>
      </c>
      <c r="P555">
        <f>COUNTA(insurance3[[#This Row],[ID]:[Benefits]])</f>
        <v>13</v>
      </c>
      <c r="Q555" s="2">
        <f t="shared" si="9"/>
        <v>0</v>
      </c>
    </row>
    <row r="556" spans="3:17" x14ac:dyDescent="0.3">
      <c r="C556" s="1" t="s">
        <v>574</v>
      </c>
      <c r="D556" s="1" t="s">
        <v>14</v>
      </c>
      <c r="E556" s="1" t="s">
        <v>20</v>
      </c>
      <c r="F556">
        <v>0</v>
      </c>
      <c r="G556" s="1" t="s">
        <v>16</v>
      </c>
      <c r="H556" s="1" t="s">
        <v>15</v>
      </c>
      <c r="I556">
        <v>2785</v>
      </c>
      <c r="J556">
        <v>110</v>
      </c>
      <c r="K556">
        <v>36</v>
      </c>
      <c r="L556">
        <v>1</v>
      </c>
      <c r="M556" s="1" t="s">
        <v>21</v>
      </c>
      <c r="N556" s="1" t="s">
        <v>18</v>
      </c>
      <c r="O556">
        <v>220</v>
      </c>
      <c r="P556">
        <f>COUNTA(insurance3[[#This Row],[ID]:[Benefits]])</f>
        <v>13</v>
      </c>
      <c r="Q556" s="2">
        <f t="shared" si="9"/>
        <v>0</v>
      </c>
    </row>
    <row r="557" spans="3:17" x14ac:dyDescent="0.3">
      <c r="C557" s="1" t="s">
        <v>575</v>
      </c>
      <c r="D557" s="1" t="s">
        <v>14</v>
      </c>
      <c r="E557" s="1" t="s">
        <v>20</v>
      </c>
      <c r="F557">
        <v>2</v>
      </c>
      <c r="G557" s="1" t="s">
        <v>16</v>
      </c>
      <c r="H557" s="1" t="s">
        <v>20</v>
      </c>
      <c r="I557">
        <v>6633</v>
      </c>
      <c r="K557">
        <v>36</v>
      </c>
      <c r="L557">
        <v>0</v>
      </c>
      <c r="M557" s="1" t="s">
        <v>21</v>
      </c>
      <c r="N557" s="1" t="s">
        <v>22</v>
      </c>
      <c r="P557">
        <f>COUNTA(insurance3[[#This Row],[ID]:[Benefits]])</f>
        <v>11</v>
      </c>
      <c r="Q557" s="2">
        <f t="shared" si="9"/>
        <v>0.15384615384615385</v>
      </c>
    </row>
    <row r="558" spans="3:17" x14ac:dyDescent="0.3">
      <c r="C558" s="1" t="s">
        <v>576</v>
      </c>
      <c r="D558" s="1" t="s">
        <v>14</v>
      </c>
      <c r="E558" s="1" t="s">
        <v>20</v>
      </c>
      <c r="F558">
        <v>1</v>
      </c>
      <c r="G558" s="1" t="s">
        <v>25</v>
      </c>
      <c r="H558" s="1" t="s">
        <v>15</v>
      </c>
      <c r="I558">
        <v>2492</v>
      </c>
      <c r="K558">
        <v>36</v>
      </c>
      <c r="L558">
        <v>1</v>
      </c>
      <c r="M558" s="1" t="s">
        <v>21</v>
      </c>
      <c r="N558" s="1" t="s">
        <v>18</v>
      </c>
      <c r="P558">
        <f>COUNTA(insurance3[[#This Row],[ID]:[Benefits]])</f>
        <v>11</v>
      </c>
      <c r="Q558" s="2">
        <f t="shared" si="9"/>
        <v>0.15384615384615385</v>
      </c>
    </row>
    <row r="559" spans="3:17" x14ac:dyDescent="0.3">
      <c r="C559" s="1" t="s">
        <v>577</v>
      </c>
      <c r="D559" s="1" t="s">
        <v>14</v>
      </c>
      <c r="E559" s="1" t="s">
        <v>20</v>
      </c>
      <c r="F559">
        <v>1</v>
      </c>
      <c r="G559" s="1" t="s">
        <v>16</v>
      </c>
      <c r="H559" s="1" t="s">
        <v>15</v>
      </c>
      <c r="I559">
        <v>3333</v>
      </c>
      <c r="J559">
        <v>158</v>
      </c>
      <c r="K559">
        <v>36</v>
      </c>
      <c r="L559">
        <v>1</v>
      </c>
      <c r="M559" s="1" t="s">
        <v>17</v>
      </c>
      <c r="N559" s="1" t="s">
        <v>18</v>
      </c>
      <c r="O559">
        <v>279</v>
      </c>
      <c r="P559">
        <f>COUNTA(insurance3[[#This Row],[ID]:[Benefits]])</f>
        <v>13</v>
      </c>
      <c r="Q559" s="2">
        <f t="shared" si="9"/>
        <v>0</v>
      </c>
    </row>
    <row r="560" spans="3:17" x14ac:dyDescent="0.3">
      <c r="C560" s="1" t="s">
        <v>578</v>
      </c>
      <c r="D560" s="1" t="s">
        <v>14</v>
      </c>
      <c r="E560" s="1" t="s">
        <v>20</v>
      </c>
      <c r="F560">
        <v>0</v>
      </c>
      <c r="G560" s="1" t="s">
        <v>25</v>
      </c>
      <c r="H560" s="1" t="s">
        <v>15</v>
      </c>
      <c r="I560">
        <v>2454</v>
      </c>
      <c r="J560">
        <v>181</v>
      </c>
      <c r="K560">
        <v>36</v>
      </c>
      <c r="L560">
        <v>0</v>
      </c>
      <c r="M560" s="1" t="s">
        <v>17</v>
      </c>
      <c r="N560" s="1" t="s">
        <v>22</v>
      </c>
      <c r="O560">
        <v>252</v>
      </c>
      <c r="P560">
        <f>COUNTA(insurance3[[#This Row],[ID]:[Benefits]])</f>
        <v>13</v>
      </c>
      <c r="Q560" s="2">
        <f t="shared" si="9"/>
        <v>0</v>
      </c>
    </row>
    <row r="561" spans="3:17" x14ac:dyDescent="0.3">
      <c r="C561" s="1" t="s">
        <v>579</v>
      </c>
      <c r="D561" s="1" t="s">
        <v>14</v>
      </c>
      <c r="E561" s="1" t="s">
        <v>20</v>
      </c>
      <c r="F561">
        <v>0</v>
      </c>
      <c r="G561" s="1" t="s">
        <v>16</v>
      </c>
      <c r="H561" s="1" t="s">
        <v>15</v>
      </c>
      <c r="I561">
        <v>3593</v>
      </c>
      <c r="J561">
        <v>132</v>
      </c>
      <c r="K561">
        <v>18</v>
      </c>
      <c r="L561">
        <v>0</v>
      </c>
      <c r="M561" s="1" t="s">
        <v>21</v>
      </c>
      <c r="N561" s="1" t="s">
        <v>22</v>
      </c>
      <c r="O561">
        <v>223</v>
      </c>
      <c r="P561">
        <f>COUNTA(insurance3[[#This Row],[ID]:[Benefits]])</f>
        <v>13</v>
      </c>
      <c r="Q561" s="2">
        <f t="shared" si="9"/>
        <v>0</v>
      </c>
    </row>
    <row r="562" spans="3:17" x14ac:dyDescent="0.3">
      <c r="C562" s="1" t="s">
        <v>580</v>
      </c>
      <c r="D562" s="1" t="s">
        <v>14</v>
      </c>
      <c r="E562" s="1" t="s">
        <v>20</v>
      </c>
      <c r="F562">
        <v>1</v>
      </c>
      <c r="G562" s="1" t="s">
        <v>16</v>
      </c>
      <c r="H562" s="1" t="s">
        <v>15</v>
      </c>
      <c r="I562">
        <v>5468</v>
      </c>
      <c r="J562">
        <v>26</v>
      </c>
      <c r="K562">
        <v>36</v>
      </c>
      <c r="L562">
        <v>1</v>
      </c>
      <c r="M562" s="1" t="s">
        <v>30</v>
      </c>
      <c r="N562" s="1" t="s">
        <v>18</v>
      </c>
      <c r="O562">
        <v>57</v>
      </c>
      <c r="P562">
        <f>COUNTA(insurance3[[#This Row],[ID]:[Benefits]])</f>
        <v>13</v>
      </c>
      <c r="Q562" s="2">
        <f t="shared" si="9"/>
        <v>0</v>
      </c>
    </row>
    <row r="563" spans="3:17" x14ac:dyDescent="0.3">
      <c r="C563" s="1" t="s">
        <v>581</v>
      </c>
      <c r="D563" s="1" t="s">
        <v>42</v>
      </c>
      <c r="E563" s="1" t="s">
        <v>15</v>
      </c>
      <c r="F563">
        <v>0</v>
      </c>
      <c r="G563" s="1" t="s">
        <v>16</v>
      </c>
      <c r="H563" s="1" t="s">
        <v>15</v>
      </c>
      <c r="I563">
        <v>2667</v>
      </c>
      <c r="J563">
        <v>84</v>
      </c>
      <c r="K563">
        <v>36</v>
      </c>
      <c r="M563" s="1" t="s">
        <v>17</v>
      </c>
      <c r="N563" s="1" t="s">
        <v>18</v>
      </c>
      <c r="O563">
        <v>157</v>
      </c>
      <c r="P563">
        <f>COUNTA(insurance3[[#This Row],[ID]:[Benefits]])</f>
        <v>12</v>
      </c>
      <c r="Q563" s="2">
        <f t="shared" si="9"/>
        <v>7.6923076923076872E-2</v>
      </c>
    </row>
    <row r="564" spans="3:17" x14ac:dyDescent="0.3">
      <c r="C564" s="1" t="s">
        <v>582</v>
      </c>
      <c r="D564" s="1" t="s">
        <v>14</v>
      </c>
      <c r="E564" s="1" t="s">
        <v>20</v>
      </c>
      <c r="F564">
        <v>3</v>
      </c>
      <c r="G564" s="1" t="s">
        <v>16</v>
      </c>
      <c r="H564" s="1" t="s">
        <v>20</v>
      </c>
      <c r="I564">
        <v>10139</v>
      </c>
      <c r="J564">
        <v>260</v>
      </c>
      <c r="K564">
        <v>36</v>
      </c>
      <c r="L564">
        <v>1</v>
      </c>
      <c r="M564" s="1" t="s">
        <v>30</v>
      </c>
      <c r="N564" s="1" t="s">
        <v>18</v>
      </c>
      <c r="O564">
        <v>370</v>
      </c>
      <c r="P564">
        <f>COUNTA(insurance3[[#This Row],[ID]:[Benefits]])</f>
        <v>13</v>
      </c>
      <c r="Q564" s="2">
        <f t="shared" si="9"/>
        <v>0</v>
      </c>
    </row>
    <row r="565" spans="3:17" x14ac:dyDescent="0.3">
      <c r="C565" s="1" t="s">
        <v>583</v>
      </c>
      <c r="D565" s="1" t="s">
        <v>14</v>
      </c>
      <c r="E565" s="1" t="s">
        <v>20</v>
      </c>
      <c r="F565">
        <v>0</v>
      </c>
      <c r="G565" s="1" t="s">
        <v>16</v>
      </c>
      <c r="H565" s="1" t="s">
        <v>15</v>
      </c>
      <c r="I565">
        <v>3887</v>
      </c>
      <c r="J565">
        <v>162</v>
      </c>
      <c r="K565">
        <v>36</v>
      </c>
      <c r="L565">
        <v>1</v>
      </c>
      <c r="M565" s="1" t="s">
        <v>30</v>
      </c>
      <c r="N565" s="1" t="s">
        <v>18</v>
      </c>
      <c r="O565">
        <v>273</v>
      </c>
      <c r="P565">
        <f>COUNTA(insurance3[[#This Row],[ID]:[Benefits]])</f>
        <v>13</v>
      </c>
      <c r="Q565" s="2">
        <f t="shared" si="9"/>
        <v>0</v>
      </c>
    </row>
    <row r="566" spans="3:17" x14ac:dyDescent="0.3">
      <c r="C566" s="1" t="s">
        <v>584</v>
      </c>
      <c r="D566" s="1" t="s">
        <v>42</v>
      </c>
      <c r="E566" s="1" t="s">
        <v>20</v>
      </c>
      <c r="F566">
        <v>0</v>
      </c>
      <c r="G566" s="1" t="s">
        <v>16</v>
      </c>
      <c r="H566" s="1" t="s">
        <v>15</v>
      </c>
      <c r="I566">
        <v>4180</v>
      </c>
      <c r="J566">
        <v>182</v>
      </c>
      <c r="K566">
        <v>36</v>
      </c>
      <c r="L566">
        <v>1</v>
      </c>
      <c r="M566" s="1" t="s">
        <v>30</v>
      </c>
      <c r="N566" s="1" t="s">
        <v>18</v>
      </c>
      <c r="O566">
        <v>293</v>
      </c>
      <c r="P566">
        <f>COUNTA(insurance3[[#This Row],[ID]:[Benefits]])</f>
        <v>13</v>
      </c>
      <c r="Q566" s="2">
        <f t="shared" si="9"/>
        <v>0</v>
      </c>
    </row>
    <row r="567" spans="3:17" x14ac:dyDescent="0.3">
      <c r="C567" s="1" t="s">
        <v>585</v>
      </c>
      <c r="D567" s="1" t="s">
        <v>14</v>
      </c>
      <c r="E567" s="1" t="s">
        <v>20</v>
      </c>
      <c r="F567">
        <v>2</v>
      </c>
      <c r="G567" s="1" t="s">
        <v>25</v>
      </c>
      <c r="H567" s="1" t="s">
        <v>15</v>
      </c>
      <c r="I567">
        <v>3675</v>
      </c>
      <c r="J567">
        <v>108</v>
      </c>
      <c r="K567">
        <v>36</v>
      </c>
      <c r="L567">
        <v>1</v>
      </c>
      <c r="M567" s="1" t="s">
        <v>30</v>
      </c>
      <c r="N567" s="1" t="s">
        <v>18</v>
      </c>
      <c r="O567">
        <v>209</v>
      </c>
      <c r="P567">
        <f>COUNTA(insurance3[[#This Row],[ID]:[Benefits]])</f>
        <v>13</v>
      </c>
      <c r="Q567" s="2">
        <f t="shared" si="9"/>
        <v>0</v>
      </c>
    </row>
    <row r="568" spans="3:17" x14ac:dyDescent="0.3">
      <c r="C568" s="1" t="s">
        <v>586</v>
      </c>
      <c r="D568" s="1" t="s">
        <v>42</v>
      </c>
      <c r="E568" s="1" t="s">
        <v>20</v>
      </c>
      <c r="F568">
        <v>1</v>
      </c>
      <c r="G568" s="1" t="s">
        <v>16</v>
      </c>
      <c r="H568" s="1" t="s">
        <v>20</v>
      </c>
      <c r="I568">
        <v>19484</v>
      </c>
      <c r="J568">
        <v>600</v>
      </c>
      <c r="K568">
        <v>36</v>
      </c>
      <c r="L568">
        <v>1</v>
      </c>
      <c r="M568" s="1" t="s">
        <v>30</v>
      </c>
      <c r="N568" s="1" t="s">
        <v>18</v>
      </c>
      <c r="O568">
        <v>700</v>
      </c>
      <c r="P568">
        <f>COUNTA(insurance3[[#This Row],[ID]:[Benefits]])</f>
        <v>13</v>
      </c>
      <c r="Q568" s="2">
        <f t="shared" si="9"/>
        <v>0</v>
      </c>
    </row>
    <row r="569" spans="3:17" x14ac:dyDescent="0.3">
      <c r="C569" s="1" t="s">
        <v>587</v>
      </c>
      <c r="D569" s="1" t="s">
        <v>14</v>
      </c>
      <c r="E569" s="1" t="s">
        <v>20</v>
      </c>
      <c r="F569">
        <v>0</v>
      </c>
      <c r="G569" s="1" t="s">
        <v>16</v>
      </c>
      <c r="H569" s="1" t="s">
        <v>15</v>
      </c>
      <c r="I569">
        <v>5923</v>
      </c>
      <c r="J569">
        <v>211</v>
      </c>
      <c r="K569">
        <v>36</v>
      </c>
      <c r="L569">
        <v>1</v>
      </c>
      <c r="M569" s="1" t="s">
        <v>21</v>
      </c>
      <c r="N569" s="1" t="s">
        <v>18</v>
      </c>
      <c r="O569">
        <v>322</v>
      </c>
      <c r="P569">
        <f>COUNTA(insurance3[[#This Row],[ID]:[Benefits]])</f>
        <v>13</v>
      </c>
      <c r="Q569" s="2">
        <f t="shared" si="9"/>
        <v>0</v>
      </c>
    </row>
    <row r="570" spans="3:17" x14ac:dyDescent="0.3">
      <c r="C570" s="1" t="s">
        <v>588</v>
      </c>
      <c r="D570" s="1" t="s">
        <v>14</v>
      </c>
      <c r="E570" s="1" t="s">
        <v>15</v>
      </c>
      <c r="F570">
        <v>0</v>
      </c>
      <c r="G570" s="1" t="s">
        <v>25</v>
      </c>
      <c r="H570" s="1" t="s">
        <v>20</v>
      </c>
      <c r="I570">
        <v>5800</v>
      </c>
      <c r="J570">
        <v>132</v>
      </c>
      <c r="K570">
        <v>36</v>
      </c>
      <c r="L570">
        <v>1</v>
      </c>
      <c r="M570" s="1" t="s">
        <v>30</v>
      </c>
      <c r="N570" s="1" t="s">
        <v>18</v>
      </c>
      <c r="O570">
        <v>253</v>
      </c>
      <c r="P570">
        <f>COUNTA(insurance3[[#This Row],[ID]:[Benefits]])</f>
        <v>13</v>
      </c>
      <c r="Q570" s="2">
        <f t="shared" si="9"/>
        <v>0</v>
      </c>
    </row>
    <row r="571" spans="3:17" x14ac:dyDescent="0.3">
      <c r="C571" s="1" t="s">
        <v>589</v>
      </c>
      <c r="D571" s="1" t="s">
        <v>14</v>
      </c>
      <c r="E571" s="1" t="s">
        <v>20</v>
      </c>
      <c r="F571">
        <v>2</v>
      </c>
      <c r="G571" s="1" t="s">
        <v>16</v>
      </c>
      <c r="H571" s="1" t="s">
        <v>15</v>
      </c>
      <c r="I571">
        <v>8799</v>
      </c>
      <c r="J571">
        <v>258</v>
      </c>
      <c r="K571">
        <v>36</v>
      </c>
      <c r="L571">
        <v>0</v>
      </c>
      <c r="M571" s="1" t="s">
        <v>17</v>
      </c>
      <c r="N571" s="1" t="s">
        <v>22</v>
      </c>
      <c r="O571">
        <v>379</v>
      </c>
      <c r="P571">
        <f>COUNTA(insurance3[[#This Row],[ID]:[Benefits]])</f>
        <v>13</v>
      </c>
      <c r="Q571" s="2">
        <f t="shared" si="9"/>
        <v>0</v>
      </c>
    </row>
    <row r="572" spans="3:17" x14ac:dyDescent="0.3">
      <c r="C572" s="1" t="s">
        <v>590</v>
      </c>
      <c r="D572" s="1" t="s">
        <v>14</v>
      </c>
      <c r="E572" s="1" t="s">
        <v>20</v>
      </c>
      <c r="F572">
        <v>0</v>
      </c>
      <c r="G572" s="1" t="s">
        <v>25</v>
      </c>
      <c r="H572" s="1" t="s">
        <v>15</v>
      </c>
      <c r="I572">
        <v>4467</v>
      </c>
      <c r="J572">
        <v>120</v>
      </c>
      <c r="K572">
        <v>36</v>
      </c>
      <c r="M572" s="1" t="s">
        <v>21</v>
      </c>
      <c r="N572" s="1" t="s">
        <v>18</v>
      </c>
      <c r="O572">
        <v>230</v>
      </c>
      <c r="P572">
        <f>COUNTA(insurance3[[#This Row],[ID]:[Benefits]])</f>
        <v>12</v>
      </c>
      <c r="Q572" s="2">
        <f t="shared" si="9"/>
        <v>7.6923076923076872E-2</v>
      </c>
    </row>
    <row r="573" spans="3:17" x14ac:dyDescent="0.3">
      <c r="C573" s="1" t="s">
        <v>591</v>
      </c>
      <c r="D573" s="1" t="s">
        <v>14</v>
      </c>
      <c r="E573" s="1" t="s">
        <v>15</v>
      </c>
      <c r="F573">
        <v>0</v>
      </c>
      <c r="G573" s="1" t="s">
        <v>16</v>
      </c>
      <c r="H573" s="1" t="s">
        <v>15</v>
      </c>
      <c r="I573">
        <v>3333</v>
      </c>
      <c r="J573">
        <v>70</v>
      </c>
      <c r="K573">
        <v>36</v>
      </c>
      <c r="L573">
        <v>1</v>
      </c>
      <c r="M573" s="1" t="s">
        <v>17</v>
      </c>
      <c r="N573" s="1" t="s">
        <v>18</v>
      </c>
      <c r="O573">
        <v>70</v>
      </c>
      <c r="P573">
        <f>COUNTA(insurance3[[#This Row],[ID]:[Benefits]])</f>
        <v>13</v>
      </c>
      <c r="Q573" s="2">
        <f t="shared" si="9"/>
        <v>0</v>
      </c>
    </row>
    <row r="574" spans="3:17" x14ac:dyDescent="0.3">
      <c r="C574" s="1" t="s">
        <v>592</v>
      </c>
      <c r="D574" s="1" t="s">
        <v>14</v>
      </c>
      <c r="E574" s="1" t="s">
        <v>20</v>
      </c>
      <c r="F574">
        <v>3</v>
      </c>
      <c r="G574" s="1" t="s">
        <v>16</v>
      </c>
      <c r="H574" s="1" t="s">
        <v>15</v>
      </c>
      <c r="I574">
        <v>3400</v>
      </c>
      <c r="J574">
        <v>123</v>
      </c>
      <c r="K574">
        <v>36</v>
      </c>
      <c r="L574">
        <v>0</v>
      </c>
      <c r="M574" s="1" t="s">
        <v>21</v>
      </c>
      <c r="N574" s="1" t="s">
        <v>22</v>
      </c>
      <c r="O574">
        <v>235</v>
      </c>
      <c r="P574">
        <f>COUNTA(insurance3[[#This Row],[ID]:[Benefits]])</f>
        <v>13</v>
      </c>
      <c r="Q574" s="2">
        <f t="shared" si="9"/>
        <v>0</v>
      </c>
    </row>
    <row r="575" spans="3:17" x14ac:dyDescent="0.3">
      <c r="C575" s="1" t="s">
        <v>593</v>
      </c>
      <c r="D575" s="1" t="s">
        <v>42</v>
      </c>
      <c r="E575" s="1" t="s">
        <v>15</v>
      </c>
      <c r="F575">
        <v>0</v>
      </c>
      <c r="G575" s="1" t="s">
        <v>16</v>
      </c>
      <c r="H575" s="1" t="s">
        <v>15</v>
      </c>
      <c r="I575">
        <v>2378</v>
      </c>
      <c r="J575">
        <v>9</v>
      </c>
      <c r="K575">
        <v>36</v>
      </c>
      <c r="L575">
        <v>1</v>
      </c>
      <c r="M575" s="1" t="s">
        <v>17</v>
      </c>
      <c r="N575" s="1" t="s">
        <v>22</v>
      </c>
      <c r="O575">
        <v>20</v>
      </c>
      <c r="P575">
        <f>COUNTA(insurance3[[#This Row],[ID]:[Benefits]])</f>
        <v>13</v>
      </c>
      <c r="Q575" s="2">
        <f t="shared" si="9"/>
        <v>0</v>
      </c>
    </row>
    <row r="576" spans="3:17" x14ac:dyDescent="0.3">
      <c r="C576" s="1" t="s">
        <v>594</v>
      </c>
      <c r="D576" s="1" t="s">
        <v>14</v>
      </c>
      <c r="E576" s="1" t="s">
        <v>20</v>
      </c>
      <c r="F576">
        <v>0</v>
      </c>
      <c r="G576" s="1" t="s">
        <v>16</v>
      </c>
      <c r="H576" s="1" t="s">
        <v>15</v>
      </c>
      <c r="I576">
        <v>3166</v>
      </c>
      <c r="J576">
        <v>104</v>
      </c>
      <c r="K576">
        <v>36</v>
      </c>
      <c r="L576">
        <v>0</v>
      </c>
      <c r="M576" s="1" t="s">
        <v>17</v>
      </c>
      <c r="N576" s="1" t="s">
        <v>22</v>
      </c>
      <c r="O576">
        <v>200</v>
      </c>
      <c r="P576">
        <f>COUNTA(insurance3[[#This Row],[ID]:[Benefits]])</f>
        <v>13</v>
      </c>
      <c r="Q576" s="2">
        <f t="shared" si="9"/>
        <v>0</v>
      </c>
    </row>
    <row r="577" spans="3:17" x14ac:dyDescent="0.3">
      <c r="C577" s="1" t="s">
        <v>595</v>
      </c>
      <c r="D577" s="1" t="s">
        <v>14</v>
      </c>
      <c r="E577" s="1" t="s">
        <v>20</v>
      </c>
      <c r="F577">
        <v>1</v>
      </c>
      <c r="G577" s="1" t="s">
        <v>16</v>
      </c>
      <c r="H577" s="1" t="s">
        <v>15</v>
      </c>
      <c r="I577">
        <v>3417</v>
      </c>
      <c r="J577">
        <v>186</v>
      </c>
      <c r="K577">
        <v>36</v>
      </c>
      <c r="L577">
        <v>1</v>
      </c>
      <c r="M577" s="1" t="s">
        <v>17</v>
      </c>
      <c r="N577" s="1" t="s">
        <v>18</v>
      </c>
      <c r="O577">
        <v>247</v>
      </c>
      <c r="P577">
        <f>COUNTA(insurance3[[#This Row],[ID]:[Benefits]])</f>
        <v>13</v>
      </c>
      <c r="Q577" s="2">
        <f t="shared" si="9"/>
        <v>0</v>
      </c>
    </row>
    <row r="578" spans="3:17" x14ac:dyDescent="0.3">
      <c r="C578" s="1" t="s">
        <v>596</v>
      </c>
      <c r="D578" s="1" t="s">
        <v>14</v>
      </c>
      <c r="E578" s="1" t="s">
        <v>20</v>
      </c>
      <c r="G578" s="1" t="s">
        <v>16</v>
      </c>
      <c r="H578" s="1" t="s">
        <v>15</v>
      </c>
      <c r="I578">
        <v>5116</v>
      </c>
      <c r="J578">
        <v>165</v>
      </c>
      <c r="K578">
        <v>36</v>
      </c>
      <c r="L578">
        <v>0</v>
      </c>
      <c r="M578" s="1" t="s">
        <v>17</v>
      </c>
      <c r="N578" s="1" t="s">
        <v>22</v>
      </c>
      <c r="O578">
        <v>267</v>
      </c>
      <c r="P578">
        <f>COUNTA(insurance3[[#This Row],[ID]:[Benefits]])</f>
        <v>12</v>
      </c>
      <c r="Q578" s="2">
        <f t="shared" si="9"/>
        <v>7.6923076923076872E-2</v>
      </c>
    </row>
    <row r="579" spans="3:17" x14ac:dyDescent="0.3">
      <c r="C579" s="1" t="s">
        <v>597</v>
      </c>
      <c r="D579" s="1" t="s">
        <v>14</v>
      </c>
      <c r="E579" s="1" t="s">
        <v>20</v>
      </c>
      <c r="F579">
        <v>2</v>
      </c>
      <c r="G579" s="1" t="s">
        <v>16</v>
      </c>
      <c r="H579" s="1" t="s">
        <v>15</v>
      </c>
      <c r="I579">
        <v>16666</v>
      </c>
      <c r="J579">
        <v>275</v>
      </c>
      <c r="K579">
        <v>36</v>
      </c>
      <c r="L579">
        <v>1</v>
      </c>
      <c r="M579" s="1" t="s">
        <v>17</v>
      </c>
      <c r="N579" s="1" t="s">
        <v>18</v>
      </c>
      <c r="O579">
        <v>357</v>
      </c>
      <c r="P579">
        <f>COUNTA(insurance3[[#This Row],[ID]:[Benefits]])</f>
        <v>13</v>
      </c>
      <c r="Q579" s="2">
        <f t="shared" si="9"/>
        <v>0</v>
      </c>
    </row>
    <row r="580" spans="3:17" x14ac:dyDescent="0.3">
      <c r="C580" s="1" t="s">
        <v>598</v>
      </c>
      <c r="D580" s="1" t="s">
        <v>14</v>
      </c>
      <c r="E580" s="1" t="s">
        <v>20</v>
      </c>
      <c r="F580">
        <v>2</v>
      </c>
      <c r="G580" s="1" t="s">
        <v>25</v>
      </c>
      <c r="H580" s="1" t="s">
        <v>15</v>
      </c>
      <c r="I580">
        <v>6125</v>
      </c>
      <c r="J580">
        <v>187</v>
      </c>
      <c r="K580">
        <v>48</v>
      </c>
      <c r="L580">
        <v>1</v>
      </c>
      <c r="M580" s="1" t="s">
        <v>30</v>
      </c>
      <c r="N580" s="1" t="s">
        <v>22</v>
      </c>
      <c r="O580">
        <v>277</v>
      </c>
      <c r="P580">
        <f>COUNTA(insurance3[[#This Row],[ID]:[Benefits]])</f>
        <v>13</v>
      </c>
      <c r="Q580" s="2">
        <f t="shared" si="9"/>
        <v>0</v>
      </c>
    </row>
    <row r="581" spans="3:17" x14ac:dyDescent="0.3">
      <c r="C581" s="1" t="s">
        <v>599</v>
      </c>
      <c r="D581" s="1" t="s">
        <v>14</v>
      </c>
      <c r="E581" s="1" t="s">
        <v>20</v>
      </c>
      <c r="F581">
        <v>3</v>
      </c>
      <c r="G581" s="1" t="s">
        <v>16</v>
      </c>
      <c r="H581" s="1" t="s">
        <v>15</v>
      </c>
      <c r="I581">
        <v>6406</v>
      </c>
      <c r="J581">
        <v>150</v>
      </c>
      <c r="K581">
        <v>36</v>
      </c>
      <c r="L581">
        <v>1</v>
      </c>
      <c r="M581" s="1" t="s">
        <v>30</v>
      </c>
      <c r="N581" s="1" t="s">
        <v>22</v>
      </c>
      <c r="O581">
        <v>250</v>
      </c>
      <c r="P581">
        <f>COUNTA(insurance3[[#This Row],[ID]:[Benefits]])</f>
        <v>13</v>
      </c>
      <c r="Q581" s="2">
        <f t="shared" si="9"/>
        <v>0</v>
      </c>
    </row>
    <row r="582" spans="3:17" x14ac:dyDescent="0.3">
      <c r="C582" s="1" t="s">
        <v>600</v>
      </c>
      <c r="D582" s="1" t="s">
        <v>14</v>
      </c>
      <c r="E582" s="1" t="s">
        <v>20</v>
      </c>
      <c r="F582">
        <v>2</v>
      </c>
      <c r="G582" s="1" t="s">
        <v>16</v>
      </c>
      <c r="H582" s="1" t="s">
        <v>15</v>
      </c>
      <c r="I582">
        <v>3159</v>
      </c>
      <c r="J582">
        <v>108</v>
      </c>
      <c r="K582">
        <v>84</v>
      </c>
      <c r="L582">
        <v>1</v>
      </c>
      <c r="M582" s="1" t="s">
        <v>17</v>
      </c>
      <c r="N582" s="1" t="s">
        <v>18</v>
      </c>
      <c r="O582">
        <v>209</v>
      </c>
      <c r="P582">
        <f>COUNTA(insurance3[[#This Row],[ID]:[Benefits]])</f>
        <v>13</v>
      </c>
      <c r="Q582" s="2">
        <f t="shared" si="9"/>
        <v>0</v>
      </c>
    </row>
    <row r="583" spans="3:17" x14ac:dyDescent="0.3">
      <c r="C583" s="1" t="s">
        <v>601</v>
      </c>
      <c r="D583" s="1" t="s">
        <v>35</v>
      </c>
      <c r="E583" s="1" t="s">
        <v>20</v>
      </c>
      <c r="F583">
        <v>0</v>
      </c>
      <c r="G583" s="1" t="s">
        <v>16</v>
      </c>
      <c r="H583" s="1" t="s">
        <v>15</v>
      </c>
      <c r="I583">
        <v>3087</v>
      </c>
      <c r="J583">
        <v>136</v>
      </c>
      <c r="K583">
        <v>36</v>
      </c>
      <c r="L583">
        <v>0</v>
      </c>
      <c r="M583" s="1" t="s">
        <v>30</v>
      </c>
      <c r="N583" s="1" t="s">
        <v>22</v>
      </c>
      <c r="O583">
        <v>237</v>
      </c>
      <c r="P583">
        <f>COUNTA(insurance3[[#This Row],[ID]:[Benefits]])</f>
        <v>13</v>
      </c>
      <c r="Q583" s="2">
        <f t="shared" si="9"/>
        <v>0</v>
      </c>
    </row>
    <row r="584" spans="3:17" x14ac:dyDescent="0.3">
      <c r="C584" s="1" t="s">
        <v>602</v>
      </c>
      <c r="D584" s="1" t="s">
        <v>14</v>
      </c>
      <c r="E584" s="1" t="s">
        <v>15</v>
      </c>
      <c r="F584">
        <v>0</v>
      </c>
      <c r="G584" s="1" t="s">
        <v>16</v>
      </c>
      <c r="H584" s="1" t="s">
        <v>15</v>
      </c>
      <c r="I584">
        <v>3229</v>
      </c>
      <c r="J584">
        <v>110</v>
      </c>
      <c r="K584">
        <v>36</v>
      </c>
      <c r="L584">
        <v>1</v>
      </c>
      <c r="M584" s="1" t="s">
        <v>17</v>
      </c>
      <c r="N584" s="1" t="s">
        <v>18</v>
      </c>
      <c r="O584">
        <v>220</v>
      </c>
      <c r="P584">
        <f>COUNTA(insurance3[[#This Row],[ID]:[Benefits]])</f>
        <v>13</v>
      </c>
      <c r="Q584" s="2">
        <f t="shared" ref="Q584:Q620" si="10">1-P584/$P$6</f>
        <v>0</v>
      </c>
    </row>
    <row r="585" spans="3:17" x14ac:dyDescent="0.3">
      <c r="C585" s="1" t="s">
        <v>603</v>
      </c>
      <c r="D585" s="1" t="s">
        <v>14</v>
      </c>
      <c r="E585" s="1" t="s">
        <v>20</v>
      </c>
      <c r="F585">
        <v>1</v>
      </c>
      <c r="G585" s="1" t="s">
        <v>16</v>
      </c>
      <c r="H585" s="1" t="s">
        <v>15</v>
      </c>
      <c r="I585">
        <v>1782</v>
      </c>
      <c r="J585">
        <v>107</v>
      </c>
      <c r="K585">
        <v>36</v>
      </c>
      <c r="L585">
        <v>1</v>
      </c>
      <c r="M585" s="1" t="s">
        <v>21</v>
      </c>
      <c r="N585" s="1" t="s">
        <v>18</v>
      </c>
      <c r="O585">
        <v>207</v>
      </c>
      <c r="P585">
        <f>COUNTA(insurance3[[#This Row],[ID]:[Benefits]])</f>
        <v>13</v>
      </c>
      <c r="Q585" s="2">
        <f t="shared" si="10"/>
        <v>0</v>
      </c>
    </row>
    <row r="586" spans="3:17" x14ac:dyDescent="0.3">
      <c r="C586" s="1" t="s">
        <v>604</v>
      </c>
      <c r="D586" s="1" t="s">
        <v>14</v>
      </c>
      <c r="E586" s="1" t="s">
        <v>15</v>
      </c>
      <c r="F586">
        <v>0</v>
      </c>
      <c r="G586" s="1" t="s">
        <v>16</v>
      </c>
      <c r="H586" s="1" t="s">
        <v>35</v>
      </c>
      <c r="I586">
        <v>3182</v>
      </c>
      <c r="J586">
        <v>161</v>
      </c>
      <c r="K586">
        <v>36</v>
      </c>
      <c r="L586">
        <v>1</v>
      </c>
      <c r="M586" s="1" t="s">
        <v>17</v>
      </c>
      <c r="N586" s="1" t="s">
        <v>18</v>
      </c>
      <c r="O586">
        <v>272</v>
      </c>
      <c r="P586">
        <f>COUNTA(insurance3[[#This Row],[ID]:[Benefits]])</f>
        <v>13</v>
      </c>
      <c r="Q586" s="2">
        <f t="shared" si="10"/>
        <v>0</v>
      </c>
    </row>
    <row r="587" spans="3:17" x14ac:dyDescent="0.3">
      <c r="C587" s="1" t="s">
        <v>605</v>
      </c>
      <c r="D587" s="1" t="s">
        <v>14</v>
      </c>
      <c r="E587" s="1" t="s">
        <v>20</v>
      </c>
      <c r="F587">
        <v>2</v>
      </c>
      <c r="G587" s="1" t="s">
        <v>16</v>
      </c>
      <c r="H587" s="1" t="s">
        <v>15</v>
      </c>
      <c r="I587">
        <v>6540</v>
      </c>
      <c r="J587">
        <v>205</v>
      </c>
      <c r="K587">
        <v>36</v>
      </c>
      <c r="L587">
        <v>1</v>
      </c>
      <c r="M587" s="1" t="s">
        <v>30</v>
      </c>
      <c r="N587" s="1" t="s">
        <v>18</v>
      </c>
      <c r="O587">
        <v>297</v>
      </c>
      <c r="P587">
        <f>COUNTA(insurance3[[#This Row],[ID]:[Benefits]])</f>
        <v>13</v>
      </c>
      <c r="Q587" s="2">
        <f t="shared" si="10"/>
        <v>0</v>
      </c>
    </row>
    <row r="588" spans="3:17" x14ac:dyDescent="0.3">
      <c r="C588" s="1" t="s">
        <v>606</v>
      </c>
      <c r="D588" s="1" t="s">
        <v>14</v>
      </c>
      <c r="E588" s="1" t="s">
        <v>15</v>
      </c>
      <c r="F588">
        <v>0</v>
      </c>
      <c r="G588" s="1" t="s">
        <v>16</v>
      </c>
      <c r="H588" s="1" t="s">
        <v>15</v>
      </c>
      <c r="I588">
        <v>1836</v>
      </c>
      <c r="J588">
        <v>90</v>
      </c>
      <c r="K588">
        <v>36</v>
      </c>
      <c r="L588">
        <v>1</v>
      </c>
      <c r="M588" s="1" t="s">
        <v>17</v>
      </c>
      <c r="N588" s="1" t="s">
        <v>22</v>
      </c>
      <c r="O588">
        <v>120</v>
      </c>
      <c r="P588">
        <f>COUNTA(insurance3[[#This Row],[ID]:[Benefits]])</f>
        <v>13</v>
      </c>
      <c r="Q588" s="2">
        <f t="shared" si="10"/>
        <v>0</v>
      </c>
    </row>
    <row r="589" spans="3:17" x14ac:dyDescent="0.3">
      <c r="C589" s="1" t="s">
        <v>607</v>
      </c>
      <c r="D589" s="1" t="s">
        <v>42</v>
      </c>
      <c r="E589" s="1" t="s">
        <v>20</v>
      </c>
      <c r="F589">
        <v>0</v>
      </c>
      <c r="G589" s="1" t="s">
        <v>16</v>
      </c>
      <c r="H589" s="1" t="s">
        <v>15</v>
      </c>
      <c r="I589">
        <v>3166</v>
      </c>
      <c r="J589">
        <v>36</v>
      </c>
      <c r="K589">
        <v>36</v>
      </c>
      <c r="L589">
        <v>1</v>
      </c>
      <c r="M589" s="1" t="s">
        <v>30</v>
      </c>
      <c r="N589" s="1" t="s">
        <v>18</v>
      </c>
      <c r="O589">
        <v>77</v>
      </c>
      <c r="P589">
        <f>COUNTA(insurance3[[#This Row],[ID]:[Benefits]])</f>
        <v>13</v>
      </c>
      <c r="Q589" s="2">
        <f t="shared" si="10"/>
        <v>0</v>
      </c>
    </row>
    <row r="590" spans="3:17" x14ac:dyDescent="0.3">
      <c r="C590" s="1" t="s">
        <v>608</v>
      </c>
      <c r="D590" s="1" t="s">
        <v>14</v>
      </c>
      <c r="E590" s="1" t="s">
        <v>20</v>
      </c>
      <c r="F590">
        <v>1</v>
      </c>
      <c r="G590" s="1" t="s">
        <v>16</v>
      </c>
      <c r="H590" s="1" t="s">
        <v>15</v>
      </c>
      <c r="I590">
        <v>1880</v>
      </c>
      <c r="J590">
        <v>61</v>
      </c>
      <c r="K590">
        <v>36</v>
      </c>
      <c r="M590" s="1" t="s">
        <v>21</v>
      </c>
      <c r="N590" s="1" t="s">
        <v>22</v>
      </c>
      <c r="O590">
        <v>142</v>
      </c>
      <c r="P590">
        <f>COUNTA(insurance3[[#This Row],[ID]:[Benefits]])</f>
        <v>12</v>
      </c>
      <c r="Q590" s="2">
        <f t="shared" si="10"/>
        <v>7.6923076923076872E-2</v>
      </c>
    </row>
    <row r="591" spans="3:17" x14ac:dyDescent="0.3">
      <c r="C591" s="1" t="s">
        <v>609</v>
      </c>
      <c r="D591" s="1" t="s">
        <v>14</v>
      </c>
      <c r="E591" s="1" t="s">
        <v>20</v>
      </c>
      <c r="F591">
        <v>1</v>
      </c>
      <c r="G591" s="1" t="s">
        <v>16</v>
      </c>
      <c r="H591" s="1" t="s">
        <v>15</v>
      </c>
      <c r="I591">
        <v>2787</v>
      </c>
      <c r="J591">
        <v>146</v>
      </c>
      <c r="K591">
        <v>36</v>
      </c>
      <c r="L591">
        <v>0</v>
      </c>
      <c r="M591" s="1" t="s">
        <v>21</v>
      </c>
      <c r="N591" s="1" t="s">
        <v>22</v>
      </c>
      <c r="O591">
        <v>277</v>
      </c>
      <c r="P591">
        <f>COUNTA(insurance3[[#This Row],[ID]:[Benefits]])</f>
        <v>13</v>
      </c>
      <c r="Q591" s="2">
        <f t="shared" si="10"/>
        <v>0</v>
      </c>
    </row>
    <row r="592" spans="3:17" x14ac:dyDescent="0.3">
      <c r="C592" s="1" t="s">
        <v>610</v>
      </c>
      <c r="D592" s="1" t="s">
        <v>14</v>
      </c>
      <c r="E592" s="1" t="s">
        <v>20</v>
      </c>
      <c r="F592">
        <v>1</v>
      </c>
      <c r="G592" s="1" t="s">
        <v>16</v>
      </c>
      <c r="H592" s="1" t="s">
        <v>15</v>
      </c>
      <c r="I592">
        <v>4283</v>
      </c>
      <c r="J592">
        <v>172</v>
      </c>
      <c r="K592">
        <v>84</v>
      </c>
      <c r="L592">
        <v>1</v>
      </c>
      <c r="M592" s="1" t="s">
        <v>21</v>
      </c>
      <c r="N592" s="1" t="s">
        <v>22</v>
      </c>
      <c r="O592">
        <v>273</v>
      </c>
      <c r="P592">
        <f>COUNTA(insurance3[[#This Row],[ID]:[Benefits]])</f>
        <v>13</v>
      </c>
      <c r="Q592" s="2">
        <f t="shared" si="10"/>
        <v>0</v>
      </c>
    </row>
    <row r="593" spans="3:17" x14ac:dyDescent="0.3">
      <c r="C593" s="1" t="s">
        <v>611</v>
      </c>
      <c r="D593" s="1" t="s">
        <v>14</v>
      </c>
      <c r="E593" s="1" t="s">
        <v>20</v>
      </c>
      <c r="F593">
        <v>0</v>
      </c>
      <c r="G593" s="1" t="s">
        <v>16</v>
      </c>
      <c r="H593" s="1" t="s">
        <v>15</v>
      </c>
      <c r="I593">
        <v>2297</v>
      </c>
      <c r="J593">
        <v>104</v>
      </c>
      <c r="K593">
        <v>36</v>
      </c>
      <c r="L593">
        <v>1</v>
      </c>
      <c r="M593" s="1" t="s">
        <v>17</v>
      </c>
      <c r="N593" s="1" t="s">
        <v>18</v>
      </c>
      <c r="O593">
        <v>207</v>
      </c>
      <c r="P593">
        <f>COUNTA(insurance3[[#This Row],[ID]:[Benefits]])</f>
        <v>13</v>
      </c>
      <c r="Q593" s="2">
        <f t="shared" si="10"/>
        <v>0</v>
      </c>
    </row>
    <row r="594" spans="3:17" x14ac:dyDescent="0.3">
      <c r="C594" s="1" t="s">
        <v>612</v>
      </c>
      <c r="D594" s="1" t="s">
        <v>42</v>
      </c>
      <c r="E594" s="1" t="s">
        <v>15</v>
      </c>
      <c r="F594">
        <v>0</v>
      </c>
      <c r="G594" s="1" t="s">
        <v>25</v>
      </c>
      <c r="H594" s="1" t="s">
        <v>15</v>
      </c>
      <c r="I594">
        <v>2165</v>
      </c>
      <c r="J594">
        <v>70</v>
      </c>
      <c r="K594">
        <v>36</v>
      </c>
      <c r="L594">
        <v>1</v>
      </c>
      <c r="M594" s="1" t="s">
        <v>30</v>
      </c>
      <c r="N594" s="1" t="s">
        <v>18</v>
      </c>
      <c r="O594">
        <v>150</v>
      </c>
      <c r="P594">
        <f>COUNTA(insurance3[[#This Row],[ID]:[Benefits]])</f>
        <v>13</v>
      </c>
      <c r="Q594" s="2">
        <f t="shared" si="10"/>
        <v>0</v>
      </c>
    </row>
    <row r="595" spans="3:17" x14ac:dyDescent="0.3">
      <c r="C595" s="1" t="s">
        <v>613</v>
      </c>
      <c r="D595" s="1" t="s">
        <v>35</v>
      </c>
      <c r="E595" s="1" t="s">
        <v>15</v>
      </c>
      <c r="F595">
        <v>0</v>
      </c>
      <c r="G595" s="1" t="s">
        <v>16</v>
      </c>
      <c r="H595" s="1" t="s">
        <v>15</v>
      </c>
      <c r="I595">
        <v>4750</v>
      </c>
      <c r="J595">
        <v>94</v>
      </c>
      <c r="K595">
        <v>36</v>
      </c>
      <c r="L595">
        <v>1</v>
      </c>
      <c r="M595" s="1" t="s">
        <v>30</v>
      </c>
      <c r="N595" s="1" t="s">
        <v>18</v>
      </c>
      <c r="O595">
        <v>127</v>
      </c>
      <c r="P595">
        <f>COUNTA(insurance3[[#This Row],[ID]:[Benefits]])</f>
        <v>13</v>
      </c>
      <c r="Q595" s="2">
        <f t="shared" si="10"/>
        <v>0</v>
      </c>
    </row>
    <row r="596" spans="3:17" x14ac:dyDescent="0.3">
      <c r="C596" s="1" t="s">
        <v>614</v>
      </c>
      <c r="D596" s="1" t="s">
        <v>14</v>
      </c>
      <c r="E596" s="1" t="s">
        <v>20</v>
      </c>
      <c r="F596">
        <v>2</v>
      </c>
      <c r="G596" s="1" t="s">
        <v>16</v>
      </c>
      <c r="H596" s="1" t="s">
        <v>20</v>
      </c>
      <c r="I596">
        <v>2726</v>
      </c>
      <c r="J596">
        <v>106</v>
      </c>
      <c r="K596">
        <v>36</v>
      </c>
      <c r="L596">
        <v>0</v>
      </c>
      <c r="M596" s="1" t="s">
        <v>30</v>
      </c>
      <c r="N596" s="1" t="s">
        <v>22</v>
      </c>
      <c r="O596">
        <v>207</v>
      </c>
      <c r="P596">
        <f>COUNTA(insurance3[[#This Row],[ID]:[Benefits]])</f>
        <v>13</v>
      </c>
      <c r="Q596" s="2">
        <f t="shared" si="10"/>
        <v>0</v>
      </c>
    </row>
    <row r="597" spans="3:17" x14ac:dyDescent="0.3">
      <c r="C597" s="1" t="s">
        <v>615</v>
      </c>
      <c r="D597" s="1" t="s">
        <v>14</v>
      </c>
      <c r="E597" s="1" t="s">
        <v>20</v>
      </c>
      <c r="F597">
        <v>0</v>
      </c>
      <c r="G597" s="1" t="s">
        <v>16</v>
      </c>
      <c r="H597" s="1" t="s">
        <v>15</v>
      </c>
      <c r="I597">
        <v>3000</v>
      </c>
      <c r="J597">
        <v>56</v>
      </c>
      <c r="K597">
        <v>18</v>
      </c>
      <c r="L597">
        <v>1</v>
      </c>
      <c r="M597" s="1" t="s">
        <v>30</v>
      </c>
      <c r="N597" s="1" t="s">
        <v>18</v>
      </c>
      <c r="O597">
        <v>77</v>
      </c>
      <c r="P597">
        <f>COUNTA(insurance3[[#This Row],[ID]:[Benefits]])</f>
        <v>13</v>
      </c>
      <c r="Q597" s="2">
        <f t="shared" si="10"/>
        <v>0</v>
      </c>
    </row>
    <row r="598" spans="3:17" x14ac:dyDescent="0.3">
      <c r="C598" s="1" t="s">
        <v>616</v>
      </c>
      <c r="D598" s="1" t="s">
        <v>14</v>
      </c>
      <c r="E598" s="1" t="s">
        <v>20</v>
      </c>
      <c r="F598">
        <v>2</v>
      </c>
      <c r="G598" s="1" t="s">
        <v>16</v>
      </c>
      <c r="H598" s="1" t="s">
        <v>20</v>
      </c>
      <c r="I598">
        <v>6000</v>
      </c>
      <c r="J598">
        <v>205</v>
      </c>
      <c r="K598">
        <v>24</v>
      </c>
      <c r="L598">
        <v>1</v>
      </c>
      <c r="M598" s="1" t="s">
        <v>30</v>
      </c>
      <c r="N598" s="1" t="s">
        <v>22</v>
      </c>
      <c r="O598">
        <v>307</v>
      </c>
      <c r="P598">
        <f>COUNTA(insurance3[[#This Row],[ID]:[Benefits]])</f>
        <v>13</v>
      </c>
      <c r="Q598" s="2">
        <f t="shared" si="10"/>
        <v>0</v>
      </c>
    </row>
    <row r="599" spans="3:17" x14ac:dyDescent="0.3">
      <c r="C599" s="1" t="s">
        <v>617</v>
      </c>
      <c r="D599" s="1" t="s">
        <v>35</v>
      </c>
      <c r="E599" s="1" t="s">
        <v>15</v>
      </c>
      <c r="F599">
        <v>3</v>
      </c>
      <c r="G599" s="1" t="s">
        <v>16</v>
      </c>
      <c r="H599" s="1" t="s">
        <v>20</v>
      </c>
      <c r="I599">
        <v>9357</v>
      </c>
      <c r="J599">
        <v>292</v>
      </c>
      <c r="K599">
        <v>36</v>
      </c>
      <c r="L599">
        <v>1</v>
      </c>
      <c r="M599" s="1" t="s">
        <v>30</v>
      </c>
      <c r="N599" s="1" t="s">
        <v>18</v>
      </c>
      <c r="O599">
        <v>323</v>
      </c>
      <c r="P599">
        <f>COUNTA(insurance3[[#This Row],[ID]:[Benefits]])</f>
        <v>13</v>
      </c>
      <c r="Q599" s="2">
        <f t="shared" si="10"/>
        <v>0</v>
      </c>
    </row>
    <row r="600" spans="3:17" x14ac:dyDescent="0.3">
      <c r="C600" s="1" t="s">
        <v>618</v>
      </c>
      <c r="D600" s="1" t="s">
        <v>14</v>
      </c>
      <c r="E600" s="1" t="s">
        <v>20</v>
      </c>
      <c r="F600">
        <v>0</v>
      </c>
      <c r="G600" s="1" t="s">
        <v>16</v>
      </c>
      <c r="H600" s="1" t="s">
        <v>15</v>
      </c>
      <c r="I600">
        <v>3859</v>
      </c>
      <c r="J600">
        <v>142</v>
      </c>
      <c r="K600">
        <v>18</v>
      </c>
      <c r="L600">
        <v>1</v>
      </c>
      <c r="M600" s="1" t="s">
        <v>21</v>
      </c>
      <c r="N600" s="1" t="s">
        <v>18</v>
      </c>
      <c r="O600">
        <v>273</v>
      </c>
      <c r="P600">
        <f>COUNTA(insurance3[[#This Row],[ID]:[Benefits]])</f>
        <v>13</v>
      </c>
      <c r="Q600" s="2">
        <f t="shared" si="10"/>
        <v>0</v>
      </c>
    </row>
    <row r="601" spans="3:17" x14ac:dyDescent="0.3">
      <c r="C601" s="1" t="s">
        <v>619</v>
      </c>
      <c r="D601" s="1" t="s">
        <v>14</v>
      </c>
      <c r="E601" s="1" t="s">
        <v>20</v>
      </c>
      <c r="F601">
        <v>0</v>
      </c>
      <c r="G601" s="1" t="s">
        <v>16</v>
      </c>
      <c r="H601" s="1" t="s">
        <v>20</v>
      </c>
      <c r="I601">
        <v>16120</v>
      </c>
      <c r="J601">
        <v>260</v>
      </c>
      <c r="K601">
        <v>36</v>
      </c>
      <c r="L601">
        <v>1</v>
      </c>
      <c r="M601" s="1" t="s">
        <v>17</v>
      </c>
      <c r="N601" s="1" t="s">
        <v>18</v>
      </c>
      <c r="O601">
        <v>370</v>
      </c>
      <c r="P601">
        <f>COUNTA(insurance3[[#This Row],[ID]:[Benefits]])</f>
        <v>13</v>
      </c>
      <c r="Q601" s="2">
        <f t="shared" si="10"/>
        <v>0</v>
      </c>
    </row>
    <row r="602" spans="3:17" x14ac:dyDescent="0.3">
      <c r="C602" s="1" t="s">
        <v>620</v>
      </c>
      <c r="D602" s="1" t="s">
        <v>14</v>
      </c>
      <c r="E602" s="1" t="s">
        <v>15</v>
      </c>
      <c r="F602">
        <v>0</v>
      </c>
      <c r="G602" s="1" t="s">
        <v>25</v>
      </c>
      <c r="H602" s="1" t="s">
        <v>15</v>
      </c>
      <c r="I602">
        <v>3833</v>
      </c>
      <c r="J602">
        <v>110</v>
      </c>
      <c r="K602">
        <v>36</v>
      </c>
      <c r="L602">
        <v>1</v>
      </c>
      <c r="M602" s="1" t="s">
        <v>21</v>
      </c>
      <c r="N602" s="1" t="s">
        <v>18</v>
      </c>
      <c r="O602">
        <v>220</v>
      </c>
      <c r="P602">
        <f>COUNTA(insurance3[[#This Row],[ID]:[Benefits]])</f>
        <v>13</v>
      </c>
      <c r="Q602" s="2">
        <f t="shared" si="10"/>
        <v>0</v>
      </c>
    </row>
    <row r="603" spans="3:17" x14ac:dyDescent="0.3">
      <c r="C603" s="1" t="s">
        <v>621</v>
      </c>
      <c r="D603" s="1" t="s">
        <v>14</v>
      </c>
      <c r="E603" s="1" t="s">
        <v>20</v>
      </c>
      <c r="F603">
        <v>2</v>
      </c>
      <c r="G603" s="1" t="s">
        <v>25</v>
      </c>
      <c r="H603" s="1" t="s">
        <v>20</v>
      </c>
      <c r="I603">
        <v>6383</v>
      </c>
      <c r="J603">
        <v>187</v>
      </c>
      <c r="K603">
        <v>36</v>
      </c>
      <c r="L603">
        <v>1</v>
      </c>
      <c r="M603" s="1" t="s">
        <v>21</v>
      </c>
      <c r="N603" s="1" t="s">
        <v>22</v>
      </c>
      <c r="O603">
        <v>297</v>
      </c>
      <c r="P603">
        <f>COUNTA(insurance3[[#This Row],[ID]:[Benefits]])</f>
        <v>13</v>
      </c>
      <c r="Q603" s="2">
        <f t="shared" si="10"/>
        <v>0</v>
      </c>
    </row>
    <row r="604" spans="3:17" x14ac:dyDescent="0.3">
      <c r="C604" s="1" t="s">
        <v>622</v>
      </c>
      <c r="D604" s="1" t="s">
        <v>14</v>
      </c>
      <c r="E604" s="1" t="s">
        <v>15</v>
      </c>
      <c r="G604" s="1" t="s">
        <v>16</v>
      </c>
      <c r="H604" s="1" t="s">
        <v>15</v>
      </c>
      <c r="I604">
        <v>2987</v>
      </c>
      <c r="J604">
        <v>88</v>
      </c>
      <c r="K604">
        <v>36</v>
      </c>
      <c r="L604">
        <v>0</v>
      </c>
      <c r="M604" s="1" t="s">
        <v>30</v>
      </c>
      <c r="N604" s="1" t="s">
        <v>22</v>
      </c>
      <c r="O604">
        <v>130</v>
      </c>
      <c r="P604">
        <f>COUNTA(insurance3[[#This Row],[ID]:[Benefits]])</f>
        <v>12</v>
      </c>
      <c r="Q604" s="2">
        <f t="shared" si="10"/>
        <v>7.6923076923076872E-2</v>
      </c>
    </row>
    <row r="605" spans="3:17" x14ac:dyDescent="0.3">
      <c r="C605" s="1" t="s">
        <v>623</v>
      </c>
      <c r="D605" s="1" t="s">
        <v>14</v>
      </c>
      <c r="E605" s="1" t="s">
        <v>20</v>
      </c>
      <c r="F605">
        <v>0</v>
      </c>
      <c r="G605" s="1" t="s">
        <v>16</v>
      </c>
      <c r="H605" s="1" t="s">
        <v>20</v>
      </c>
      <c r="I605">
        <v>9963</v>
      </c>
      <c r="J605">
        <v>180</v>
      </c>
      <c r="K605">
        <v>36</v>
      </c>
      <c r="L605">
        <v>1</v>
      </c>
      <c r="M605" s="1" t="s">
        <v>21</v>
      </c>
      <c r="N605" s="1" t="s">
        <v>18</v>
      </c>
      <c r="O605">
        <v>290</v>
      </c>
      <c r="P605">
        <f>COUNTA(insurance3[[#This Row],[ID]:[Benefits]])</f>
        <v>13</v>
      </c>
      <c r="Q605" s="2">
        <f t="shared" si="10"/>
        <v>0</v>
      </c>
    </row>
    <row r="606" spans="3:17" x14ac:dyDescent="0.3">
      <c r="C606" s="1" t="s">
        <v>624</v>
      </c>
      <c r="D606" s="1" t="s">
        <v>14</v>
      </c>
      <c r="E606" s="1" t="s">
        <v>20</v>
      </c>
      <c r="F606">
        <v>2</v>
      </c>
      <c r="G606" s="1" t="s">
        <v>16</v>
      </c>
      <c r="H606" s="1" t="s">
        <v>15</v>
      </c>
      <c r="I606">
        <v>5780</v>
      </c>
      <c r="J606">
        <v>192</v>
      </c>
      <c r="K606">
        <v>36</v>
      </c>
      <c r="L606">
        <v>1</v>
      </c>
      <c r="M606" s="1" t="s">
        <v>17</v>
      </c>
      <c r="N606" s="1" t="s">
        <v>18</v>
      </c>
      <c r="O606">
        <v>303</v>
      </c>
      <c r="P606">
        <f>COUNTA(insurance3[[#This Row],[ID]:[Benefits]])</f>
        <v>13</v>
      </c>
      <c r="Q606" s="2">
        <f t="shared" si="10"/>
        <v>0</v>
      </c>
    </row>
    <row r="607" spans="3:17" x14ac:dyDescent="0.3">
      <c r="C607" s="1" t="s">
        <v>625</v>
      </c>
      <c r="D607" s="1" t="s">
        <v>42</v>
      </c>
      <c r="E607" s="1" t="s">
        <v>15</v>
      </c>
      <c r="F607">
        <v>3</v>
      </c>
      <c r="G607" s="1" t="s">
        <v>16</v>
      </c>
      <c r="H607" s="1" t="s">
        <v>35</v>
      </c>
      <c r="I607">
        <v>416</v>
      </c>
      <c r="J607">
        <v>350</v>
      </c>
      <c r="K607">
        <v>18</v>
      </c>
      <c r="M607" s="1" t="s">
        <v>17</v>
      </c>
      <c r="N607" s="1" t="s">
        <v>22</v>
      </c>
      <c r="O607">
        <v>520</v>
      </c>
      <c r="P607">
        <f>COUNTA(insurance3[[#This Row],[ID]:[Benefits]])</f>
        <v>12</v>
      </c>
      <c r="Q607" s="2">
        <f t="shared" si="10"/>
        <v>7.6923076923076872E-2</v>
      </c>
    </row>
    <row r="608" spans="3:17" x14ac:dyDescent="0.3">
      <c r="C608" s="1" t="s">
        <v>626</v>
      </c>
      <c r="D608" s="1" t="s">
        <v>14</v>
      </c>
      <c r="E608" s="1" t="s">
        <v>20</v>
      </c>
      <c r="F608">
        <v>0</v>
      </c>
      <c r="G608" s="1" t="s">
        <v>25</v>
      </c>
      <c r="H608" s="1" t="s">
        <v>35</v>
      </c>
      <c r="I608">
        <v>2894</v>
      </c>
      <c r="J608">
        <v>155</v>
      </c>
      <c r="K608">
        <v>36</v>
      </c>
      <c r="L608">
        <v>1</v>
      </c>
      <c r="M608" s="1" t="s">
        <v>21</v>
      </c>
      <c r="N608" s="1" t="s">
        <v>18</v>
      </c>
      <c r="O608">
        <v>277</v>
      </c>
      <c r="P608">
        <f>COUNTA(insurance3[[#This Row],[ID]:[Benefits]])</f>
        <v>13</v>
      </c>
      <c r="Q608" s="2">
        <f t="shared" si="10"/>
        <v>0</v>
      </c>
    </row>
    <row r="609" spans="3:17" x14ac:dyDescent="0.3">
      <c r="C609" s="1" t="s">
        <v>627</v>
      </c>
      <c r="D609" s="1" t="s">
        <v>14</v>
      </c>
      <c r="E609" s="1" t="s">
        <v>20</v>
      </c>
      <c r="F609">
        <v>3</v>
      </c>
      <c r="G609" s="1" t="s">
        <v>16</v>
      </c>
      <c r="H609" s="1" t="s">
        <v>15</v>
      </c>
      <c r="I609">
        <v>5703</v>
      </c>
      <c r="J609">
        <v>128</v>
      </c>
      <c r="K609">
        <v>36</v>
      </c>
      <c r="L609">
        <v>1</v>
      </c>
      <c r="M609" s="1" t="s">
        <v>17</v>
      </c>
      <c r="N609" s="1" t="s">
        <v>18</v>
      </c>
      <c r="O609">
        <v>239</v>
      </c>
      <c r="P609">
        <f>COUNTA(insurance3[[#This Row],[ID]:[Benefits]])</f>
        <v>13</v>
      </c>
      <c r="Q609" s="2">
        <f t="shared" si="10"/>
        <v>0</v>
      </c>
    </row>
    <row r="610" spans="3:17" x14ac:dyDescent="0.3">
      <c r="C610" s="1" t="s">
        <v>628</v>
      </c>
      <c r="D610" s="1" t="s">
        <v>14</v>
      </c>
      <c r="E610" s="1" t="s">
        <v>15</v>
      </c>
      <c r="F610">
        <v>0</v>
      </c>
      <c r="G610" s="1" t="s">
        <v>16</v>
      </c>
      <c r="H610" s="1" t="s">
        <v>15</v>
      </c>
      <c r="I610">
        <v>3676</v>
      </c>
      <c r="J610">
        <v>172</v>
      </c>
      <c r="K610">
        <v>36</v>
      </c>
      <c r="L610">
        <v>1</v>
      </c>
      <c r="M610" s="1" t="s">
        <v>21</v>
      </c>
      <c r="N610" s="1" t="s">
        <v>18</v>
      </c>
      <c r="O610">
        <v>273</v>
      </c>
      <c r="P610">
        <f>COUNTA(insurance3[[#This Row],[ID]:[Benefits]])</f>
        <v>13</v>
      </c>
      <c r="Q610" s="2">
        <f t="shared" si="10"/>
        <v>0</v>
      </c>
    </row>
    <row r="611" spans="3:17" x14ac:dyDescent="0.3">
      <c r="C611" s="1" t="s">
        <v>629</v>
      </c>
      <c r="D611" s="1" t="s">
        <v>42</v>
      </c>
      <c r="E611" s="1" t="s">
        <v>20</v>
      </c>
      <c r="F611">
        <v>1</v>
      </c>
      <c r="G611" s="1" t="s">
        <v>16</v>
      </c>
      <c r="H611" s="1" t="s">
        <v>15</v>
      </c>
      <c r="I611">
        <v>12000</v>
      </c>
      <c r="J611">
        <v>496</v>
      </c>
      <c r="K611">
        <v>36</v>
      </c>
      <c r="L611">
        <v>1</v>
      </c>
      <c r="M611" s="1" t="s">
        <v>30</v>
      </c>
      <c r="N611" s="1" t="s">
        <v>18</v>
      </c>
      <c r="O611">
        <v>607</v>
      </c>
      <c r="P611">
        <f>COUNTA(insurance3[[#This Row],[ID]:[Benefits]])</f>
        <v>13</v>
      </c>
      <c r="Q611" s="2">
        <f t="shared" si="10"/>
        <v>0</v>
      </c>
    </row>
    <row r="612" spans="3:17" x14ac:dyDescent="0.3">
      <c r="C612" s="1" t="s">
        <v>630</v>
      </c>
      <c r="D612" s="1" t="s">
        <v>14</v>
      </c>
      <c r="E612" s="1" t="s">
        <v>20</v>
      </c>
      <c r="F612">
        <v>0</v>
      </c>
      <c r="G612" s="1" t="s">
        <v>25</v>
      </c>
      <c r="H612" s="1" t="s">
        <v>15</v>
      </c>
      <c r="I612">
        <v>2400</v>
      </c>
      <c r="K612">
        <v>18</v>
      </c>
      <c r="L612">
        <v>1</v>
      </c>
      <c r="M612" s="1" t="s">
        <v>17</v>
      </c>
      <c r="N612" s="1" t="s">
        <v>22</v>
      </c>
      <c r="P612">
        <f>COUNTA(insurance3[[#This Row],[ID]:[Benefits]])</f>
        <v>11</v>
      </c>
      <c r="Q612" s="2">
        <f t="shared" si="10"/>
        <v>0.15384615384615385</v>
      </c>
    </row>
    <row r="613" spans="3:17" x14ac:dyDescent="0.3">
      <c r="C613" s="1" t="s">
        <v>631</v>
      </c>
      <c r="D613" s="1" t="s">
        <v>14</v>
      </c>
      <c r="E613" s="1" t="s">
        <v>20</v>
      </c>
      <c r="F613">
        <v>1</v>
      </c>
      <c r="G613" s="1" t="s">
        <v>16</v>
      </c>
      <c r="H613" s="1" t="s">
        <v>15</v>
      </c>
      <c r="I613">
        <v>3400</v>
      </c>
      <c r="J613">
        <v>173</v>
      </c>
      <c r="K613">
        <v>36</v>
      </c>
      <c r="L613">
        <v>1</v>
      </c>
      <c r="M613" s="1" t="s">
        <v>30</v>
      </c>
      <c r="N613" s="1" t="s">
        <v>18</v>
      </c>
      <c r="O613">
        <v>275</v>
      </c>
      <c r="P613">
        <f>COUNTA(insurance3[[#This Row],[ID]:[Benefits]])</f>
        <v>13</v>
      </c>
      <c r="Q613" s="2">
        <f t="shared" si="10"/>
        <v>0</v>
      </c>
    </row>
    <row r="614" spans="3:17" x14ac:dyDescent="0.3">
      <c r="C614" s="1" t="s">
        <v>632</v>
      </c>
      <c r="D614" s="1" t="s">
        <v>14</v>
      </c>
      <c r="E614" s="1" t="s">
        <v>20</v>
      </c>
      <c r="F614">
        <v>2</v>
      </c>
      <c r="G614" s="1" t="s">
        <v>25</v>
      </c>
      <c r="H614" s="1" t="s">
        <v>15</v>
      </c>
      <c r="I614">
        <v>3987</v>
      </c>
      <c r="J614">
        <v>157</v>
      </c>
      <c r="K614">
        <v>36</v>
      </c>
      <c r="L614">
        <v>1</v>
      </c>
      <c r="M614" s="1" t="s">
        <v>21</v>
      </c>
      <c r="N614" s="1" t="s">
        <v>18</v>
      </c>
      <c r="O614">
        <v>277</v>
      </c>
      <c r="P614">
        <f>COUNTA(insurance3[[#This Row],[ID]:[Benefits]])</f>
        <v>13</v>
      </c>
      <c r="Q614" s="2">
        <f t="shared" si="10"/>
        <v>0</v>
      </c>
    </row>
    <row r="615" spans="3:17" x14ac:dyDescent="0.3">
      <c r="C615" s="1" t="s">
        <v>633</v>
      </c>
      <c r="D615" s="1" t="s">
        <v>14</v>
      </c>
      <c r="E615" s="1" t="s">
        <v>20</v>
      </c>
      <c r="F615">
        <v>0</v>
      </c>
      <c r="G615" s="1" t="s">
        <v>16</v>
      </c>
      <c r="H615" s="1" t="s">
        <v>15</v>
      </c>
      <c r="I615">
        <v>3232</v>
      </c>
      <c r="J615">
        <v>108</v>
      </c>
      <c r="K615">
        <v>36</v>
      </c>
      <c r="L615">
        <v>1</v>
      </c>
      <c r="M615" s="1" t="s">
        <v>21</v>
      </c>
      <c r="N615" s="1" t="s">
        <v>18</v>
      </c>
      <c r="O615">
        <v>209</v>
      </c>
      <c r="P615">
        <f>COUNTA(insurance3[[#This Row],[ID]:[Benefits]])</f>
        <v>13</v>
      </c>
      <c r="Q615" s="2">
        <f t="shared" si="10"/>
        <v>0</v>
      </c>
    </row>
    <row r="616" spans="3:17" x14ac:dyDescent="0.3">
      <c r="C616" s="1" t="s">
        <v>634</v>
      </c>
      <c r="D616" s="1" t="s">
        <v>42</v>
      </c>
      <c r="E616" s="1" t="s">
        <v>15</v>
      </c>
      <c r="F616">
        <v>0</v>
      </c>
      <c r="G616" s="1" t="s">
        <v>16</v>
      </c>
      <c r="H616" s="1" t="s">
        <v>15</v>
      </c>
      <c r="I616">
        <v>2900</v>
      </c>
      <c r="J616">
        <v>71</v>
      </c>
      <c r="K616">
        <v>36</v>
      </c>
      <c r="L616">
        <v>1</v>
      </c>
      <c r="M616" s="1" t="s">
        <v>21</v>
      </c>
      <c r="N616" s="1" t="s">
        <v>18</v>
      </c>
      <c r="O616">
        <v>182</v>
      </c>
      <c r="P616">
        <f>COUNTA(insurance3[[#This Row],[ID]:[Benefits]])</f>
        <v>13</v>
      </c>
      <c r="Q616" s="2">
        <f t="shared" si="10"/>
        <v>0</v>
      </c>
    </row>
    <row r="617" spans="3:17" x14ac:dyDescent="0.3">
      <c r="C617" s="1" t="s">
        <v>635</v>
      </c>
      <c r="D617" s="1" t="s">
        <v>14</v>
      </c>
      <c r="E617" s="1" t="s">
        <v>20</v>
      </c>
      <c r="F617">
        <v>3</v>
      </c>
      <c r="G617" s="1" t="s">
        <v>16</v>
      </c>
      <c r="H617" s="1" t="s">
        <v>15</v>
      </c>
      <c r="I617">
        <v>4106</v>
      </c>
      <c r="J617">
        <v>40</v>
      </c>
      <c r="K617">
        <v>18</v>
      </c>
      <c r="L617">
        <v>1</v>
      </c>
      <c r="M617" s="1" t="s">
        <v>21</v>
      </c>
      <c r="N617" s="1" t="s">
        <v>18</v>
      </c>
      <c r="O617">
        <v>70</v>
      </c>
      <c r="P617">
        <f>COUNTA(insurance3[[#This Row],[ID]:[Benefits]])</f>
        <v>13</v>
      </c>
      <c r="Q617" s="2">
        <f t="shared" si="10"/>
        <v>0</v>
      </c>
    </row>
    <row r="618" spans="3:17" x14ac:dyDescent="0.3">
      <c r="C618" s="1" t="s">
        <v>636</v>
      </c>
      <c r="D618" s="1" t="s">
        <v>14</v>
      </c>
      <c r="E618" s="1" t="s">
        <v>20</v>
      </c>
      <c r="F618">
        <v>1</v>
      </c>
      <c r="G618" s="1" t="s">
        <v>16</v>
      </c>
      <c r="H618" s="1" t="s">
        <v>15</v>
      </c>
      <c r="I618">
        <v>8072</v>
      </c>
      <c r="J618">
        <v>253</v>
      </c>
      <c r="K618">
        <v>36</v>
      </c>
      <c r="L618">
        <v>1</v>
      </c>
      <c r="M618" s="1" t="s">
        <v>17</v>
      </c>
      <c r="N618" s="1" t="s">
        <v>18</v>
      </c>
      <c r="O618">
        <v>375</v>
      </c>
      <c r="P618">
        <f>COUNTA(insurance3[[#This Row],[ID]:[Benefits]])</f>
        <v>13</v>
      </c>
      <c r="Q618" s="2">
        <f t="shared" si="10"/>
        <v>0</v>
      </c>
    </row>
    <row r="619" spans="3:17" x14ac:dyDescent="0.3">
      <c r="C619" s="1" t="s">
        <v>637</v>
      </c>
      <c r="D619" s="1" t="s">
        <v>14</v>
      </c>
      <c r="E619" s="1" t="s">
        <v>20</v>
      </c>
      <c r="F619">
        <v>2</v>
      </c>
      <c r="G619" s="1" t="s">
        <v>16</v>
      </c>
      <c r="H619" s="1" t="s">
        <v>15</v>
      </c>
      <c r="I619">
        <v>7583</v>
      </c>
      <c r="J619">
        <v>187</v>
      </c>
      <c r="K619">
        <v>36</v>
      </c>
      <c r="L619">
        <v>1</v>
      </c>
      <c r="M619" s="1" t="s">
        <v>17</v>
      </c>
      <c r="N619" s="1" t="s">
        <v>18</v>
      </c>
      <c r="O619">
        <v>297</v>
      </c>
      <c r="P619">
        <f>COUNTA(insurance3[[#This Row],[ID]:[Benefits]])</f>
        <v>13</v>
      </c>
      <c r="Q619" s="2">
        <f t="shared" si="10"/>
        <v>0</v>
      </c>
    </row>
    <row r="620" spans="3:17" x14ac:dyDescent="0.3">
      <c r="C620" s="1" t="s">
        <v>638</v>
      </c>
      <c r="D620" s="1" t="s">
        <v>42</v>
      </c>
      <c r="E620" s="1" t="s">
        <v>15</v>
      </c>
      <c r="F620">
        <v>0</v>
      </c>
      <c r="G620" s="1" t="s">
        <v>16</v>
      </c>
      <c r="H620" s="1" t="s">
        <v>20</v>
      </c>
      <c r="I620">
        <v>4583</v>
      </c>
      <c r="J620">
        <v>133</v>
      </c>
      <c r="K620">
        <v>36</v>
      </c>
      <c r="L620">
        <v>0</v>
      </c>
      <c r="M620" s="1" t="s">
        <v>30</v>
      </c>
      <c r="N620" s="1" t="s">
        <v>22</v>
      </c>
      <c r="O620">
        <v>255</v>
      </c>
      <c r="P620">
        <f>COUNTA(insurance3[[#This Row],[ID]:[Benefits]])</f>
        <v>13</v>
      </c>
      <c r="Q620" s="2">
        <f t="shared" si="10"/>
        <v>0</v>
      </c>
    </row>
  </sheetData>
  <mergeCells count="1">
    <mergeCell ref="R2:W4"/>
  </mergeCells>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5242B-F945-43F2-AE26-57FC86AF30E3}">
  <dimension ref="A3:L21"/>
  <sheetViews>
    <sheetView workbookViewId="0">
      <selection activeCell="N11" sqref="N11"/>
    </sheetView>
  </sheetViews>
  <sheetFormatPr defaultRowHeight="14.4" x14ac:dyDescent="0.3"/>
  <cols>
    <col min="1" max="1" width="22.5546875" bestFit="1" customWidth="1"/>
    <col min="2" max="2" width="15.5546875" bestFit="1" customWidth="1"/>
    <col min="3" max="3" width="12.88671875" bestFit="1" customWidth="1"/>
    <col min="4" max="4" width="9.33203125" bestFit="1" customWidth="1"/>
    <col min="5" max="5" width="12.88671875" bestFit="1" customWidth="1"/>
  </cols>
  <sheetData>
    <row r="3" spans="1:3" x14ac:dyDescent="0.3">
      <c r="A3" s="4" t="s">
        <v>660</v>
      </c>
      <c r="B3" s="4" t="s">
        <v>663</v>
      </c>
    </row>
    <row r="4" spans="1:3" x14ac:dyDescent="0.3">
      <c r="A4" s="4" t="s">
        <v>652</v>
      </c>
      <c r="B4" t="s">
        <v>661</v>
      </c>
      <c r="C4" t="s">
        <v>662</v>
      </c>
    </row>
    <row r="5" spans="1:3" x14ac:dyDescent="0.3">
      <c r="A5" s="5">
        <v>0</v>
      </c>
      <c r="B5" s="1">
        <v>64077</v>
      </c>
      <c r="C5" s="1">
        <v>441393</v>
      </c>
    </row>
    <row r="6" spans="1:3" x14ac:dyDescent="0.3">
      <c r="A6" s="5">
        <v>1</v>
      </c>
      <c r="B6" s="1">
        <v>2208000</v>
      </c>
      <c r="C6" s="1">
        <v>604254</v>
      </c>
    </row>
    <row r="20" spans="5:12" x14ac:dyDescent="0.3">
      <c r="E20" s="9" t="s">
        <v>678</v>
      </c>
      <c r="F20" s="9"/>
      <c r="G20" s="9"/>
      <c r="H20" s="9"/>
      <c r="I20" s="9"/>
      <c r="J20" s="9"/>
      <c r="K20" s="9"/>
      <c r="L20" s="9"/>
    </row>
    <row r="21" spans="5:12" x14ac:dyDescent="0.3">
      <c r="E21" s="9"/>
      <c r="F21" s="9"/>
      <c r="G21" s="9"/>
      <c r="H21" s="9"/>
      <c r="I21" s="9"/>
      <c r="J21" s="9"/>
      <c r="K21" s="9"/>
      <c r="L21" s="9"/>
    </row>
  </sheetData>
  <mergeCells count="1">
    <mergeCell ref="E20:L2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F2D4-EECB-4D41-8F7D-51C007947B7F}">
  <dimension ref="A3:K21"/>
  <sheetViews>
    <sheetView workbookViewId="0">
      <selection activeCell="M12" sqref="M12"/>
    </sheetView>
  </sheetViews>
  <sheetFormatPr defaultRowHeight="14.4" x14ac:dyDescent="0.3"/>
  <cols>
    <col min="1" max="1" width="12.5546875" bestFit="1" customWidth="1"/>
    <col min="2" max="2" width="15.5546875" bestFit="1" customWidth="1"/>
    <col min="3" max="3" width="12.88671875" bestFit="1" customWidth="1"/>
    <col min="4" max="4" width="9.33203125" bestFit="1" customWidth="1"/>
    <col min="5" max="5" width="12.88671875" bestFit="1" customWidth="1"/>
  </cols>
  <sheetData>
    <row r="3" spans="1:3" x14ac:dyDescent="0.3">
      <c r="A3" s="4" t="s">
        <v>664</v>
      </c>
      <c r="B3" s="4" t="s">
        <v>663</v>
      </c>
    </row>
    <row r="4" spans="1:3" x14ac:dyDescent="0.3">
      <c r="A4" s="4" t="s">
        <v>652</v>
      </c>
      <c r="B4" t="s">
        <v>661</v>
      </c>
      <c r="C4" t="s">
        <v>662</v>
      </c>
    </row>
    <row r="5" spans="1:3" x14ac:dyDescent="0.3">
      <c r="A5" s="5" t="s">
        <v>42</v>
      </c>
      <c r="B5" s="1">
        <v>24</v>
      </c>
      <c r="C5" s="1">
        <v>8</v>
      </c>
    </row>
    <row r="6" spans="1:3" x14ac:dyDescent="0.3">
      <c r="A6" s="5" t="s">
        <v>14</v>
      </c>
      <c r="B6" s="1">
        <v>264</v>
      </c>
      <c r="C6" s="1">
        <v>105</v>
      </c>
    </row>
    <row r="20" spans="5:11" x14ac:dyDescent="0.3">
      <c r="E20" s="9" t="s">
        <v>679</v>
      </c>
      <c r="F20" s="9"/>
      <c r="G20" s="9"/>
      <c r="H20" s="9"/>
      <c r="I20" s="9"/>
      <c r="J20" s="9"/>
      <c r="K20" s="9"/>
    </row>
    <row r="21" spans="5:11" x14ac:dyDescent="0.3">
      <c r="E21" s="9"/>
      <c r="F21" s="9"/>
      <c r="G21" s="9"/>
      <c r="H21" s="9"/>
      <c r="I21" s="9"/>
      <c r="J21" s="9"/>
      <c r="K21" s="9"/>
    </row>
  </sheetData>
  <mergeCells count="1">
    <mergeCell ref="E20:K2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6DAC-1B62-453B-A422-3795A5CCCE90}">
  <dimension ref="A4:M22"/>
  <sheetViews>
    <sheetView workbookViewId="0">
      <selection activeCell="O9" sqref="O9"/>
    </sheetView>
  </sheetViews>
  <sheetFormatPr defaultRowHeight="14.4" x14ac:dyDescent="0.3"/>
  <cols>
    <col min="1" max="1" width="15.44140625" bestFit="1" customWidth="1"/>
    <col min="2" max="2" width="16.109375" bestFit="1" customWidth="1"/>
    <col min="3" max="3" width="11.21875" bestFit="1" customWidth="1"/>
    <col min="4" max="4" width="10.77734375" bestFit="1" customWidth="1"/>
    <col min="5" max="5" width="11.21875" bestFit="1" customWidth="1"/>
    <col min="6" max="6" width="10.77734375" bestFit="1" customWidth="1"/>
  </cols>
  <sheetData>
    <row r="4" spans="1:2" x14ac:dyDescent="0.3">
      <c r="A4" s="4" t="s">
        <v>657</v>
      </c>
      <c r="B4" t="s">
        <v>656</v>
      </c>
    </row>
    <row r="5" spans="1:2" x14ac:dyDescent="0.3">
      <c r="A5" s="5">
        <v>3</v>
      </c>
      <c r="B5" s="1">
        <v>2162</v>
      </c>
    </row>
    <row r="6" spans="1:2" x14ac:dyDescent="0.3">
      <c r="A6" s="5">
        <v>6</v>
      </c>
      <c r="B6" s="1">
        <v>125</v>
      </c>
    </row>
    <row r="7" spans="1:2" x14ac:dyDescent="0.3">
      <c r="A7" s="5">
        <v>12</v>
      </c>
      <c r="B7" s="1">
        <v>153</v>
      </c>
    </row>
    <row r="8" spans="1:2" x14ac:dyDescent="0.3">
      <c r="A8" s="5">
        <v>18</v>
      </c>
      <c r="B8" s="1">
        <v>5141</v>
      </c>
    </row>
    <row r="9" spans="1:2" x14ac:dyDescent="0.3">
      <c r="A9" s="5">
        <v>24</v>
      </c>
      <c r="B9" s="1">
        <v>255</v>
      </c>
    </row>
    <row r="10" spans="1:2" x14ac:dyDescent="0.3">
      <c r="A10" s="5">
        <v>36</v>
      </c>
      <c r="B10" s="1">
        <v>48243</v>
      </c>
    </row>
    <row r="11" spans="1:2" x14ac:dyDescent="0.3">
      <c r="A11" s="5">
        <v>48</v>
      </c>
      <c r="B11" s="1">
        <v>662</v>
      </c>
    </row>
    <row r="12" spans="1:2" x14ac:dyDescent="0.3">
      <c r="A12" s="5">
        <v>84</v>
      </c>
      <c r="B12" s="1">
        <v>424</v>
      </c>
    </row>
    <row r="21" spans="6:13" x14ac:dyDescent="0.3">
      <c r="F21" s="9" t="s">
        <v>680</v>
      </c>
      <c r="G21" s="9"/>
      <c r="H21" s="9"/>
      <c r="I21" s="9"/>
      <c r="J21" s="9"/>
      <c r="K21" s="9"/>
      <c r="L21" s="9"/>
      <c r="M21" s="9"/>
    </row>
    <row r="22" spans="6:13" x14ac:dyDescent="0.3">
      <c r="F22" s="9"/>
      <c r="G22" s="9"/>
      <c r="H22" s="9"/>
      <c r="I22" s="9"/>
      <c r="J22" s="9"/>
      <c r="K22" s="9"/>
      <c r="L22" s="9"/>
      <c r="M22" s="9"/>
    </row>
  </sheetData>
  <mergeCells count="1">
    <mergeCell ref="F21:M2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E591-25EF-475A-B2BC-E2F5BBBFC9E3}">
  <dimension ref="A3:L22"/>
  <sheetViews>
    <sheetView workbookViewId="0">
      <selection activeCell="P12" sqref="P12"/>
    </sheetView>
  </sheetViews>
  <sheetFormatPr defaultRowHeight="14.4" x14ac:dyDescent="0.3"/>
  <cols>
    <col min="1" max="1" width="13.33203125" bestFit="1" customWidth="1"/>
    <col min="2" max="2" width="16.109375" bestFit="1" customWidth="1"/>
    <col min="3" max="3" width="15.88671875" bestFit="1" customWidth="1"/>
  </cols>
  <sheetData>
    <row r="3" spans="1:3" x14ac:dyDescent="0.3">
      <c r="A3" s="4" t="s">
        <v>3</v>
      </c>
      <c r="B3" t="s">
        <v>656</v>
      </c>
      <c r="C3" t="s">
        <v>655</v>
      </c>
    </row>
    <row r="4" spans="1:3" x14ac:dyDescent="0.3">
      <c r="A4" s="5">
        <v>0</v>
      </c>
      <c r="B4" s="1">
        <v>48719</v>
      </c>
      <c r="C4" s="1">
        <v>1774325</v>
      </c>
    </row>
    <row r="5" spans="1:3" x14ac:dyDescent="0.3">
      <c r="A5" s="5">
        <v>1</v>
      </c>
      <c r="B5" s="1">
        <v>16057</v>
      </c>
      <c r="C5" s="1">
        <v>608152</v>
      </c>
    </row>
    <row r="6" spans="1:3" x14ac:dyDescent="0.3">
      <c r="A6" s="5">
        <v>2</v>
      </c>
      <c r="B6" s="1">
        <v>15106</v>
      </c>
      <c r="C6" s="1">
        <v>497605</v>
      </c>
    </row>
    <row r="7" spans="1:3" x14ac:dyDescent="0.3">
      <c r="A7" s="5">
        <v>3</v>
      </c>
      <c r="B7" s="1">
        <v>9610</v>
      </c>
      <c r="C7" s="1">
        <v>437642</v>
      </c>
    </row>
    <row r="20" spans="5:12" x14ac:dyDescent="0.3">
      <c r="E20" s="9" t="s">
        <v>681</v>
      </c>
      <c r="F20" s="9"/>
      <c r="G20" s="9"/>
      <c r="H20" s="9"/>
      <c r="I20" s="9"/>
      <c r="J20" s="9"/>
      <c r="K20" s="9"/>
      <c r="L20" s="9"/>
    </row>
    <row r="21" spans="5:12" x14ac:dyDescent="0.3">
      <c r="E21" s="9"/>
      <c r="F21" s="9"/>
      <c r="G21" s="9"/>
      <c r="H21" s="9"/>
      <c r="I21" s="9"/>
      <c r="J21" s="9"/>
      <c r="K21" s="9"/>
      <c r="L21" s="9"/>
    </row>
    <row r="22" spans="5:12" x14ac:dyDescent="0.3">
      <c r="E22" s="9"/>
      <c r="F22" s="9"/>
      <c r="G22" s="9"/>
      <c r="H22" s="9"/>
      <c r="I22" s="9"/>
      <c r="J22" s="9"/>
      <c r="K22" s="9"/>
      <c r="L22" s="9"/>
    </row>
  </sheetData>
  <mergeCells count="1">
    <mergeCell ref="E20:L2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E442E-0872-46D2-994C-D44E2F53999E}">
  <dimension ref="A3:M21"/>
  <sheetViews>
    <sheetView workbookViewId="0">
      <selection activeCell="J26" sqref="J26"/>
    </sheetView>
  </sheetViews>
  <sheetFormatPr defaultRowHeight="14.4" x14ac:dyDescent="0.3"/>
  <cols>
    <col min="1" max="1" width="12.5546875" bestFit="1" customWidth="1"/>
    <col min="2" max="2" width="22.77734375" bestFit="1" customWidth="1"/>
    <col min="3" max="3" width="10.5546875" bestFit="1" customWidth="1"/>
    <col min="4" max="615" width="8.6640625" bestFit="1" customWidth="1"/>
    <col min="616" max="616" width="10.77734375" bestFit="1" customWidth="1"/>
  </cols>
  <sheetData>
    <row r="3" spans="1:3" x14ac:dyDescent="0.3">
      <c r="A3" s="4" t="s">
        <v>652</v>
      </c>
      <c r="B3" t="s">
        <v>659</v>
      </c>
      <c r="C3" t="s">
        <v>664</v>
      </c>
    </row>
    <row r="4" spans="1:3" x14ac:dyDescent="0.3">
      <c r="A4" s="5" t="s">
        <v>665</v>
      </c>
      <c r="B4" s="1">
        <v>49769</v>
      </c>
      <c r="C4" s="1">
        <v>423</v>
      </c>
    </row>
    <row r="5" spans="1:3" x14ac:dyDescent="0.3">
      <c r="A5" s="5" t="s">
        <v>666</v>
      </c>
      <c r="B5" s="1">
        <v>25197</v>
      </c>
      <c r="C5" s="1">
        <v>139</v>
      </c>
    </row>
    <row r="6" spans="1:3" x14ac:dyDescent="0.3">
      <c r="A6" s="5" t="s">
        <v>667</v>
      </c>
      <c r="B6" s="1">
        <v>6188</v>
      </c>
      <c r="C6" s="1">
        <v>27</v>
      </c>
    </row>
    <row r="7" spans="1:3" x14ac:dyDescent="0.3">
      <c r="A7" s="5" t="s">
        <v>668</v>
      </c>
      <c r="B7" s="1">
        <v>3548</v>
      </c>
      <c r="C7" s="1">
        <v>13</v>
      </c>
    </row>
    <row r="8" spans="1:3" x14ac:dyDescent="0.3">
      <c r="A8" s="5" t="s">
        <v>669</v>
      </c>
      <c r="B8" s="1">
        <v>2108</v>
      </c>
      <c r="C8" s="1">
        <v>5</v>
      </c>
    </row>
    <row r="9" spans="1:3" x14ac:dyDescent="0.3">
      <c r="A9" s="5" t="s">
        <v>670</v>
      </c>
      <c r="B9" s="1">
        <v>2682</v>
      </c>
      <c r="C9" s="1">
        <v>7</v>
      </c>
    </row>
    <row r="14" spans="1:3" x14ac:dyDescent="0.3">
      <c r="A14" t="s">
        <v>677</v>
      </c>
      <c r="B14" t="s">
        <v>656</v>
      </c>
      <c r="C14" t="s">
        <v>682</v>
      </c>
    </row>
    <row r="15" spans="1:3" x14ac:dyDescent="0.3">
      <c r="A15" s="5" t="s">
        <v>671</v>
      </c>
      <c r="B15" s="1">
        <v>49769</v>
      </c>
      <c r="C15" s="1">
        <v>423</v>
      </c>
    </row>
    <row r="16" spans="1:3" x14ac:dyDescent="0.3">
      <c r="A16" s="5" t="s">
        <v>672</v>
      </c>
      <c r="B16" s="1">
        <v>25197</v>
      </c>
      <c r="C16" s="1">
        <v>139</v>
      </c>
    </row>
    <row r="17" spans="1:13" x14ac:dyDescent="0.3">
      <c r="A17" s="5" t="s">
        <v>673</v>
      </c>
      <c r="B17" s="1">
        <v>6188</v>
      </c>
      <c r="C17" s="1">
        <v>27</v>
      </c>
    </row>
    <row r="18" spans="1:13" x14ac:dyDescent="0.3">
      <c r="A18" s="5" t="s">
        <v>674</v>
      </c>
      <c r="B18" s="1">
        <v>3548</v>
      </c>
      <c r="C18" s="1">
        <v>13</v>
      </c>
    </row>
    <row r="19" spans="1:13" x14ac:dyDescent="0.3">
      <c r="A19" s="5" t="s">
        <v>675</v>
      </c>
      <c r="B19" s="1">
        <v>2108</v>
      </c>
      <c r="C19" s="1">
        <v>5</v>
      </c>
    </row>
    <row r="20" spans="1:13" x14ac:dyDescent="0.3">
      <c r="A20" s="5" t="s">
        <v>676</v>
      </c>
      <c r="B20" s="1">
        <v>2682</v>
      </c>
      <c r="C20" s="1">
        <v>7</v>
      </c>
      <c r="F20" s="9" t="s">
        <v>683</v>
      </c>
      <c r="G20" s="9"/>
      <c r="H20" s="9"/>
      <c r="I20" s="9"/>
      <c r="J20" s="9"/>
      <c r="K20" s="9"/>
      <c r="L20" s="9"/>
      <c r="M20" s="9"/>
    </row>
    <row r="21" spans="1:13" x14ac:dyDescent="0.3">
      <c r="F21" s="9"/>
      <c r="G21" s="9"/>
      <c r="H21" s="9"/>
      <c r="I21" s="9"/>
      <c r="J21" s="9"/>
      <c r="K21" s="9"/>
      <c r="L21" s="9"/>
      <c r="M21" s="9"/>
    </row>
  </sheetData>
  <mergeCells count="1">
    <mergeCell ref="F20:M21"/>
  </mergeCells>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D331-C94D-4770-881D-CBD3E78266E1}">
  <dimension ref="A3:T20"/>
  <sheetViews>
    <sheetView workbookViewId="0">
      <selection activeCell="U11" sqref="U11"/>
    </sheetView>
  </sheetViews>
  <sheetFormatPr defaultRowHeight="14.4" x14ac:dyDescent="0.3"/>
  <cols>
    <col min="1" max="1" width="12.109375" bestFit="1" customWidth="1"/>
    <col min="2" max="2" width="16.109375" bestFit="1" customWidth="1"/>
    <col min="20" max="20" width="7" customWidth="1"/>
  </cols>
  <sheetData>
    <row r="3" spans="1:20" x14ac:dyDescent="0.3">
      <c r="A3" s="4" t="s">
        <v>10</v>
      </c>
      <c r="B3" t="s">
        <v>656</v>
      </c>
    </row>
    <row r="4" spans="1:20" x14ac:dyDescent="0.3">
      <c r="A4" s="5" t="s">
        <v>21</v>
      </c>
      <c r="B4" s="1"/>
    </row>
    <row r="5" spans="1:20" x14ac:dyDescent="0.3">
      <c r="A5" s="6" t="s">
        <v>651</v>
      </c>
      <c r="B5" s="1">
        <v>5896</v>
      </c>
    </row>
    <row r="6" spans="1:20" x14ac:dyDescent="0.3">
      <c r="A6" s="6" t="s">
        <v>649</v>
      </c>
      <c r="B6" s="1">
        <v>21213</v>
      </c>
      <c r="N6" s="10" t="s">
        <v>685</v>
      </c>
      <c r="O6" s="10"/>
      <c r="P6" s="10"/>
      <c r="Q6" s="10"/>
      <c r="R6" s="10"/>
      <c r="S6" s="10"/>
      <c r="T6" s="10"/>
    </row>
    <row r="7" spans="1:20" x14ac:dyDescent="0.3">
      <c r="A7" s="5" t="s">
        <v>30</v>
      </c>
      <c r="B7" s="1"/>
      <c r="N7" s="10"/>
      <c r="O7" s="10"/>
      <c r="P7" s="10"/>
      <c r="Q7" s="10"/>
      <c r="R7" s="10"/>
      <c r="S7" s="10"/>
      <c r="T7" s="10"/>
    </row>
    <row r="8" spans="1:20" x14ac:dyDescent="0.3">
      <c r="A8" s="6" t="s">
        <v>651</v>
      </c>
      <c r="B8" s="1">
        <v>6364</v>
      </c>
      <c r="N8" s="10"/>
      <c r="O8" s="10"/>
      <c r="P8" s="10"/>
      <c r="Q8" s="10"/>
      <c r="R8" s="10"/>
      <c r="S8" s="10"/>
      <c r="T8" s="10"/>
    </row>
    <row r="9" spans="1:20" x14ac:dyDescent="0.3">
      <c r="A9" s="6" t="s">
        <v>649</v>
      </c>
      <c r="B9" s="1">
        <v>27451</v>
      </c>
    </row>
    <row r="10" spans="1:20" x14ac:dyDescent="0.3">
      <c r="A10" s="5" t="s">
        <v>17</v>
      </c>
      <c r="B10" s="1"/>
    </row>
    <row r="11" spans="1:20" x14ac:dyDescent="0.3">
      <c r="A11" s="6" t="s">
        <v>651</v>
      </c>
      <c r="B11" s="1">
        <v>6605</v>
      </c>
    </row>
    <row r="12" spans="1:20" x14ac:dyDescent="0.3">
      <c r="A12" s="6" t="s">
        <v>649</v>
      </c>
      <c r="B12" s="1">
        <v>21963</v>
      </c>
    </row>
    <row r="19" spans="5:11" x14ac:dyDescent="0.3">
      <c r="E19" s="9" t="s">
        <v>684</v>
      </c>
      <c r="F19" s="9"/>
      <c r="G19" s="9"/>
      <c r="H19" s="9"/>
      <c r="I19" s="9"/>
      <c r="J19" s="9"/>
      <c r="K19" s="9"/>
    </row>
    <row r="20" spans="5:11" x14ac:dyDescent="0.3">
      <c r="E20" s="9"/>
      <c r="F20" s="9"/>
      <c r="G20" s="9"/>
      <c r="H20" s="9"/>
      <c r="I20" s="9"/>
      <c r="J20" s="9"/>
      <c r="K20" s="9"/>
    </row>
  </sheetData>
  <mergeCells count="2">
    <mergeCell ref="E19:K20"/>
    <mergeCell ref="N6:T8"/>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753AA-C053-4BAD-A244-C40236190A1C}">
  <dimension ref="L6:R12"/>
  <sheetViews>
    <sheetView workbookViewId="0">
      <selection activeCell="G22" sqref="G22"/>
    </sheetView>
  </sheetViews>
  <sheetFormatPr defaultRowHeight="14.4" x14ac:dyDescent="0.3"/>
  <cols>
    <col min="12" max="12" width="10.109375" customWidth="1"/>
  </cols>
  <sheetData>
    <row r="6" spans="12:18" x14ac:dyDescent="0.3">
      <c r="L6" s="15" t="s">
        <v>690</v>
      </c>
      <c r="M6" s="12" t="s">
        <v>689</v>
      </c>
      <c r="N6" s="12" t="s">
        <v>645</v>
      </c>
    </row>
    <row r="7" spans="12:18" x14ac:dyDescent="0.3">
      <c r="L7" s="13" t="s">
        <v>689</v>
      </c>
      <c r="M7" s="14">
        <v>1</v>
      </c>
      <c r="N7" s="14">
        <v>0.56522869965583444</v>
      </c>
    </row>
    <row r="8" spans="12:18" x14ac:dyDescent="0.3">
      <c r="L8" s="13" t="s">
        <v>645</v>
      </c>
      <c r="M8" s="14">
        <v>0.56522869965583444</v>
      </c>
      <c r="N8" s="14">
        <v>1</v>
      </c>
    </row>
    <row r="11" spans="12:18" x14ac:dyDescent="0.3">
      <c r="L11" s="9" t="s">
        <v>691</v>
      </c>
      <c r="M11" s="9"/>
      <c r="N11" s="9"/>
      <c r="O11" s="9"/>
      <c r="P11" s="9"/>
      <c r="Q11" s="9"/>
      <c r="R11" s="9"/>
    </row>
    <row r="12" spans="12:18" x14ac:dyDescent="0.3">
      <c r="L12" s="9"/>
      <c r="M12" s="9"/>
      <c r="N12" s="9"/>
      <c r="O12" s="9"/>
      <c r="P12" s="9"/>
      <c r="Q12" s="9"/>
      <c r="R12" s="9"/>
    </row>
  </sheetData>
  <mergeCells count="1">
    <mergeCell ref="L11:R1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B651-54F2-458D-B41D-B4C1888D04BD}">
  <dimension ref="A1:M615"/>
  <sheetViews>
    <sheetView workbookViewId="0">
      <selection activeCell="O21" sqref="O21"/>
    </sheetView>
  </sheetViews>
  <sheetFormatPr defaultRowHeight="14.4" x14ac:dyDescent="0.3"/>
  <cols>
    <col min="1" max="1" width="8.5546875" bestFit="1" customWidth="1"/>
    <col min="2" max="2" width="9.33203125" bestFit="1" customWidth="1"/>
    <col min="3" max="3" width="15.6640625" bestFit="1" customWidth="1"/>
    <col min="4" max="4" width="13.33203125" bestFit="1" customWidth="1"/>
    <col min="5" max="5" width="12.109375" bestFit="1" customWidth="1"/>
    <col min="6" max="6" width="14" bestFit="1" customWidth="1"/>
    <col min="7" max="7" width="18.109375" bestFit="1" customWidth="1"/>
    <col min="8" max="8" width="18.33203125" bestFit="1" customWidth="1"/>
    <col min="9" max="9" width="15.44140625" bestFit="1" customWidth="1"/>
    <col min="10" max="10" width="14.5546875" bestFit="1" customWidth="1"/>
    <col min="11" max="11" width="9.5546875" bestFit="1" customWidth="1"/>
    <col min="12" max="12" width="13" bestFit="1" customWidth="1"/>
    <col min="13" max="13" width="10" bestFit="1" customWidth="1"/>
    <col min="14" max="14" width="17.6640625" bestFit="1" customWidth="1"/>
    <col min="15" max="15" width="17.88671875" bestFit="1" customWidth="1"/>
    <col min="16" max="16" width="16" bestFit="1" customWidth="1"/>
    <col min="17" max="17" width="15.109375" bestFit="1" customWidth="1"/>
    <col min="18" max="18" width="9.5546875" bestFit="1" customWidth="1"/>
    <col min="19" max="19" width="13.5546875" bestFit="1" customWidth="1"/>
    <col min="20" max="20" width="10" bestFit="1" customWidth="1"/>
  </cols>
  <sheetData>
    <row r="1" spans="1:13" x14ac:dyDescent="0.3">
      <c r="A1" t="s">
        <v>0</v>
      </c>
      <c r="B1" t="s">
        <v>1</v>
      </c>
      <c r="C1" t="s">
        <v>653</v>
      </c>
      <c r="D1" t="s">
        <v>3</v>
      </c>
      <c r="E1" t="s">
        <v>4</v>
      </c>
      <c r="F1" t="s">
        <v>654</v>
      </c>
      <c r="G1" t="s">
        <v>655</v>
      </c>
      <c r="H1" t="s">
        <v>656</v>
      </c>
      <c r="I1" t="s">
        <v>657</v>
      </c>
      <c r="J1" t="s">
        <v>644</v>
      </c>
      <c r="K1" t="s">
        <v>10</v>
      </c>
      <c r="L1" t="s">
        <v>658</v>
      </c>
      <c r="M1" t="s">
        <v>12</v>
      </c>
    </row>
    <row r="2" spans="1:13" x14ac:dyDescent="0.3">
      <c r="A2" s="1" t="s">
        <v>13</v>
      </c>
      <c r="B2" s="1" t="s">
        <v>14</v>
      </c>
      <c r="C2" s="1" t="s">
        <v>648</v>
      </c>
      <c r="D2">
        <v>0</v>
      </c>
      <c r="E2" s="1" t="s">
        <v>16</v>
      </c>
      <c r="F2" s="1" t="s">
        <v>649</v>
      </c>
      <c r="G2">
        <v>5849</v>
      </c>
      <c r="H2">
        <v>128</v>
      </c>
      <c r="I2">
        <v>36</v>
      </c>
      <c r="J2">
        <v>1</v>
      </c>
      <c r="K2" s="1" t="s">
        <v>17</v>
      </c>
      <c r="L2" s="1" t="s">
        <v>661</v>
      </c>
      <c r="M2">
        <v>237</v>
      </c>
    </row>
    <row r="3" spans="1:13" x14ac:dyDescent="0.3">
      <c r="A3" s="1" t="s">
        <v>19</v>
      </c>
      <c r="B3" s="1" t="s">
        <v>14</v>
      </c>
      <c r="C3" s="1" t="s">
        <v>650</v>
      </c>
      <c r="D3">
        <v>1</v>
      </c>
      <c r="E3" s="1" t="s">
        <v>16</v>
      </c>
      <c r="F3" s="1" t="s">
        <v>649</v>
      </c>
      <c r="G3">
        <v>4583</v>
      </c>
      <c r="H3">
        <v>128</v>
      </c>
      <c r="I3">
        <v>36</v>
      </c>
      <c r="J3">
        <v>1</v>
      </c>
      <c r="K3" s="1" t="s">
        <v>21</v>
      </c>
      <c r="L3" s="1" t="s">
        <v>662</v>
      </c>
      <c r="M3">
        <v>239</v>
      </c>
    </row>
    <row r="4" spans="1:13" x14ac:dyDescent="0.3">
      <c r="A4" s="1" t="s">
        <v>23</v>
      </c>
      <c r="B4" s="1" t="s">
        <v>14</v>
      </c>
      <c r="C4" s="1" t="s">
        <v>650</v>
      </c>
      <c r="D4">
        <v>0</v>
      </c>
      <c r="E4" s="1" t="s">
        <v>16</v>
      </c>
      <c r="F4" s="1" t="s">
        <v>651</v>
      </c>
      <c r="G4">
        <v>3000</v>
      </c>
      <c r="H4">
        <v>66</v>
      </c>
      <c r="I4">
        <v>36</v>
      </c>
      <c r="J4">
        <v>1</v>
      </c>
      <c r="K4" s="1" t="s">
        <v>17</v>
      </c>
      <c r="L4" s="1" t="s">
        <v>661</v>
      </c>
      <c r="M4">
        <v>87</v>
      </c>
    </row>
    <row r="5" spans="1:13" x14ac:dyDescent="0.3">
      <c r="A5" s="1" t="s">
        <v>24</v>
      </c>
      <c r="B5" s="1" t="s">
        <v>14</v>
      </c>
      <c r="C5" s="1" t="s">
        <v>650</v>
      </c>
      <c r="D5">
        <v>0</v>
      </c>
      <c r="E5" s="1" t="s">
        <v>25</v>
      </c>
      <c r="F5" s="1" t="s">
        <v>649</v>
      </c>
      <c r="G5">
        <v>2583</v>
      </c>
      <c r="H5">
        <v>120</v>
      </c>
      <c r="I5">
        <v>36</v>
      </c>
      <c r="J5">
        <v>1</v>
      </c>
      <c r="K5" s="1" t="s">
        <v>17</v>
      </c>
      <c r="L5" s="1" t="s">
        <v>661</v>
      </c>
      <c r="M5">
        <v>230</v>
      </c>
    </row>
    <row r="6" spans="1:13" x14ac:dyDescent="0.3">
      <c r="A6" s="1" t="s">
        <v>26</v>
      </c>
      <c r="B6" s="1" t="s">
        <v>14</v>
      </c>
      <c r="C6" s="1" t="s">
        <v>648</v>
      </c>
      <c r="D6">
        <v>0</v>
      </c>
      <c r="E6" s="1" t="s">
        <v>16</v>
      </c>
      <c r="F6" s="1" t="s">
        <v>649</v>
      </c>
      <c r="G6">
        <v>6000</v>
      </c>
      <c r="H6">
        <v>141</v>
      </c>
      <c r="I6">
        <v>36</v>
      </c>
      <c r="J6">
        <v>1</v>
      </c>
      <c r="K6" s="1" t="s">
        <v>17</v>
      </c>
      <c r="L6" s="1" t="s">
        <v>661</v>
      </c>
      <c r="M6">
        <v>272</v>
      </c>
    </row>
    <row r="7" spans="1:13" x14ac:dyDescent="0.3">
      <c r="A7" s="1" t="s">
        <v>27</v>
      </c>
      <c r="B7" s="1" t="s">
        <v>14</v>
      </c>
      <c r="C7" s="1" t="s">
        <v>650</v>
      </c>
      <c r="D7">
        <v>2</v>
      </c>
      <c r="E7" s="1" t="s">
        <v>16</v>
      </c>
      <c r="F7" s="1" t="s">
        <v>651</v>
      </c>
      <c r="G7">
        <v>5417</v>
      </c>
      <c r="H7">
        <v>267</v>
      </c>
      <c r="I7">
        <v>36</v>
      </c>
      <c r="J7">
        <v>1</v>
      </c>
      <c r="K7" s="1" t="s">
        <v>17</v>
      </c>
      <c r="L7" s="1" t="s">
        <v>661</v>
      </c>
      <c r="M7">
        <v>377</v>
      </c>
    </row>
    <row r="8" spans="1:13" x14ac:dyDescent="0.3">
      <c r="A8" s="1" t="s">
        <v>28</v>
      </c>
      <c r="B8" s="1" t="s">
        <v>14</v>
      </c>
      <c r="C8" s="1" t="s">
        <v>650</v>
      </c>
      <c r="D8">
        <v>0</v>
      </c>
      <c r="E8" s="1" t="s">
        <v>25</v>
      </c>
      <c r="F8" s="1" t="s">
        <v>649</v>
      </c>
      <c r="G8">
        <v>2333</v>
      </c>
      <c r="H8">
        <v>95</v>
      </c>
      <c r="I8">
        <v>36</v>
      </c>
      <c r="J8">
        <v>1</v>
      </c>
      <c r="K8" s="1" t="s">
        <v>17</v>
      </c>
      <c r="L8" s="1" t="s">
        <v>661</v>
      </c>
      <c r="M8">
        <v>207</v>
      </c>
    </row>
    <row r="9" spans="1:13" x14ac:dyDescent="0.3">
      <c r="A9" s="1" t="s">
        <v>29</v>
      </c>
      <c r="B9" s="1" t="s">
        <v>14</v>
      </c>
      <c r="C9" s="1" t="s">
        <v>650</v>
      </c>
      <c r="D9">
        <v>3</v>
      </c>
      <c r="E9" s="1" t="s">
        <v>16</v>
      </c>
      <c r="F9" s="1" t="s">
        <v>649</v>
      </c>
      <c r="G9">
        <v>3036</v>
      </c>
      <c r="H9">
        <v>158</v>
      </c>
      <c r="I9">
        <v>36</v>
      </c>
      <c r="J9">
        <v>0</v>
      </c>
      <c r="K9" s="1" t="s">
        <v>30</v>
      </c>
      <c r="L9" s="1" t="s">
        <v>662</v>
      </c>
      <c r="M9">
        <v>279</v>
      </c>
    </row>
    <row r="10" spans="1:13" x14ac:dyDescent="0.3">
      <c r="A10" s="1" t="s">
        <v>31</v>
      </c>
      <c r="B10" s="1" t="s">
        <v>14</v>
      </c>
      <c r="C10" s="1" t="s">
        <v>650</v>
      </c>
      <c r="D10">
        <v>2</v>
      </c>
      <c r="E10" s="1" t="s">
        <v>16</v>
      </c>
      <c r="F10" s="1" t="s">
        <v>649</v>
      </c>
      <c r="G10">
        <v>4006</v>
      </c>
      <c r="H10">
        <v>168</v>
      </c>
      <c r="I10">
        <v>36</v>
      </c>
      <c r="J10">
        <v>1</v>
      </c>
      <c r="K10" s="1" t="s">
        <v>17</v>
      </c>
      <c r="L10" s="1" t="s">
        <v>661</v>
      </c>
      <c r="M10">
        <v>279</v>
      </c>
    </row>
    <row r="11" spans="1:13" x14ac:dyDescent="0.3">
      <c r="A11" s="1" t="s">
        <v>32</v>
      </c>
      <c r="B11" s="1" t="s">
        <v>14</v>
      </c>
      <c r="C11" s="1" t="s">
        <v>650</v>
      </c>
      <c r="D11">
        <v>1</v>
      </c>
      <c r="E11" s="1" t="s">
        <v>16</v>
      </c>
      <c r="F11" s="1" t="s">
        <v>649</v>
      </c>
      <c r="G11">
        <v>12841</v>
      </c>
      <c r="H11">
        <v>349</v>
      </c>
      <c r="I11">
        <v>36</v>
      </c>
      <c r="J11">
        <v>1</v>
      </c>
      <c r="K11" s="1" t="s">
        <v>30</v>
      </c>
      <c r="L11" s="1" t="s">
        <v>662</v>
      </c>
      <c r="M11">
        <v>5720</v>
      </c>
    </row>
    <row r="12" spans="1:13" x14ac:dyDescent="0.3">
      <c r="A12" s="1" t="s">
        <v>33</v>
      </c>
      <c r="B12" s="1" t="s">
        <v>14</v>
      </c>
      <c r="C12" s="1" t="s">
        <v>650</v>
      </c>
      <c r="D12">
        <v>2</v>
      </c>
      <c r="E12" s="1" t="s">
        <v>16</v>
      </c>
      <c r="F12" s="1" t="s">
        <v>649</v>
      </c>
      <c r="G12">
        <v>3200</v>
      </c>
      <c r="H12">
        <v>70</v>
      </c>
      <c r="I12">
        <v>36</v>
      </c>
      <c r="J12">
        <v>1</v>
      </c>
      <c r="K12" s="1" t="s">
        <v>17</v>
      </c>
      <c r="L12" s="1" t="s">
        <v>661</v>
      </c>
      <c r="M12">
        <v>100</v>
      </c>
    </row>
    <row r="13" spans="1:13" x14ac:dyDescent="0.3">
      <c r="A13" s="1" t="s">
        <v>34</v>
      </c>
      <c r="B13" s="1" t="s">
        <v>14</v>
      </c>
      <c r="C13" s="1" t="s">
        <v>650</v>
      </c>
      <c r="D13">
        <v>2</v>
      </c>
      <c r="E13" s="1" t="s">
        <v>16</v>
      </c>
      <c r="F13" s="1" t="s">
        <v>651</v>
      </c>
      <c r="G13">
        <v>2500</v>
      </c>
      <c r="H13">
        <v>109</v>
      </c>
      <c r="I13">
        <v>36</v>
      </c>
      <c r="J13">
        <v>1</v>
      </c>
      <c r="K13" s="1" t="s">
        <v>17</v>
      </c>
      <c r="L13" s="1" t="s">
        <v>661</v>
      </c>
      <c r="M13">
        <v>202</v>
      </c>
    </row>
    <row r="14" spans="1:13" x14ac:dyDescent="0.3">
      <c r="A14" s="1" t="s">
        <v>36</v>
      </c>
      <c r="B14" s="1" t="s">
        <v>14</v>
      </c>
      <c r="C14" s="1" t="s">
        <v>650</v>
      </c>
      <c r="D14">
        <v>2</v>
      </c>
      <c r="E14" s="1" t="s">
        <v>16</v>
      </c>
      <c r="F14" s="1" t="s">
        <v>649</v>
      </c>
      <c r="G14">
        <v>3073</v>
      </c>
      <c r="H14">
        <v>200</v>
      </c>
      <c r="I14">
        <v>36</v>
      </c>
      <c r="J14">
        <v>1</v>
      </c>
      <c r="K14" s="1" t="s">
        <v>17</v>
      </c>
      <c r="L14" s="1" t="s">
        <v>661</v>
      </c>
      <c r="M14">
        <v>300</v>
      </c>
    </row>
    <row r="15" spans="1:13" x14ac:dyDescent="0.3">
      <c r="A15" s="1" t="s">
        <v>37</v>
      </c>
      <c r="B15" s="1" t="s">
        <v>14</v>
      </c>
      <c r="C15" s="1" t="s">
        <v>648</v>
      </c>
      <c r="D15">
        <v>0</v>
      </c>
      <c r="E15" s="1" t="s">
        <v>16</v>
      </c>
      <c r="F15" s="1" t="s">
        <v>649</v>
      </c>
      <c r="G15">
        <v>1853</v>
      </c>
      <c r="H15">
        <v>114</v>
      </c>
      <c r="I15">
        <v>36</v>
      </c>
      <c r="J15">
        <v>1</v>
      </c>
      <c r="K15" s="1" t="s">
        <v>21</v>
      </c>
      <c r="L15" s="1" t="s">
        <v>662</v>
      </c>
      <c r="M15">
        <v>227</v>
      </c>
    </row>
    <row r="16" spans="1:13" x14ac:dyDescent="0.3">
      <c r="A16" s="1" t="s">
        <v>38</v>
      </c>
      <c r="B16" s="1" t="s">
        <v>14</v>
      </c>
      <c r="C16" s="1" t="s">
        <v>650</v>
      </c>
      <c r="D16">
        <v>2</v>
      </c>
      <c r="E16" s="1" t="s">
        <v>16</v>
      </c>
      <c r="F16" s="1" t="s">
        <v>649</v>
      </c>
      <c r="G16">
        <v>1299</v>
      </c>
      <c r="H16">
        <v>17</v>
      </c>
      <c r="I16">
        <v>12</v>
      </c>
      <c r="J16">
        <v>1</v>
      </c>
      <c r="K16" s="1" t="s">
        <v>17</v>
      </c>
      <c r="L16" s="1" t="s">
        <v>661</v>
      </c>
      <c r="M16">
        <v>27</v>
      </c>
    </row>
    <row r="17" spans="1:13" x14ac:dyDescent="0.3">
      <c r="A17" s="1" t="s">
        <v>39</v>
      </c>
      <c r="B17" s="1" t="s">
        <v>14</v>
      </c>
      <c r="C17" s="1" t="s">
        <v>648</v>
      </c>
      <c r="D17">
        <v>0</v>
      </c>
      <c r="E17" s="1" t="s">
        <v>16</v>
      </c>
      <c r="F17" s="1" t="s">
        <v>649</v>
      </c>
      <c r="G17">
        <v>4950</v>
      </c>
      <c r="H17">
        <v>125</v>
      </c>
      <c r="I17">
        <v>36</v>
      </c>
      <c r="J17">
        <v>1</v>
      </c>
      <c r="K17" s="1" t="s">
        <v>17</v>
      </c>
      <c r="L17" s="1" t="s">
        <v>661</v>
      </c>
      <c r="M17">
        <v>237</v>
      </c>
    </row>
    <row r="18" spans="1:13" x14ac:dyDescent="0.3">
      <c r="A18" s="1" t="s">
        <v>40</v>
      </c>
      <c r="B18" s="1" t="s">
        <v>14</v>
      </c>
      <c r="C18" s="1" t="s">
        <v>648</v>
      </c>
      <c r="D18">
        <v>1</v>
      </c>
      <c r="E18" s="1" t="s">
        <v>25</v>
      </c>
      <c r="F18" s="1" t="s">
        <v>649</v>
      </c>
      <c r="G18">
        <v>3596</v>
      </c>
      <c r="H18">
        <v>100</v>
      </c>
      <c r="I18">
        <v>24</v>
      </c>
      <c r="J18">
        <v>1</v>
      </c>
      <c r="K18" s="1" t="s">
        <v>17</v>
      </c>
      <c r="L18" s="1" t="s">
        <v>661</v>
      </c>
      <c r="M18">
        <v>120</v>
      </c>
    </row>
    <row r="19" spans="1:13" x14ac:dyDescent="0.3">
      <c r="A19" s="1" t="s">
        <v>41</v>
      </c>
      <c r="B19" s="1" t="s">
        <v>42</v>
      </c>
      <c r="C19" s="1" t="s">
        <v>648</v>
      </c>
      <c r="D19">
        <v>0</v>
      </c>
      <c r="E19" s="1" t="s">
        <v>16</v>
      </c>
      <c r="F19" s="1" t="s">
        <v>649</v>
      </c>
      <c r="G19">
        <v>3510</v>
      </c>
      <c r="H19">
        <v>76</v>
      </c>
      <c r="I19">
        <v>36</v>
      </c>
      <c r="J19">
        <v>0</v>
      </c>
      <c r="K19" s="1" t="s">
        <v>17</v>
      </c>
      <c r="L19" s="1" t="s">
        <v>662</v>
      </c>
      <c r="M19">
        <v>107</v>
      </c>
    </row>
    <row r="20" spans="1:13" x14ac:dyDescent="0.3">
      <c r="A20" s="1" t="s">
        <v>43</v>
      </c>
      <c r="B20" s="1" t="s">
        <v>14</v>
      </c>
      <c r="C20" s="1" t="s">
        <v>650</v>
      </c>
      <c r="D20">
        <v>0</v>
      </c>
      <c r="E20" s="1" t="s">
        <v>25</v>
      </c>
      <c r="F20" s="1" t="s">
        <v>649</v>
      </c>
      <c r="G20">
        <v>4887</v>
      </c>
      <c r="H20">
        <v>133</v>
      </c>
      <c r="I20">
        <v>36</v>
      </c>
      <c r="J20">
        <v>1</v>
      </c>
      <c r="K20" s="1" t="s">
        <v>21</v>
      </c>
      <c r="L20" s="1" t="s">
        <v>662</v>
      </c>
      <c r="M20">
        <v>255</v>
      </c>
    </row>
    <row r="21" spans="1:13" x14ac:dyDescent="0.3">
      <c r="A21" s="1" t="s">
        <v>44</v>
      </c>
      <c r="B21" s="1" t="s">
        <v>14</v>
      </c>
      <c r="C21" s="1" t="s">
        <v>650</v>
      </c>
      <c r="D21">
        <v>0</v>
      </c>
      <c r="E21" s="1" t="s">
        <v>16</v>
      </c>
      <c r="F21" s="1" t="s">
        <v>651</v>
      </c>
      <c r="G21">
        <v>2600</v>
      </c>
      <c r="H21">
        <v>115</v>
      </c>
      <c r="I21">
        <v>36</v>
      </c>
      <c r="J21">
        <v>1</v>
      </c>
      <c r="K21" s="1" t="s">
        <v>17</v>
      </c>
      <c r="L21" s="1" t="s">
        <v>661</v>
      </c>
      <c r="M21">
        <v>227</v>
      </c>
    </row>
    <row r="22" spans="1:13" x14ac:dyDescent="0.3">
      <c r="A22" s="1" t="s">
        <v>45</v>
      </c>
      <c r="B22" s="1" t="s">
        <v>14</v>
      </c>
      <c r="C22" s="1" t="s">
        <v>650</v>
      </c>
      <c r="D22">
        <v>0</v>
      </c>
      <c r="E22" s="1" t="s">
        <v>25</v>
      </c>
      <c r="F22" s="1" t="s">
        <v>649</v>
      </c>
      <c r="G22">
        <v>7660</v>
      </c>
      <c r="H22">
        <v>104</v>
      </c>
      <c r="I22">
        <v>36</v>
      </c>
      <c r="J22">
        <v>0</v>
      </c>
      <c r="K22" s="1" t="s">
        <v>17</v>
      </c>
      <c r="L22" s="1" t="s">
        <v>662</v>
      </c>
      <c r="M22">
        <v>207</v>
      </c>
    </row>
    <row r="23" spans="1:13" x14ac:dyDescent="0.3">
      <c r="A23" s="1" t="s">
        <v>46</v>
      </c>
      <c r="B23" s="1" t="s">
        <v>14</v>
      </c>
      <c r="C23" s="1" t="s">
        <v>650</v>
      </c>
      <c r="D23">
        <v>1</v>
      </c>
      <c r="E23" s="1" t="s">
        <v>16</v>
      </c>
      <c r="F23" s="1" t="s">
        <v>649</v>
      </c>
      <c r="G23">
        <v>5955</v>
      </c>
      <c r="H23">
        <v>315</v>
      </c>
      <c r="I23">
        <v>36</v>
      </c>
      <c r="J23">
        <v>1</v>
      </c>
      <c r="K23" s="1" t="s">
        <v>17</v>
      </c>
      <c r="L23" s="1" t="s">
        <v>661</v>
      </c>
      <c r="M23">
        <v>527</v>
      </c>
    </row>
    <row r="24" spans="1:13" x14ac:dyDescent="0.3">
      <c r="A24" s="1" t="s">
        <v>47</v>
      </c>
      <c r="B24" s="1" t="s">
        <v>14</v>
      </c>
      <c r="C24" s="1" t="s">
        <v>650</v>
      </c>
      <c r="D24">
        <v>0</v>
      </c>
      <c r="E24" s="1" t="s">
        <v>25</v>
      </c>
      <c r="F24" s="1" t="s">
        <v>649</v>
      </c>
      <c r="G24">
        <v>2600</v>
      </c>
      <c r="H24">
        <v>116</v>
      </c>
      <c r="I24">
        <v>36</v>
      </c>
      <c r="J24">
        <v>0</v>
      </c>
      <c r="K24" s="1" t="s">
        <v>30</v>
      </c>
      <c r="L24" s="1" t="s">
        <v>662</v>
      </c>
      <c r="M24">
        <v>227</v>
      </c>
    </row>
    <row r="25" spans="1:13" x14ac:dyDescent="0.3">
      <c r="A25" s="1" t="s">
        <v>48</v>
      </c>
      <c r="B25" s="1" t="s">
        <v>14</v>
      </c>
      <c r="C25" s="1" t="s">
        <v>650</v>
      </c>
      <c r="D25">
        <v>2</v>
      </c>
      <c r="E25" s="1" t="s">
        <v>25</v>
      </c>
      <c r="F25" s="1" t="s">
        <v>649</v>
      </c>
      <c r="G25">
        <v>3365</v>
      </c>
      <c r="H25">
        <v>112</v>
      </c>
      <c r="I25">
        <v>36</v>
      </c>
      <c r="J25">
        <v>0</v>
      </c>
      <c r="K25" s="1" t="s">
        <v>21</v>
      </c>
      <c r="L25" s="1" t="s">
        <v>662</v>
      </c>
      <c r="M25">
        <v>223</v>
      </c>
    </row>
    <row r="26" spans="1:13" x14ac:dyDescent="0.3">
      <c r="A26" s="1" t="s">
        <v>49</v>
      </c>
      <c r="B26" s="1" t="s">
        <v>14</v>
      </c>
      <c r="C26" s="1" t="s">
        <v>650</v>
      </c>
      <c r="D26">
        <v>1</v>
      </c>
      <c r="E26" s="1" t="s">
        <v>16</v>
      </c>
      <c r="F26" s="1" t="s">
        <v>651</v>
      </c>
      <c r="G26">
        <v>3717</v>
      </c>
      <c r="H26">
        <v>151</v>
      </c>
      <c r="I26">
        <v>36</v>
      </c>
      <c r="J26">
        <v>1</v>
      </c>
      <c r="K26" s="1" t="s">
        <v>30</v>
      </c>
      <c r="L26" s="1" t="s">
        <v>662</v>
      </c>
      <c r="M26">
        <v>272</v>
      </c>
    </row>
    <row r="27" spans="1:13" x14ac:dyDescent="0.3">
      <c r="A27" s="1" t="s">
        <v>50</v>
      </c>
      <c r="B27" s="1" t="s">
        <v>14</v>
      </c>
      <c r="C27" s="1" t="s">
        <v>650</v>
      </c>
      <c r="D27">
        <v>0</v>
      </c>
      <c r="E27" s="1" t="s">
        <v>16</v>
      </c>
      <c r="F27" s="1" t="s">
        <v>651</v>
      </c>
      <c r="G27">
        <v>9560</v>
      </c>
      <c r="H27">
        <v>191</v>
      </c>
      <c r="I27">
        <v>36</v>
      </c>
      <c r="J27">
        <v>1</v>
      </c>
      <c r="K27" s="1" t="s">
        <v>30</v>
      </c>
      <c r="L27" s="1" t="s">
        <v>661</v>
      </c>
      <c r="M27">
        <v>220</v>
      </c>
    </row>
    <row r="28" spans="1:13" x14ac:dyDescent="0.3">
      <c r="A28" s="1" t="s">
        <v>51</v>
      </c>
      <c r="B28" s="1" t="s">
        <v>14</v>
      </c>
      <c r="C28" s="1" t="s">
        <v>650</v>
      </c>
      <c r="D28">
        <v>0</v>
      </c>
      <c r="E28" s="1" t="s">
        <v>16</v>
      </c>
      <c r="F28" s="1" t="s">
        <v>649</v>
      </c>
      <c r="G28">
        <v>2799</v>
      </c>
      <c r="H28">
        <v>122</v>
      </c>
      <c r="I28">
        <v>36</v>
      </c>
      <c r="J28">
        <v>1</v>
      </c>
      <c r="K28" s="1" t="s">
        <v>30</v>
      </c>
      <c r="L28" s="1" t="s">
        <v>661</v>
      </c>
      <c r="M28">
        <v>233</v>
      </c>
    </row>
    <row r="29" spans="1:13" x14ac:dyDescent="0.3">
      <c r="A29" s="1" t="s">
        <v>52</v>
      </c>
      <c r="B29" s="1" t="s">
        <v>14</v>
      </c>
      <c r="C29" s="1" t="s">
        <v>650</v>
      </c>
      <c r="D29">
        <v>2</v>
      </c>
      <c r="E29" s="1" t="s">
        <v>25</v>
      </c>
      <c r="F29" s="1" t="s">
        <v>649</v>
      </c>
      <c r="G29">
        <v>4226</v>
      </c>
      <c r="H29">
        <v>110</v>
      </c>
      <c r="I29">
        <v>36</v>
      </c>
      <c r="J29">
        <v>1</v>
      </c>
      <c r="K29" s="1" t="s">
        <v>17</v>
      </c>
      <c r="L29" s="1" t="s">
        <v>661</v>
      </c>
      <c r="M29">
        <v>220</v>
      </c>
    </row>
    <row r="30" spans="1:13" x14ac:dyDescent="0.3">
      <c r="A30" s="1" t="s">
        <v>53</v>
      </c>
      <c r="B30" s="1" t="s">
        <v>14</v>
      </c>
      <c r="C30" s="1" t="s">
        <v>648</v>
      </c>
      <c r="D30">
        <v>0</v>
      </c>
      <c r="E30" s="1" t="s">
        <v>25</v>
      </c>
      <c r="F30" s="1" t="s">
        <v>649</v>
      </c>
      <c r="G30">
        <v>1442</v>
      </c>
      <c r="H30">
        <v>35</v>
      </c>
      <c r="I30">
        <v>36</v>
      </c>
      <c r="J30">
        <v>1</v>
      </c>
      <c r="K30" s="1" t="s">
        <v>17</v>
      </c>
      <c r="L30" s="1" t="s">
        <v>662</v>
      </c>
      <c r="M30">
        <v>57</v>
      </c>
    </row>
    <row r="31" spans="1:13" x14ac:dyDescent="0.3">
      <c r="A31" s="1" t="s">
        <v>54</v>
      </c>
      <c r="B31" s="1" t="s">
        <v>42</v>
      </c>
      <c r="C31" s="1" t="s">
        <v>648</v>
      </c>
      <c r="D31">
        <v>2</v>
      </c>
      <c r="E31" s="1" t="s">
        <v>16</v>
      </c>
      <c r="F31" s="1" t="s">
        <v>651</v>
      </c>
      <c r="G31">
        <v>3750</v>
      </c>
      <c r="H31">
        <v>120</v>
      </c>
      <c r="I31">
        <v>36</v>
      </c>
      <c r="J31">
        <v>1</v>
      </c>
      <c r="K31" s="1" t="s">
        <v>30</v>
      </c>
      <c r="L31" s="1" t="s">
        <v>661</v>
      </c>
      <c r="M31">
        <v>230</v>
      </c>
    </row>
    <row r="32" spans="1:13" x14ac:dyDescent="0.3">
      <c r="A32" s="1" t="s">
        <v>55</v>
      </c>
      <c r="B32" s="1" t="s">
        <v>14</v>
      </c>
      <c r="C32" s="1" t="s">
        <v>650</v>
      </c>
      <c r="D32">
        <v>1</v>
      </c>
      <c r="E32" s="1" t="s">
        <v>16</v>
      </c>
      <c r="F32" s="1" t="s">
        <v>651</v>
      </c>
      <c r="G32">
        <v>4166</v>
      </c>
      <c r="H32">
        <v>201</v>
      </c>
      <c r="I32">
        <v>36</v>
      </c>
      <c r="J32">
        <v>1</v>
      </c>
      <c r="K32" s="1" t="s">
        <v>17</v>
      </c>
      <c r="L32" s="1" t="s">
        <v>662</v>
      </c>
      <c r="M32">
        <v>302</v>
      </c>
    </row>
    <row r="33" spans="1:13" x14ac:dyDescent="0.3">
      <c r="A33" s="1" t="s">
        <v>56</v>
      </c>
      <c r="B33" s="1" t="s">
        <v>14</v>
      </c>
      <c r="C33" s="1" t="s">
        <v>648</v>
      </c>
      <c r="D33">
        <v>0</v>
      </c>
      <c r="E33" s="1" t="s">
        <v>16</v>
      </c>
      <c r="F33" s="1" t="s">
        <v>649</v>
      </c>
      <c r="G33">
        <v>3167</v>
      </c>
      <c r="H33">
        <v>74</v>
      </c>
      <c r="I33">
        <v>36</v>
      </c>
      <c r="J33">
        <v>1</v>
      </c>
      <c r="K33" s="1" t="s">
        <v>17</v>
      </c>
      <c r="L33" s="1" t="s">
        <v>662</v>
      </c>
      <c r="M33">
        <v>107</v>
      </c>
    </row>
    <row r="34" spans="1:13" x14ac:dyDescent="0.3">
      <c r="A34" s="1" t="s">
        <v>57</v>
      </c>
      <c r="B34" s="1" t="s">
        <v>14</v>
      </c>
      <c r="C34" s="1" t="s">
        <v>648</v>
      </c>
      <c r="D34">
        <v>1</v>
      </c>
      <c r="E34" s="1" t="s">
        <v>16</v>
      </c>
      <c r="F34" s="1" t="s">
        <v>651</v>
      </c>
      <c r="G34">
        <v>4692</v>
      </c>
      <c r="H34">
        <v>106</v>
      </c>
      <c r="I34">
        <v>36</v>
      </c>
      <c r="J34">
        <v>1</v>
      </c>
      <c r="K34" s="1" t="s">
        <v>21</v>
      </c>
      <c r="L34" s="1" t="s">
        <v>662</v>
      </c>
      <c r="M34">
        <v>207</v>
      </c>
    </row>
    <row r="35" spans="1:13" x14ac:dyDescent="0.3">
      <c r="A35" s="1" t="s">
        <v>58</v>
      </c>
      <c r="B35" s="1" t="s">
        <v>14</v>
      </c>
      <c r="C35" s="1" t="s">
        <v>650</v>
      </c>
      <c r="D35">
        <v>0</v>
      </c>
      <c r="E35" s="1" t="s">
        <v>16</v>
      </c>
      <c r="F35" s="1" t="s">
        <v>649</v>
      </c>
      <c r="G35">
        <v>3500</v>
      </c>
      <c r="H35">
        <v>114</v>
      </c>
      <c r="I35">
        <v>36</v>
      </c>
      <c r="J35">
        <v>1</v>
      </c>
      <c r="K35" s="1" t="s">
        <v>30</v>
      </c>
      <c r="L35" s="1" t="s">
        <v>661</v>
      </c>
      <c r="M35">
        <v>227</v>
      </c>
    </row>
    <row r="36" spans="1:13" x14ac:dyDescent="0.3">
      <c r="A36" s="1" t="s">
        <v>59</v>
      </c>
      <c r="B36" s="1" t="s">
        <v>14</v>
      </c>
      <c r="C36" s="1" t="s">
        <v>648</v>
      </c>
      <c r="D36">
        <v>3</v>
      </c>
      <c r="E36" s="1" t="s">
        <v>16</v>
      </c>
      <c r="F36" s="1" t="s">
        <v>649</v>
      </c>
      <c r="G36">
        <v>12500</v>
      </c>
      <c r="H36">
        <v>320</v>
      </c>
      <c r="I36">
        <v>36</v>
      </c>
      <c r="J36">
        <v>1</v>
      </c>
      <c r="K36" s="1" t="s">
        <v>21</v>
      </c>
      <c r="L36" s="1" t="s">
        <v>662</v>
      </c>
      <c r="M36">
        <v>530</v>
      </c>
    </row>
    <row r="37" spans="1:13" x14ac:dyDescent="0.3">
      <c r="A37" s="1" t="s">
        <v>60</v>
      </c>
      <c r="B37" s="1" t="s">
        <v>14</v>
      </c>
      <c r="C37" s="1" t="s">
        <v>650</v>
      </c>
      <c r="D37">
        <v>0</v>
      </c>
      <c r="E37" s="1" t="s">
        <v>16</v>
      </c>
      <c r="F37" s="1" t="s">
        <v>649</v>
      </c>
      <c r="G37">
        <v>2275</v>
      </c>
      <c r="H37">
        <v>128</v>
      </c>
      <c r="I37">
        <v>36</v>
      </c>
      <c r="J37">
        <v>1</v>
      </c>
      <c r="K37" s="1" t="s">
        <v>17</v>
      </c>
      <c r="L37" s="1" t="s">
        <v>661</v>
      </c>
      <c r="M37">
        <v>237</v>
      </c>
    </row>
    <row r="38" spans="1:13" x14ac:dyDescent="0.3">
      <c r="A38" s="1" t="s">
        <v>61</v>
      </c>
      <c r="B38" s="1" t="s">
        <v>14</v>
      </c>
      <c r="C38" s="1" t="s">
        <v>650</v>
      </c>
      <c r="D38">
        <v>0</v>
      </c>
      <c r="E38" s="1" t="s">
        <v>16</v>
      </c>
      <c r="F38" s="1" t="s">
        <v>649</v>
      </c>
      <c r="G38">
        <v>1828</v>
      </c>
      <c r="H38">
        <v>100</v>
      </c>
      <c r="I38">
        <v>36</v>
      </c>
      <c r="J38">
        <v>0</v>
      </c>
      <c r="K38" s="1" t="s">
        <v>17</v>
      </c>
      <c r="L38" s="1" t="s">
        <v>662</v>
      </c>
      <c r="M38">
        <v>120</v>
      </c>
    </row>
    <row r="39" spans="1:13" x14ac:dyDescent="0.3">
      <c r="A39" s="1" t="s">
        <v>62</v>
      </c>
      <c r="B39" s="1" t="s">
        <v>42</v>
      </c>
      <c r="C39" s="1" t="s">
        <v>650</v>
      </c>
      <c r="D39">
        <v>0</v>
      </c>
      <c r="E39" s="1" t="s">
        <v>16</v>
      </c>
      <c r="F39" s="1" t="s">
        <v>649</v>
      </c>
      <c r="G39">
        <v>3667</v>
      </c>
      <c r="H39">
        <v>144</v>
      </c>
      <c r="I39">
        <v>36</v>
      </c>
      <c r="J39">
        <v>1</v>
      </c>
      <c r="K39" s="1" t="s">
        <v>30</v>
      </c>
      <c r="L39" s="1" t="s">
        <v>661</v>
      </c>
      <c r="M39">
        <v>277</v>
      </c>
    </row>
    <row r="40" spans="1:13" x14ac:dyDescent="0.3">
      <c r="A40" s="1" t="s">
        <v>63</v>
      </c>
      <c r="B40" s="1" t="s">
        <v>14</v>
      </c>
      <c r="C40" s="1" t="s">
        <v>648</v>
      </c>
      <c r="D40">
        <v>0</v>
      </c>
      <c r="E40" s="1" t="s">
        <v>16</v>
      </c>
      <c r="F40" s="1" t="s">
        <v>649</v>
      </c>
      <c r="G40">
        <v>4166</v>
      </c>
      <c r="H40">
        <v>184</v>
      </c>
      <c r="I40">
        <v>36</v>
      </c>
      <c r="J40">
        <v>1</v>
      </c>
      <c r="K40" s="1" t="s">
        <v>17</v>
      </c>
      <c r="L40" s="1" t="s">
        <v>661</v>
      </c>
      <c r="M40">
        <v>297</v>
      </c>
    </row>
    <row r="41" spans="1:13" x14ac:dyDescent="0.3">
      <c r="A41" s="1" t="s">
        <v>64</v>
      </c>
      <c r="B41" s="1" t="s">
        <v>14</v>
      </c>
      <c r="C41" s="1" t="s">
        <v>648</v>
      </c>
      <c r="D41">
        <v>0</v>
      </c>
      <c r="E41" s="1" t="s">
        <v>25</v>
      </c>
      <c r="F41" s="1" t="s">
        <v>649</v>
      </c>
      <c r="G41">
        <v>3748</v>
      </c>
      <c r="H41">
        <v>110</v>
      </c>
      <c r="I41">
        <v>36</v>
      </c>
      <c r="J41">
        <v>1</v>
      </c>
      <c r="K41" s="1" t="s">
        <v>30</v>
      </c>
      <c r="L41" s="1" t="s">
        <v>661</v>
      </c>
      <c r="M41">
        <v>220</v>
      </c>
    </row>
    <row r="42" spans="1:13" x14ac:dyDescent="0.3">
      <c r="A42" s="1" t="s">
        <v>65</v>
      </c>
      <c r="B42" s="1" t="s">
        <v>14</v>
      </c>
      <c r="C42" s="1" t="s">
        <v>648</v>
      </c>
      <c r="D42">
        <v>0</v>
      </c>
      <c r="E42" s="1" t="s">
        <v>16</v>
      </c>
      <c r="F42" s="1" t="s">
        <v>649</v>
      </c>
      <c r="G42">
        <v>3600</v>
      </c>
      <c r="H42">
        <v>80</v>
      </c>
      <c r="I42">
        <v>36</v>
      </c>
      <c r="J42">
        <v>1</v>
      </c>
      <c r="K42" s="1" t="s">
        <v>17</v>
      </c>
      <c r="L42" s="1" t="s">
        <v>662</v>
      </c>
      <c r="M42">
        <v>100</v>
      </c>
    </row>
    <row r="43" spans="1:13" x14ac:dyDescent="0.3">
      <c r="A43" s="1" t="s">
        <v>66</v>
      </c>
      <c r="B43" s="1" t="s">
        <v>14</v>
      </c>
      <c r="C43" s="1" t="s">
        <v>648</v>
      </c>
      <c r="D43">
        <v>0</v>
      </c>
      <c r="E43" s="1" t="s">
        <v>16</v>
      </c>
      <c r="F43" s="1" t="s">
        <v>649</v>
      </c>
      <c r="G43">
        <v>1800</v>
      </c>
      <c r="H43">
        <v>47</v>
      </c>
      <c r="I43">
        <v>36</v>
      </c>
      <c r="J43">
        <v>1</v>
      </c>
      <c r="K43" s="1" t="s">
        <v>17</v>
      </c>
      <c r="L43" s="1" t="s">
        <v>661</v>
      </c>
      <c r="M43">
        <v>112</v>
      </c>
    </row>
    <row r="44" spans="1:13" x14ac:dyDescent="0.3">
      <c r="A44" s="1" t="s">
        <v>67</v>
      </c>
      <c r="B44" s="1" t="s">
        <v>14</v>
      </c>
      <c r="C44" s="1" t="s">
        <v>650</v>
      </c>
      <c r="D44">
        <v>0</v>
      </c>
      <c r="E44" s="1" t="s">
        <v>16</v>
      </c>
      <c r="F44" s="1" t="s">
        <v>649</v>
      </c>
      <c r="G44">
        <v>2400</v>
      </c>
      <c r="H44">
        <v>75</v>
      </c>
      <c r="I44">
        <v>36</v>
      </c>
      <c r="J44">
        <v>1</v>
      </c>
      <c r="K44" s="1" t="s">
        <v>17</v>
      </c>
      <c r="L44" s="1" t="s">
        <v>661</v>
      </c>
      <c r="M44">
        <v>111</v>
      </c>
    </row>
    <row r="45" spans="1:13" x14ac:dyDescent="0.3">
      <c r="A45" s="1" t="s">
        <v>68</v>
      </c>
      <c r="B45" s="1" t="s">
        <v>14</v>
      </c>
      <c r="C45" s="1" t="s">
        <v>650</v>
      </c>
      <c r="D45">
        <v>0</v>
      </c>
      <c r="E45" s="1" t="s">
        <v>16</v>
      </c>
      <c r="F45" s="1" t="s">
        <v>649</v>
      </c>
      <c r="G45">
        <v>3941</v>
      </c>
      <c r="H45">
        <v>134</v>
      </c>
      <c r="I45">
        <v>36</v>
      </c>
      <c r="J45">
        <v>1</v>
      </c>
      <c r="K45" s="1" t="s">
        <v>30</v>
      </c>
      <c r="L45" s="1" t="s">
        <v>661</v>
      </c>
      <c r="M45">
        <v>257</v>
      </c>
    </row>
    <row r="46" spans="1:13" x14ac:dyDescent="0.3">
      <c r="A46" s="1" t="s">
        <v>69</v>
      </c>
      <c r="B46" s="1" t="s">
        <v>14</v>
      </c>
      <c r="C46" s="1" t="s">
        <v>650</v>
      </c>
      <c r="D46">
        <v>0</v>
      </c>
      <c r="E46" s="1" t="s">
        <v>25</v>
      </c>
      <c r="F46" s="1" t="s">
        <v>651</v>
      </c>
      <c r="G46">
        <v>4695</v>
      </c>
      <c r="H46">
        <v>96</v>
      </c>
      <c r="I46">
        <v>36</v>
      </c>
      <c r="J46">
        <v>1</v>
      </c>
      <c r="K46" s="1" t="s">
        <v>17</v>
      </c>
      <c r="L46" s="1" t="s">
        <v>661</v>
      </c>
      <c r="M46">
        <v>207</v>
      </c>
    </row>
    <row r="47" spans="1:13" x14ac:dyDescent="0.3">
      <c r="A47" s="1" t="s">
        <v>70</v>
      </c>
      <c r="B47" s="1" t="s">
        <v>42</v>
      </c>
      <c r="C47" s="1" t="s">
        <v>648</v>
      </c>
      <c r="D47">
        <v>0</v>
      </c>
      <c r="E47" s="1" t="s">
        <v>16</v>
      </c>
      <c r="F47" s="1" t="s">
        <v>649</v>
      </c>
      <c r="G47">
        <v>3410</v>
      </c>
      <c r="H47">
        <v>88</v>
      </c>
      <c r="I47">
        <v>36</v>
      </c>
      <c r="J47">
        <v>1</v>
      </c>
      <c r="K47" s="1" t="s">
        <v>17</v>
      </c>
      <c r="L47" s="1" t="s">
        <v>661</v>
      </c>
      <c r="M47">
        <v>106</v>
      </c>
    </row>
    <row r="48" spans="1:13" x14ac:dyDescent="0.3">
      <c r="A48" s="1" t="s">
        <v>71</v>
      </c>
      <c r="B48" s="1" t="s">
        <v>14</v>
      </c>
      <c r="C48" s="1" t="s">
        <v>650</v>
      </c>
      <c r="D48">
        <v>1</v>
      </c>
      <c r="E48" s="1" t="s">
        <v>16</v>
      </c>
      <c r="F48" s="1" t="s">
        <v>649</v>
      </c>
      <c r="G48">
        <v>5649</v>
      </c>
      <c r="H48">
        <v>44</v>
      </c>
      <c r="I48">
        <v>36</v>
      </c>
      <c r="J48">
        <v>1</v>
      </c>
      <c r="K48" s="1" t="s">
        <v>17</v>
      </c>
      <c r="L48" s="1" t="s">
        <v>661</v>
      </c>
      <c r="M48">
        <v>77</v>
      </c>
    </row>
    <row r="49" spans="1:13" x14ac:dyDescent="0.3">
      <c r="A49" s="1" t="s">
        <v>72</v>
      </c>
      <c r="B49" s="1" t="s">
        <v>14</v>
      </c>
      <c r="C49" s="1" t="s">
        <v>650</v>
      </c>
      <c r="D49">
        <v>0</v>
      </c>
      <c r="E49" s="1" t="s">
        <v>16</v>
      </c>
      <c r="F49" s="1" t="s">
        <v>649</v>
      </c>
      <c r="G49">
        <v>5821</v>
      </c>
      <c r="H49">
        <v>144</v>
      </c>
      <c r="I49">
        <v>36</v>
      </c>
      <c r="J49">
        <v>1</v>
      </c>
      <c r="K49" s="1" t="s">
        <v>17</v>
      </c>
      <c r="L49" s="1" t="s">
        <v>661</v>
      </c>
      <c r="M49">
        <v>190</v>
      </c>
    </row>
    <row r="50" spans="1:13" x14ac:dyDescent="0.3">
      <c r="A50" s="1" t="s">
        <v>73</v>
      </c>
      <c r="B50" s="1" t="s">
        <v>42</v>
      </c>
      <c r="C50" s="1" t="s">
        <v>650</v>
      </c>
      <c r="D50">
        <v>0</v>
      </c>
      <c r="E50" s="1" t="s">
        <v>16</v>
      </c>
      <c r="F50" s="1" t="s">
        <v>649</v>
      </c>
      <c r="G50">
        <v>2645</v>
      </c>
      <c r="H50">
        <v>120</v>
      </c>
      <c r="I50">
        <v>36</v>
      </c>
      <c r="J50">
        <v>0</v>
      </c>
      <c r="K50" s="1" t="s">
        <v>17</v>
      </c>
      <c r="L50" s="1" t="s">
        <v>662</v>
      </c>
      <c r="M50">
        <v>230</v>
      </c>
    </row>
    <row r="51" spans="1:13" x14ac:dyDescent="0.3">
      <c r="A51" s="1" t="s">
        <v>74</v>
      </c>
      <c r="B51" s="1" t="s">
        <v>42</v>
      </c>
      <c r="C51" s="1" t="s">
        <v>648</v>
      </c>
      <c r="D51">
        <v>0</v>
      </c>
      <c r="E51" s="1" t="s">
        <v>16</v>
      </c>
      <c r="F51" s="1" t="s">
        <v>649</v>
      </c>
      <c r="G51">
        <v>4000</v>
      </c>
      <c r="H51">
        <v>144</v>
      </c>
      <c r="I51">
        <v>36</v>
      </c>
      <c r="J51">
        <v>1</v>
      </c>
      <c r="K51" s="1" t="s">
        <v>30</v>
      </c>
      <c r="L51" s="1" t="s">
        <v>661</v>
      </c>
      <c r="M51">
        <v>277</v>
      </c>
    </row>
    <row r="52" spans="1:13" x14ac:dyDescent="0.3">
      <c r="A52" s="1" t="s">
        <v>75</v>
      </c>
      <c r="B52" s="1" t="s">
        <v>42</v>
      </c>
      <c r="C52" s="1" t="s">
        <v>650</v>
      </c>
      <c r="D52">
        <v>0</v>
      </c>
      <c r="E52" s="1" t="s">
        <v>25</v>
      </c>
      <c r="F52" s="1" t="s">
        <v>649</v>
      </c>
      <c r="G52">
        <v>1928</v>
      </c>
      <c r="H52">
        <v>100</v>
      </c>
      <c r="I52">
        <v>36</v>
      </c>
      <c r="J52">
        <v>1</v>
      </c>
      <c r="K52" s="1" t="s">
        <v>30</v>
      </c>
      <c r="L52" s="1" t="s">
        <v>661</v>
      </c>
      <c r="M52">
        <v>120</v>
      </c>
    </row>
    <row r="53" spans="1:13" x14ac:dyDescent="0.3">
      <c r="A53" s="1" t="s">
        <v>76</v>
      </c>
      <c r="B53" s="1" t="s">
        <v>42</v>
      </c>
      <c r="C53" s="1" t="s">
        <v>648</v>
      </c>
      <c r="D53">
        <v>0</v>
      </c>
      <c r="E53" s="1" t="s">
        <v>16</v>
      </c>
      <c r="F53" s="1" t="s">
        <v>649</v>
      </c>
      <c r="G53">
        <v>3086</v>
      </c>
      <c r="H53">
        <v>120</v>
      </c>
      <c r="I53">
        <v>36</v>
      </c>
      <c r="J53">
        <v>1</v>
      </c>
      <c r="K53" s="1" t="s">
        <v>30</v>
      </c>
      <c r="L53" s="1" t="s">
        <v>661</v>
      </c>
      <c r="M53">
        <v>230</v>
      </c>
    </row>
    <row r="54" spans="1:13" x14ac:dyDescent="0.3">
      <c r="A54" s="1" t="s">
        <v>77</v>
      </c>
      <c r="B54" s="1" t="s">
        <v>42</v>
      </c>
      <c r="C54" s="1" t="s">
        <v>648</v>
      </c>
      <c r="D54">
        <v>0</v>
      </c>
      <c r="E54" s="1" t="s">
        <v>16</v>
      </c>
      <c r="F54" s="1" t="s">
        <v>649</v>
      </c>
      <c r="G54">
        <v>4230</v>
      </c>
      <c r="H54">
        <v>112</v>
      </c>
      <c r="I54">
        <v>36</v>
      </c>
      <c r="J54">
        <v>1</v>
      </c>
      <c r="K54" s="1" t="s">
        <v>30</v>
      </c>
      <c r="L54" s="1" t="s">
        <v>662</v>
      </c>
      <c r="M54">
        <v>223</v>
      </c>
    </row>
    <row r="55" spans="1:13" x14ac:dyDescent="0.3">
      <c r="A55" s="1" t="s">
        <v>78</v>
      </c>
      <c r="B55" s="1" t="s">
        <v>14</v>
      </c>
      <c r="C55" s="1" t="s">
        <v>650</v>
      </c>
      <c r="D55">
        <v>2</v>
      </c>
      <c r="E55" s="1" t="s">
        <v>16</v>
      </c>
      <c r="F55" s="1" t="s">
        <v>649</v>
      </c>
      <c r="G55">
        <v>4616</v>
      </c>
      <c r="H55">
        <v>134</v>
      </c>
      <c r="I55">
        <v>36</v>
      </c>
      <c r="J55">
        <v>1</v>
      </c>
      <c r="K55" s="1" t="s">
        <v>17</v>
      </c>
      <c r="L55" s="1" t="s">
        <v>662</v>
      </c>
      <c r="M55">
        <v>257</v>
      </c>
    </row>
    <row r="56" spans="1:13" x14ac:dyDescent="0.3">
      <c r="A56" s="1" t="s">
        <v>79</v>
      </c>
      <c r="B56" s="1" t="s">
        <v>42</v>
      </c>
      <c r="C56" s="1" t="s">
        <v>650</v>
      </c>
      <c r="D56">
        <v>1</v>
      </c>
      <c r="E56" s="1" t="s">
        <v>16</v>
      </c>
      <c r="F56" s="1" t="s">
        <v>651</v>
      </c>
      <c r="G56">
        <v>11500</v>
      </c>
      <c r="H56">
        <v>286</v>
      </c>
      <c r="I56">
        <v>36</v>
      </c>
      <c r="J56">
        <v>0</v>
      </c>
      <c r="K56" s="1" t="s">
        <v>17</v>
      </c>
      <c r="L56" s="1" t="s">
        <v>662</v>
      </c>
      <c r="M56">
        <v>397</v>
      </c>
    </row>
    <row r="57" spans="1:13" x14ac:dyDescent="0.3">
      <c r="A57" s="1" t="s">
        <v>80</v>
      </c>
      <c r="B57" s="1" t="s">
        <v>14</v>
      </c>
      <c r="C57" s="1" t="s">
        <v>650</v>
      </c>
      <c r="D57">
        <v>2</v>
      </c>
      <c r="E57" s="1" t="s">
        <v>16</v>
      </c>
      <c r="F57" s="1" t="s">
        <v>649</v>
      </c>
      <c r="G57">
        <v>2708</v>
      </c>
      <c r="H57">
        <v>97</v>
      </c>
      <c r="I57">
        <v>36</v>
      </c>
      <c r="J57">
        <v>1</v>
      </c>
      <c r="K57" s="1" t="s">
        <v>30</v>
      </c>
      <c r="L57" s="1" t="s">
        <v>661</v>
      </c>
      <c r="M57">
        <v>207</v>
      </c>
    </row>
    <row r="58" spans="1:13" x14ac:dyDescent="0.3">
      <c r="A58" s="1" t="s">
        <v>81</v>
      </c>
      <c r="B58" s="1" t="s">
        <v>14</v>
      </c>
      <c r="C58" s="1" t="s">
        <v>650</v>
      </c>
      <c r="D58">
        <v>0</v>
      </c>
      <c r="E58" s="1" t="s">
        <v>16</v>
      </c>
      <c r="F58" s="1" t="s">
        <v>649</v>
      </c>
      <c r="G58">
        <v>2132</v>
      </c>
      <c r="H58">
        <v>96</v>
      </c>
      <c r="I58">
        <v>36</v>
      </c>
      <c r="J58">
        <v>1</v>
      </c>
      <c r="K58" s="1" t="s">
        <v>30</v>
      </c>
      <c r="L58" s="1" t="s">
        <v>661</v>
      </c>
      <c r="M58">
        <v>207</v>
      </c>
    </row>
    <row r="59" spans="1:13" x14ac:dyDescent="0.3">
      <c r="A59" s="1" t="s">
        <v>82</v>
      </c>
      <c r="B59" s="1" t="s">
        <v>14</v>
      </c>
      <c r="C59" s="1" t="s">
        <v>650</v>
      </c>
      <c r="D59">
        <v>0</v>
      </c>
      <c r="E59" s="1" t="s">
        <v>16</v>
      </c>
      <c r="F59" s="1" t="s">
        <v>649</v>
      </c>
      <c r="G59">
        <v>3366</v>
      </c>
      <c r="H59">
        <v>135</v>
      </c>
      <c r="I59">
        <v>36</v>
      </c>
      <c r="J59">
        <v>1</v>
      </c>
      <c r="K59" s="1" t="s">
        <v>21</v>
      </c>
      <c r="L59" s="1" t="s">
        <v>662</v>
      </c>
      <c r="M59">
        <v>257</v>
      </c>
    </row>
    <row r="60" spans="1:13" x14ac:dyDescent="0.3">
      <c r="A60" s="1" t="s">
        <v>83</v>
      </c>
      <c r="B60" s="1" t="s">
        <v>14</v>
      </c>
      <c r="C60" s="1" t="s">
        <v>650</v>
      </c>
      <c r="D60">
        <v>1</v>
      </c>
      <c r="E60" s="1" t="s">
        <v>16</v>
      </c>
      <c r="F60" s="1" t="s">
        <v>649</v>
      </c>
      <c r="G60">
        <v>8080</v>
      </c>
      <c r="H60">
        <v>180</v>
      </c>
      <c r="I60">
        <v>36</v>
      </c>
      <c r="J60">
        <v>1</v>
      </c>
      <c r="K60" s="1" t="s">
        <v>17</v>
      </c>
      <c r="L60" s="1" t="s">
        <v>661</v>
      </c>
      <c r="M60">
        <v>290</v>
      </c>
    </row>
    <row r="61" spans="1:13" x14ac:dyDescent="0.3">
      <c r="A61" s="1" t="s">
        <v>84</v>
      </c>
      <c r="B61" s="1" t="s">
        <v>14</v>
      </c>
      <c r="C61" s="1" t="s">
        <v>650</v>
      </c>
      <c r="D61">
        <v>2</v>
      </c>
      <c r="E61" s="1" t="s">
        <v>25</v>
      </c>
      <c r="F61" s="1" t="s">
        <v>649</v>
      </c>
      <c r="G61">
        <v>3357</v>
      </c>
      <c r="H61">
        <v>144</v>
      </c>
      <c r="I61">
        <v>36</v>
      </c>
      <c r="J61">
        <v>1</v>
      </c>
      <c r="K61" s="1" t="s">
        <v>17</v>
      </c>
      <c r="L61" s="1" t="s">
        <v>661</v>
      </c>
      <c r="M61">
        <v>277</v>
      </c>
    </row>
    <row r="62" spans="1:13" x14ac:dyDescent="0.3">
      <c r="A62" s="1" t="s">
        <v>85</v>
      </c>
      <c r="B62" s="1" t="s">
        <v>14</v>
      </c>
      <c r="C62" s="1" t="s">
        <v>650</v>
      </c>
      <c r="D62">
        <v>0</v>
      </c>
      <c r="E62" s="1" t="s">
        <v>16</v>
      </c>
      <c r="F62" s="1" t="s">
        <v>649</v>
      </c>
      <c r="G62">
        <v>2500</v>
      </c>
      <c r="H62">
        <v>120</v>
      </c>
      <c r="I62">
        <v>36</v>
      </c>
      <c r="J62">
        <v>1</v>
      </c>
      <c r="K62" s="1" t="s">
        <v>17</v>
      </c>
      <c r="L62" s="1" t="s">
        <v>661</v>
      </c>
      <c r="M62">
        <v>230</v>
      </c>
    </row>
    <row r="63" spans="1:13" x14ac:dyDescent="0.3">
      <c r="A63" s="1" t="s">
        <v>86</v>
      </c>
      <c r="B63" s="1" t="s">
        <v>14</v>
      </c>
      <c r="C63" s="1" t="s">
        <v>650</v>
      </c>
      <c r="D63">
        <v>3</v>
      </c>
      <c r="E63" s="1" t="s">
        <v>16</v>
      </c>
      <c r="F63" s="1" t="s">
        <v>649</v>
      </c>
      <c r="G63">
        <v>3029</v>
      </c>
      <c r="H63">
        <v>99</v>
      </c>
      <c r="I63">
        <v>36</v>
      </c>
      <c r="J63">
        <v>1</v>
      </c>
      <c r="K63" s="1" t="s">
        <v>17</v>
      </c>
      <c r="L63" s="1" t="s">
        <v>661</v>
      </c>
      <c r="M63">
        <v>120</v>
      </c>
    </row>
    <row r="64" spans="1:13" x14ac:dyDescent="0.3">
      <c r="A64" s="1" t="s">
        <v>87</v>
      </c>
      <c r="B64" s="1" t="s">
        <v>14</v>
      </c>
      <c r="C64" s="1" t="s">
        <v>650</v>
      </c>
      <c r="D64">
        <v>0</v>
      </c>
      <c r="E64" s="1" t="s">
        <v>25</v>
      </c>
      <c r="F64" s="1" t="s">
        <v>651</v>
      </c>
      <c r="G64">
        <v>2609</v>
      </c>
      <c r="H64">
        <v>165</v>
      </c>
      <c r="I64">
        <v>18</v>
      </c>
      <c r="J64">
        <v>0</v>
      </c>
      <c r="K64" s="1" t="s">
        <v>21</v>
      </c>
      <c r="L64" s="1" t="s">
        <v>662</v>
      </c>
      <c r="M64">
        <v>277</v>
      </c>
    </row>
    <row r="65" spans="1:13" x14ac:dyDescent="0.3">
      <c r="A65" s="1" t="s">
        <v>88</v>
      </c>
      <c r="B65" s="1" t="s">
        <v>14</v>
      </c>
      <c r="C65" s="1" t="s">
        <v>650</v>
      </c>
      <c r="D65">
        <v>1</v>
      </c>
      <c r="E65" s="1" t="s">
        <v>16</v>
      </c>
      <c r="F65" s="1" t="s">
        <v>649</v>
      </c>
      <c r="G65">
        <v>4945</v>
      </c>
      <c r="H65">
        <v>128</v>
      </c>
      <c r="I65">
        <v>36</v>
      </c>
      <c r="J65">
        <v>0</v>
      </c>
      <c r="K65" s="1" t="s">
        <v>21</v>
      </c>
      <c r="L65" s="1" t="s">
        <v>662</v>
      </c>
      <c r="M65">
        <v>237</v>
      </c>
    </row>
    <row r="66" spans="1:13" x14ac:dyDescent="0.3">
      <c r="A66" s="1" t="s">
        <v>89</v>
      </c>
      <c r="B66" s="1" t="s">
        <v>42</v>
      </c>
      <c r="C66" s="1" t="s">
        <v>648</v>
      </c>
      <c r="D66">
        <v>0</v>
      </c>
      <c r="E66" s="1" t="s">
        <v>16</v>
      </c>
      <c r="F66" s="1" t="s">
        <v>649</v>
      </c>
      <c r="G66">
        <v>4166</v>
      </c>
      <c r="H66">
        <v>116</v>
      </c>
      <c r="I66">
        <v>36</v>
      </c>
      <c r="J66">
        <v>0</v>
      </c>
      <c r="K66" s="1" t="s">
        <v>30</v>
      </c>
      <c r="L66" s="1" t="s">
        <v>662</v>
      </c>
      <c r="M66">
        <v>227</v>
      </c>
    </row>
    <row r="67" spans="1:13" x14ac:dyDescent="0.3">
      <c r="A67" s="1" t="s">
        <v>90</v>
      </c>
      <c r="B67" s="1" t="s">
        <v>14</v>
      </c>
      <c r="C67" s="1" t="s">
        <v>650</v>
      </c>
      <c r="D67">
        <v>0</v>
      </c>
      <c r="E67" s="1" t="s">
        <v>16</v>
      </c>
      <c r="F67" s="1" t="s">
        <v>649</v>
      </c>
      <c r="G67">
        <v>5726</v>
      </c>
      <c r="H67">
        <v>258</v>
      </c>
      <c r="I67">
        <v>36</v>
      </c>
      <c r="J67">
        <v>1</v>
      </c>
      <c r="K67" s="1" t="s">
        <v>30</v>
      </c>
      <c r="L67" s="1" t="s">
        <v>662</v>
      </c>
      <c r="M67">
        <v>379</v>
      </c>
    </row>
    <row r="68" spans="1:13" x14ac:dyDescent="0.3">
      <c r="A68" s="1" t="s">
        <v>91</v>
      </c>
      <c r="B68" s="1" t="s">
        <v>14</v>
      </c>
      <c r="C68" s="1" t="s">
        <v>648</v>
      </c>
      <c r="D68">
        <v>0</v>
      </c>
      <c r="E68" s="1" t="s">
        <v>25</v>
      </c>
      <c r="F68" s="1" t="s">
        <v>649</v>
      </c>
      <c r="G68">
        <v>3200</v>
      </c>
      <c r="H68">
        <v>126</v>
      </c>
      <c r="I68">
        <v>18</v>
      </c>
      <c r="J68">
        <v>0</v>
      </c>
      <c r="K68" s="1" t="s">
        <v>17</v>
      </c>
      <c r="L68" s="1" t="s">
        <v>662</v>
      </c>
      <c r="M68">
        <v>237</v>
      </c>
    </row>
    <row r="69" spans="1:13" x14ac:dyDescent="0.3">
      <c r="A69" s="1" t="s">
        <v>92</v>
      </c>
      <c r="B69" s="1" t="s">
        <v>14</v>
      </c>
      <c r="C69" s="1" t="s">
        <v>650</v>
      </c>
      <c r="D69">
        <v>1</v>
      </c>
      <c r="E69" s="1" t="s">
        <v>16</v>
      </c>
      <c r="F69" s="1" t="s">
        <v>649</v>
      </c>
      <c r="G69">
        <v>10750</v>
      </c>
      <c r="H69">
        <v>312</v>
      </c>
      <c r="I69">
        <v>36</v>
      </c>
      <c r="J69">
        <v>1</v>
      </c>
      <c r="K69" s="1" t="s">
        <v>17</v>
      </c>
      <c r="L69" s="1" t="s">
        <v>661</v>
      </c>
      <c r="M69">
        <v>523</v>
      </c>
    </row>
    <row r="70" spans="1:13" x14ac:dyDescent="0.3">
      <c r="A70" s="1" t="s">
        <v>93</v>
      </c>
      <c r="B70" s="1" t="s">
        <v>14</v>
      </c>
      <c r="C70" s="1" t="s">
        <v>650</v>
      </c>
      <c r="D70">
        <v>3</v>
      </c>
      <c r="E70" s="1" t="s">
        <v>25</v>
      </c>
      <c r="F70" s="1" t="s">
        <v>651</v>
      </c>
      <c r="G70">
        <v>7100</v>
      </c>
      <c r="H70">
        <v>125</v>
      </c>
      <c r="I70">
        <v>6</v>
      </c>
      <c r="J70">
        <v>1</v>
      </c>
      <c r="K70" s="1" t="s">
        <v>17</v>
      </c>
      <c r="L70" s="1" t="s">
        <v>661</v>
      </c>
      <c r="M70">
        <v>237</v>
      </c>
    </row>
    <row r="71" spans="1:13" x14ac:dyDescent="0.3">
      <c r="A71" s="1" t="s">
        <v>94</v>
      </c>
      <c r="B71" s="1" t="s">
        <v>42</v>
      </c>
      <c r="C71" s="1" t="s">
        <v>648</v>
      </c>
      <c r="D71">
        <v>0</v>
      </c>
      <c r="E71" s="1" t="s">
        <v>16</v>
      </c>
      <c r="F71" s="1" t="s">
        <v>649</v>
      </c>
      <c r="G71">
        <v>4300</v>
      </c>
      <c r="H71">
        <v>136</v>
      </c>
      <c r="I71">
        <v>36</v>
      </c>
      <c r="J71">
        <v>0</v>
      </c>
      <c r="K71" s="1" t="s">
        <v>30</v>
      </c>
      <c r="L71" s="1" t="s">
        <v>662</v>
      </c>
      <c r="M71">
        <v>257</v>
      </c>
    </row>
    <row r="72" spans="1:13" x14ac:dyDescent="0.3">
      <c r="A72" s="1" t="s">
        <v>95</v>
      </c>
      <c r="B72" s="1" t="s">
        <v>14</v>
      </c>
      <c r="C72" s="1" t="s">
        <v>650</v>
      </c>
      <c r="D72">
        <v>0</v>
      </c>
      <c r="E72" s="1" t="s">
        <v>16</v>
      </c>
      <c r="F72" s="1" t="s">
        <v>649</v>
      </c>
      <c r="G72">
        <v>3208</v>
      </c>
      <c r="H72">
        <v>172</v>
      </c>
      <c r="I72">
        <v>36</v>
      </c>
      <c r="J72">
        <v>1</v>
      </c>
      <c r="K72" s="1" t="s">
        <v>17</v>
      </c>
      <c r="L72" s="1" t="s">
        <v>661</v>
      </c>
      <c r="M72">
        <v>273</v>
      </c>
    </row>
    <row r="73" spans="1:13" x14ac:dyDescent="0.3">
      <c r="A73" s="1" t="s">
        <v>96</v>
      </c>
      <c r="B73" s="1" t="s">
        <v>14</v>
      </c>
      <c r="C73" s="1" t="s">
        <v>650</v>
      </c>
      <c r="D73">
        <v>2</v>
      </c>
      <c r="E73" s="1" t="s">
        <v>25</v>
      </c>
      <c r="F73" s="1" t="s">
        <v>651</v>
      </c>
      <c r="G73">
        <v>1875</v>
      </c>
      <c r="H73">
        <v>97</v>
      </c>
      <c r="I73">
        <v>36</v>
      </c>
      <c r="J73">
        <v>1</v>
      </c>
      <c r="K73" s="1" t="s">
        <v>30</v>
      </c>
      <c r="L73" s="1" t="s">
        <v>661</v>
      </c>
      <c r="M73">
        <v>207</v>
      </c>
    </row>
    <row r="74" spans="1:13" x14ac:dyDescent="0.3">
      <c r="A74" s="1" t="s">
        <v>97</v>
      </c>
      <c r="B74" s="1" t="s">
        <v>14</v>
      </c>
      <c r="C74" s="1" t="s">
        <v>648</v>
      </c>
      <c r="D74">
        <v>0</v>
      </c>
      <c r="E74" s="1" t="s">
        <v>16</v>
      </c>
      <c r="F74" s="1" t="s">
        <v>649</v>
      </c>
      <c r="G74">
        <v>3500</v>
      </c>
      <c r="H74">
        <v>81</v>
      </c>
      <c r="I74">
        <v>3</v>
      </c>
      <c r="J74">
        <v>1</v>
      </c>
      <c r="K74" s="1" t="s">
        <v>30</v>
      </c>
      <c r="L74" s="1" t="s">
        <v>661</v>
      </c>
      <c r="M74">
        <v>92</v>
      </c>
    </row>
    <row r="75" spans="1:13" x14ac:dyDescent="0.3">
      <c r="A75" s="1" t="s">
        <v>98</v>
      </c>
      <c r="B75" s="1" t="s">
        <v>14</v>
      </c>
      <c r="C75" s="1" t="s">
        <v>650</v>
      </c>
      <c r="D75">
        <v>3</v>
      </c>
      <c r="E75" s="1" t="s">
        <v>25</v>
      </c>
      <c r="F75" s="1" t="s">
        <v>649</v>
      </c>
      <c r="G75">
        <v>4755</v>
      </c>
      <c r="H75">
        <v>95</v>
      </c>
      <c r="I75">
        <v>36</v>
      </c>
      <c r="J75">
        <v>0</v>
      </c>
      <c r="K75" s="1" t="s">
        <v>30</v>
      </c>
      <c r="L75" s="1" t="s">
        <v>662</v>
      </c>
      <c r="M75">
        <v>207</v>
      </c>
    </row>
    <row r="76" spans="1:13" x14ac:dyDescent="0.3">
      <c r="A76" s="1" t="s">
        <v>99</v>
      </c>
      <c r="B76" s="1" t="s">
        <v>14</v>
      </c>
      <c r="C76" s="1" t="s">
        <v>650</v>
      </c>
      <c r="D76">
        <v>3</v>
      </c>
      <c r="E76" s="1" t="s">
        <v>16</v>
      </c>
      <c r="F76" s="1" t="s">
        <v>651</v>
      </c>
      <c r="G76">
        <v>5266</v>
      </c>
      <c r="H76">
        <v>187</v>
      </c>
      <c r="I76">
        <v>36</v>
      </c>
      <c r="J76">
        <v>1</v>
      </c>
      <c r="K76" s="1" t="s">
        <v>30</v>
      </c>
      <c r="L76" s="1" t="s">
        <v>661</v>
      </c>
      <c r="M76">
        <v>297</v>
      </c>
    </row>
    <row r="77" spans="1:13" x14ac:dyDescent="0.3">
      <c r="A77" s="1" t="s">
        <v>100</v>
      </c>
      <c r="B77" s="1" t="s">
        <v>14</v>
      </c>
      <c r="C77" s="1" t="s">
        <v>648</v>
      </c>
      <c r="D77">
        <v>0</v>
      </c>
      <c r="E77" s="1" t="s">
        <v>16</v>
      </c>
      <c r="F77" s="1" t="s">
        <v>649</v>
      </c>
      <c r="G77">
        <v>3750</v>
      </c>
      <c r="H77">
        <v>113</v>
      </c>
      <c r="I77">
        <v>48</v>
      </c>
      <c r="J77">
        <v>1</v>
      </c>
      <c r="K77" s="1" t="s">
        <v>17</v>
      </c>
      <c r="L77" s="1" t="s">
        <v>662</v>
      </c>
      <c r="M77">
        <v>225</v>
      </c>
    </row>
    <row r="78" spans="1:13" x14ac:dyDescent="0.3">
      <c r="A78" s="1" t="s">
        <v>101</v>
      </c>
      <c r="B78" s="1" t="s">
        <v>14</v>
      </c>
      <c r="C78" s="1" t="s">
        <v>648</v>
      </c>
      <c r="D78">
        <v>0</v>
      </c>
      <c r="E78" s="1" t="s">
        <v>16</v>
      </c>
      <c r="F78" s="1" t="s">
        <v>649</v>
      </c>
      <c r="G78">
        <v>3750</v>
      </c>
      <c r="H78">
        <v>176</v>
      </c>
      <c r="I78">
        <v>36</v>
      </c>
      <c r="J78">
        <v>1</v>
      </c>
      <c r="K78" s="1" t="s">
        <v>17</v>
      </c>
      <c r="L78" s="1" t="s">
        <v>662</v>
      </c>
      <c r="M78">
        <v>277</v>
      </c>
    </row>
    <row r="79" spans="1:13" x14ac:dyDescent="0.3">
      <c r="A79" s="1" t="s">
        <v>102</v>
      </c>
      <c r="B79" s="1" t="s">
        <v>14</v>
      </c>
      <c r="C79" s="1" t="s">
        <v>650</v>
      </c>
      <c r="D79">
        <v>1</v>
      </c>
      <c r="E79" s="1" t="s">
        <v>16</v>
      </c>
      <c r="F79" s="1" t="s">
        <v>651</v>
      </c>
      <c r="G79">
        <v>1000</v>
      </c>
      <c r="H79">
        <v>110</v>
      </c>
      <c r="I79">
        <v>36</v>
      </c>
      <c r="J79">
        <v>1</v>
      </c>
      <c r="K79" s="1" t="s">
        <v>17</v>
      </c>
      <c r="L79" s="1" t="s">
        <v>662</v>
      </c>
      <c r="M79">
        <v>220</v>
      </c>
    </row>
    <row r="80" spans="1:13" x14ac:dyDescent="0.3">
      <c r="A80" s="1" t="s">
        <v>103</v>
      </c>
      <c r="B80" s="1" t="s">
        <v>14</v>
      </c>
      <c r="C80" s="1" t="s">
        <v>650</v>
      </c>
      <c r="D80">
        <v>3</v>
      </c>
      <c r="E80" s="1" t="s">
        <v>16</v>
      </c>
      <c r="F80" s="1" t="s">
        <v>649</v>
      </c>
      <c r="G80">
        <v>3167</v>
      </c>
      <c r="H80">
        <v>180</v>
      </c>
      <c r="I80">
        <v>3</v>
      </c>
      <c r="J80">
        <v>0</v>
      </c>
      <c r="K80" s="1" t="s">
        <v>30</v>
      </c>
      <c r="L80" s="1" t="s">
        <v>662</v>
      </c>
      <c r="M80">
        <v>290</v>
      </c>
    </row>
    <row r="81" spans="1:13" x14ac:dyDescent="0.3">
      <c r="A81" s="1" t="s">
        <v>104</v>
      </c>
      <c r="B81" s="1" t="s">
        <v>14</v>
      </c>
      <c r="C81" s="1" t="s">
        <v>650</v>
      </c>
      <c r="D81">
        <v>3</v>
      </c>
      <c r="E81" s="1" t="s">
        <v>25</v>
      </c>
      <c r="F81" s="1" t="s">
        <v>651</v>
      </c>
      <c r="G81">
        <v>3333</v>
      </c>
      <c r="H81">
        <v>130</v>
      </c>
      <c r="I81">
        <v>36</v>
      </c>
      <c r="J81">
        <v>1</v>
      </c>
      <c r="K81" s="1" t="s">
        <v>30</v>
      </c>
      <c r="L81" s="1" t="s">
        <v>661</v>
      </c>
      <c r="M81">
        <v>250</v>
      </c>
    </row>
    <row r="82" spans="1:13" x14ac:dyDescent="0.3">
      <c r="A82" s="1" t="s">
        <v>105</v>
      </c>
      <c r="B82" s="1" t="s">
        <v>42</v>
      </c>
      <c r="C82" s="1" t="s">
        <v>648</v>
      </c>
      <c r="D82">
        <v>0</v>
      </c>
      <c r="E82" s="1" t="s">
        <v>16</v>
      </c>
      <c r="F82" s="1" t="s">
        <v>649</v>
      </c>
      <c r="G82">
        <v>3846</v>
      </c>
      <c r="H82">
        <v>111</v>
      </c>
      <c r="I82">
        <v>36</v>
      </c>
      <c r="J82">
        <v>1</v>
      </c>
      <c r="K82" s="1" t="s">
        <v>30</v>
      </c>
      <c r="L82" s="1" t="s">
        <v>661</v>
      </c>
      <c r="M82">
        <v>222</v>
      </c>
    </row>
    <row r="83" spans="1:13" x14ac:dyDescent="0.3">
      <c r="A83" s="1" t="s">
        <v>106</v>
      </c>
      <c r="B83" s="1" t="s">
        <v>14</v>
      </c>
      <c r="C83" s="1" t="s">
        <v>650</v>
      </c>
      <c r="D83">
        <v>1</v>
      </c>
      <c r="E83" s="1" t="s">
        <v>16</v>
      </c>
      <c r="F83" s="1" t="s">
        <v>651</v>
      </c>
      <c r="G83">
        <v>2395</v>
      </c>
      <c r="H83">
        <v>128</v>
      </c>
      <c r="I83">
        <v>36</v>
      </c>
      <c r="J83">
        <v>1</v>
      </c>
      <c r="K83" s="1" t="s">
        <v>30</v>
      </c>
      <c r="L83" s="1" t="s">
        <v>661</v>
      </c>
      <c r="M83">
        <v>237</v>
      </c>
    </row>
    <row r="84" spans="1:13" x14ac:dyDescent="0.3">
      <c r="A84" s="1" t="s">
        <v>107</v>
      </c>
      <c r="B84" s="1" t="s">
        <v>42</v>
      </c>
      <c r="C84" s="1" t="s">
        <v>650</v>
      </c>
      <c r="D84">
        <v>2</v>
      </c>
      <c r="E84" s="1" t="s">
        <v>16</v>
      </c>
      <c r="F84" s="1" t="s">
        <v>649</v>
      </c>
      <c r="G84">
        <v>1378</v>
      </c>
      <c r="H84">
        <v>167</v>
      </c>
      <c r="I84">
        <v>36</v>
      </c>
      <c r="J84">
        <v>1</v>
      </c>
      <c r="K84" s="1" t="s">
        <v>17</v>
      </c>
      <c r="L84" s="1" t="s">
        <v>662</v>
      </c>
      <c r="M84">
        <v>277</v>
      </c>
    </row>
    <row r="85" spans="1:13" x14ac:dyDescent="0.3">
      <c r="A85" s="1" t="s">
        <v>108</v>
      </c>
      <c r="B85" s="1" t="s">
        <v>14</v>
      </c>
      <c r="C85" s="1" t="s">
        <v>650</v>
      </c>
      <c r="D85">
        <v>0</v>
      </c>
      <c r="E85" s="1" t="s">
        <v>16</v>
      </c>
      <c r="F85" s="1" t="s">
        <v>649</v>
      </c>
      <c r="G85">
        <v>6000</v>
      </c>
      <c r="H85">
        <v>265</v>
      </c>
      <c r="I85">
        <v>36</v>
      </c>
      <c r="J85">
        <v>1</v>
      </c>
      <c r="K85" s="1" t="s">
        <v>30</v>
      </c>
      <c r="L85" s="1" t="s">
        <v>662</v>
      </c>
      <c r="M85">
        <v>377</v>
      </c>
    </row>
    <row r="86" spans="1:13" x14ac:dyDescent="0.3">
      <c r="A86" s="1" t="s">
        <v>109</v>
      </c>
      <c r="B86" s="1" t="s">
        <v>14</v>
      </c>
      <c r="C86" s="1" t="s">
        <v>650</v>
      </c>
      <c r="D86">
        <v>1</v>
      </c>
      <c r="E86" s="1" t="s">
        <v>16</v>
      </c>
      <c r="F86" s="1" t="s">
        <v>649</v>
      </c>
      <c r="G86">
        <v>3988</v>
      </c>
      <c r="H86">
        <v>50</v>
      </c>
      <c r="I86">
        <v>24</v>
      </c>
      <c r="J86">
        <v>1</v>
      </c>
      <c r="K86" s="1" t="s">
        <v>17</v>
      </c>
      <c r="L86" s="1" t="s">
        <v>661</v>
      </c>
      <c r="M86">
        <v>70</v>
      </c>
    </row>
    <row r="87" spans="1:13" x14ac:dyDescent="0.3">
      <c r="A87" s="1" t="s">
        <v>110</v>
      </c>
      <c r="B87" s="1" t="s">
        <v>14</v>
      </c>
      <c r="C87" s="1" t="s">
        <v>648</v>
      </c>
      <c r="D87">
        <v>0</v>
      </c>
      <c r="E87" s="1" t="s">
        <v>16</v>
      </c>
      <c r="F87" s="1" t="s">
        <v>649</v>
      </c>
      <c r="G87">
        <v>2366</v>
      </c>
      <c r="H87">
        <v>136</v>
      </c>
      <c r="I87">
        <v>36</v>
      </c>
      <c r="J87">
        <v>1</v>
      </c>
      <c r="K87" s="1" t="s">
        <v>30</v>
      </c>
      <c r="L87" s="1" t="s">
        <v>661</v>
      </c>
      <c r="M87">
        <v>257</v>
      </c>
    </row>
    <row r="88" spans="1:13" x14ac:dyDescent="0.3">
      <c r="A88" s="1" t="s">
        <v>111</v>
      </c>
      <c r="B88" s="1" t="s">
        <v>14</v>
      </c>
      <c r="C88" s="1" t="s">
        <v>650</v>
      </c>
      <c r="D88">
        <v>2</v>
      </c>
      <c r="E88" s="1" t="s">
        <v>25</v>
      </c>
      <c r="F88" s="1" t="s">
        <v>649</v>
      </c>
      <c r="G88">
        <v>3333</v>
      </c>
      <c r="H88">
        <v>99</v>
      </c>
      <c r="I88">
        <v>36</v>
      </c>
      <c r="J88">
        <v>1</v>
      </c>
      <c r="K88" s="1" t="s">
        <v>30</v>
      </c>
      <c r="L88" s="1" t="s">
        <v>661</v>
      </c>
      <c r="M88">
        <v>201</v>
      </c>
    </row>
    <row r="89" spans="1:13" x14ac:dyDescent="0.3">
      <c r="A89" s="1" t="s">
        <v>112</v>
      </c>
      <c r="B89" s="1" t="s">
        <v>14</v>
      </c>
      <c r="C89" s="1" t="s">
        <v>650</v>
      </c>
      <c r="D89">
        <v>0</v>
      </c>
      <c r="E89" s="1" t="s">
        <v>16</v>
      </c>
      <c r="F89" s="1" t="s">
        <v>649</v>
      </c>
      <c r="G89">
        <v>2500</v>
      </c>
      <c r="H89">
        <v>104</v>
      </c>
      <c r="I89">
        <v>36</v>
      </c>
      <c r="J89">
        <v>1</v>
      </c>
      <c r="K89" s="1" t="s">
        <v>30</v>
      </c>
      <c r="L89" s="1" t="s">
        <v>661</v>
      </c>
      <c r="M89">
        <v>207</v>
      </c>
    </row>
    <row r="90" spans="1:13" x14ac:dyDescent="0.3">
      <c r="A90" s="1" t="s">
        <v>113</v>
      </c>
      <c r="B90" s="1" t="s">
        <v>14</v>
      </c>
      <c r="C90" s="1" t="s">
        <v>648</v>
      </c>
      <c r="D90">
        <v>0</v>
      </c>
      <c r="E90" s="1" t="s">
        <v>16</v>
      </c>
      <c r="F90" s="1" t="s">
        <v>649</v>
      </c>
      <c r="G90">
        <v>8566</v>
      </c>
      <c r="H90">
        <v>210</v>
      </c>
      <c r="I90">
        <v>36</v>
      </c>
      <c r="J90">
        <v>1</v>
      </c>
      <c r="K90" s="1" t="s">
        <v>17</v>
      </c>
      <c r="L90" s="1" t="s">
        <v>661</v>
      </c>
      <c r="M90">
        <v>320</v>
      </c>
    </row>
    <row r="91" spans="1:13" x14ac:dyDescent="0.3">
      <c r="A91" s="1" t="s">
        <v>114</v>
      </c>
      <c r="B91" s="1" t="s">
        <v>14</v>
      </c>
      <c r="C91" s="1" t="s">
        <v>650</v>
      </c>
      <c r="D91">
        <v>0</v>
      </c>
      <c r="E91" s="1" t="s">
        <v>16</v>
      </c>
      <c r="F91" s="1" t="s">
        <v>649</v>
      </c>
      <c r="G91">
        <v>5695</v>
      </c>
      <c r="H91">
        <v>175</v>
      </c>
      <c r="I91">
        <v>36</v>
      </c>
      <c r="J91">
        <v>1</v>
      </c>
      <c r="K91" s="1" t="s">
        <v>30</v>
      </c>
      <c r="L91" s="1" t="s">
        <v>661</v>
      </c>
      <c r="M91">
        <v>277</v>
      </c>
    </row>
    <row r="92" spans="1:13" x14ac:dyDescent="0.3">
      <c r="A92" s="1" t="s">
        <v>115</v>
      </c>
      <c r="B92" s="1" t="s">
        <v>14</v>
      </c>
      <c r="C92" s="1" t="s">
        <v>650</v>
      </c>
      <c r="D92">
        <v>0</v>
      </c>
      <c r="E92" s="1" t="s">
        <v>16</v>
      </c>
      <c r="F92" s="1" t="s">
        <v>649</v>
      </c>
      <c r="G92">
        <v>2958</v>
      </c>
      <c r="H92">
        <v>131</v>
      </c>
      <c r="I92">
        <v>36</v>
      </c>
      <c r="J92">
        <v>1</v>
      </c>
      <c r="K92" s="1" t="s">
        <v>30</v>
      </c>
      <c r="L92" s="1" t="s">
        <v>661</v>
      </c>
      <c r="M92">
        <v>252</v>
      </c>
    </row>
    <row r="93" spans="1:13" x14ac:dyDescent="0.3">
      <c r="A93" s="1" t="s">
        <v>116</v>
      </c>
      <c r="B93" s="1" t="s">
        <v>14</v>
      </c>
      <c r="C93" s="1" t="s">
        <v>650</v>
      </c>
      <c r="D93">
        <v>2</v>
      </c>
      <c r="E93" s="1" t="s">
        <v>16</v>
      </c>
      <c r="F93" s="1" t="s">
        <v>649</v>
      </c>
      <c r="G93">
        <v>6250</v>
      </c>
      <c r="H93">
        <v>188</v>
      </c>
      <c r="I93">
        <v>18</v>
      </c>
      <c r="J93">
        <v>1</v>
      </c>
      <c r="K93" s="1" t="s">
        <v>30</v>
      </c>
      <c r="L93" s="1" t="s">
        <v>661</v>
      </c>
      <c r="M93">
        <v>299</v>
      </c>
    </row>
    <row r="94" spans="1:13" x14ac:dyDescent="0.3">
      <c r="A94" s="1" t="s">
        <v>117</v>
      </c>
      <c r="B94" s="1" t="s">
        <v>14</v>
      </c>
      <c r="C94" s="1" t="s">
        <v>650</v>
      </c>
      <c r="D94">
        <v>2</v>
      </c>
      <c r="E94" s="1" t="s">
        <v>25</v>
      </c>
      <c r="F94" s="1" t="s">
        <v>649</v>
      </c>
      <c r="G94">
        <v>3273</v>
      </c>
      <c r="H94">
        <v>81</v>
      </c>
      <c r="I94">
        <v>36</v>
      </c>
      <c r="J94">
        <v>1</v>
      </c>
      <c r="K94" s="1" t="s">
        <v>17</v>
      </c>
      <c r="L94" s="1" t="s">
        <v>661</v>
      </c>
      <c r="M94">
        <v>112</v>
      </c>
    </row>
    <row r="95" spans="1:13" x14ac:dyDescent="0.3">
      <c r="A95" s="1" t="s">
        <v>118</v>
      </c>
      <c r="B95" s="1" t="s">
        <v>14</v>
      </c>
      <c r="C95" s="1" t="s">
        <v>648</v>
      </c>
      <c r="D95">
        <v>0</v>
      </c>
      <c r="E95" s="1" t="s">
        <v>16</v>
      </c>
      <c r="F95" s="1" t="s">
        <v>649</v>
      </c>
      <c r="G95">
        <v>4133</v>
      </c>
      <c r="H95">
        <v>122</v>
      </c>
      <c r="I95">
        <v>36</v>
      </c>
      <c r="J95">
        <v>1</v>
      </c>
      <c r="K95" s="1" t="s">
        <v>30</v>
      </c>
      <c r="L95" s="1" t="s">
        <v>661</v>
      </c>
      <c r="M95">
        <v>233</v>
      </c>
    </row>
    <row r="96" spans="1:13" x14ac:dyDescent="0.3">
      <c r="A96" s="1" t="s">
        <v>119</v>
      </c>
      <c r="B96" s="1" t="s">
        <v>14</v>
      </c>
      <c r="C96" s="1" t="s">
        <v>648</v>
      </c>
      <c r="D96">
        <v>0</v>
      </c>
      <c r="E96" s="1" t="s">
        <v>25</v>
      </c>
      <c r="F96" s="1" t="s">
        <v>649</v>
      </c>
      <c r="G96">
        <v>3620</v>
      </c>
      <c r="H96">
        <v>25</v>
      </c>
      <c r="I96">
        <v>12</v>
      </c>
      <c r="J96">
        <v>1</v>
      </c>
      <c r="K96" s="1" t="s">
        <v>30</v>
      </c>
      <c r="L96" s="1" t="s">
        <v>661</v>
      </c>
      <c r="M96">
        <v>37</v>
      </c>
    </row>
    <row r="97" spans="1:13" x14ac:dyDescent="0.3">
      <c r="A97" s="1" t="s">
        <v>120</v>
      </c>
      <c r="B97" s="1" t="s">
        <v>14</v>
      </c>
      <c r="C97" s="1" t="s">
        <v>648</v>
      </c>
      <c r="D97">
        <v>0</v>
      </c>
      <c r="E97" s="1" t="s">
        <v>16</v>
      </c>
      <c r="F97" s="1" t="s">
        <v>651</v>
      </c>
      <c r="G97">
        <v>6782</v>
      </c>
      <c r="H97">
        <v>128</v>
      </c>
      <c r="I97">
        <v>36</v>
      </c>
      <c r="J97">
        <v>1</v>
      </c>
      <c r="K97" s="1" t="s">
        <v>17</v>
      </c>
      <c r="L97" s="1" t="s">
        <v>662</v>
      </c>
      <c r="M97">
        <v>237</v>
      </c>
    </row>
    <row r="98" spans="1:13" x14ac:dyDescent="0.3">
      <c r="A98" s="1" t="s">
        <v>121</v>
      </c>
      <c r="B98" s="1" t="s">
        <v>42</v>
      </c>
      <c r="C98" s="1" t="s">
        <v>650</v>
      </c>
      <c r="D98">
        <v>0</v>
      </c>
      <c r="E98" s="1" t="s">
        <v>16</v>
      </c>
      <c r="F98" s="1" t="s">
        <v>649</v>
      </c>
      <c r="G98">
        <v>2484</v>
      </c>
      <c r="H98">
        <v>137</v>
      </c>
      <c r="I98">
        <v>36</v>
      </c>
      <c r="J98">
        <v>1</v>
      </c>
      <c r="K98" s="1" t="s">
        <v>30</v>
      </c>
      <c r="L98" s="1" t="s">
        <v>661</v>
      </c>
      <c r="M98">
        <v>257</v>
      </c>
    </row>
    <row r="99" spans="1:13" x14ac:dyDescent="0.3">
      <c r="A99" s="1" t="s">
        <v>122</v>
      </c>
      <c r="B99" s="1" t="s">
        <v>14</v>
      </c>
      <c r="C99" s="1" t="s">
        <v>650</v>
      </c>
      <c r="D99">
        <v>0</v>
      </c>
      <c r="E99" s="1" t="s">
        <v>16</v>
      </c>
      <c r="F99" s="1" t="s">
        <v>649</v>
      </c>
      <c r="G99">
        <v>1977</v>
      </c>
      <c r="H99">
        <v>50</v>
      </c>
      <c r="I99">
        <v>36</v>
      </c>
      <c r="J99">
        <v>1</v>
      </c>
      <c r="K99" s="1" t="s">
        <v>30</v>
      </c>
      <c r="L99" s="1" t="s">
        <v>661</v>
      </c>
      <c r="M99">
        <v>70</v>
      </c>
    </row>
    <row r="100" spans="1:13" x14ac:dyDescent="0.3">
      <c r="A100" s="1" t="s">
        <v>123</v>
      </c>
      <c r="B100" s="1" t="s">
        <v>14</v>
      </c>
      <c r="C100" s="1" t="s">
        <v>650</v>
      </c>
      <c r="D100">
        <v>0</v>
      </c>
      <c r="E100" s="1" t="s">
        <v>25</v>
      </c>
      <c r="F100" s="1" t="s">
        <v>649</v>
      </c>
      <c r="G100">
        <v>4188</v>
      </c>
      <c r="H100">
        <v>115</v>
      </c>
      <c r="I100">
        <v>18</v>
      </c>
      <c r="J100">
        <v>1</v>
      </c>
      <c r="K100" s="1" t="s">
        <v>30</v>
      </c>
      <c r="L100" s="1" t="s">
        <v>661</v>
      </c>
      <c r="M100">
        <v>227</v>
      </c>
    </row>
    <row r="101" spans="1:13" x14ac:dyDescent="0.3">
      <c r="A101" s="1" t="s">
        <v>124</v>
      </c>
      <c r="B101" s="1" t="s">
        <v>14</v>
      </c>
      <c r="C101" s="1" t="s">
        <v>650</v>
      </c>
      <c r="D101">
        <v>0</v>
      </c>
      <c r="E101" s="1" t="s">
        <v>16</v>
      </c>
      <c r="F101" s="1" t="s">
        <v>649</v>
      </c>
      <c r="G101">
        <v>1759</v>
      </c>
      <c r="H101">
        <v>131</v>
      </c>
      <c r="I101">
        <v>36</v>
      </c>
      <c r="J101">
        <v>1</v>
      </c>
      <c r="K101" s="1" t="s">
        <v>30</v>
      </c>
      <c r="L101" s="1" t="s">
        <v>661</v>
      </c>
      <c r="M101">
        <v>252</v>
      </c>
    </row>
    <row r="102" spans="1:13" x14ac:dyDescent="0.3">
      <c r="A102" s="1" t="s">
        <v>125</v>
      </c>
      <c r="B102" s="1" t="s">
        <v>14</v>
      </c>
      <c r="C102" s="1" t="s">
        <v>650</v>
      </c>
      <c r="D102">
        <v>2</v>
      </c>
      <c r="E102" s="1" t="s">
        <v>25</v>
      </c>
      <c r="F102" s="1" t="s">
        <v>649</v>
      </c>
      <c r="G102">
        <v>4288</v>
      </c>
      <c r="H102">
        <v>133</v>
      </c>
      <c r="I102">
        <v>18</v>
      </c>
      <c r="J102">
        <v>1</v>
      </c>
      <c r="K102" s="1" t="s">
        <v>17</v>
      </c>
      <c r="L102" s="1" t="s">
        <v>661</v>
      </c>
      <c r="M102">
        <v>255</v>
      </c>
    </row>
    <row r="103" spans="1:13" x14ac:dyDescent="0.3">
      <c r="A103" s="1" t="s">
        <v>126</v>
      </c>
      <c r="B103" s="1" t="s">
        <v>14</v>
      </c>
      <c r="C103" s="1" t="s">
        <v>648</v>
      </c>
      <c r="D103">
        <v>0</v>
      </c>
      <c r="E103" s="1" t="s">
        <v>16</v>
      </c>
      <c r="F103" s="1" t="s">
        <v>649</v>
      </c>
      <c r="G103">
        <v>4843</v>
      </c>
      <c r="H103">
        <v>151</v>
      </c>
      <c r="I103">
        <v>36</v>
      </c>
      <c r="J103">
        <v>1</v>
      </c>
      <c r="K103" s="1" t="s">
        <v>30</v>
      </c>
      <c r="L103" s="1" t="s">
        <v>661</v>
      </c>
      <c r="M103">
        <v>272</v>
      </c>
    </row>
    <row r="104" spans="1:13" x14ac:dyDescent="0.3">
      <c r="A104" s="1" t="s">
        <v>127</v>
      </c>
      <c r="B104" s="1" t="s">
        <v>14</v>
      </c>
      <c r="C104" s="1" t="s">
        <v>650</v>
      </c>
      <c r="D104">
        <v>0</v>
      </c>
      <c r="E104" s="1" t="s">
        <v>16</v>
      </c>
      <c r="F104" s="1" t="s">
        <v>649</v>
      </c>
      <c r="G104">
        <v>13650</v>
      </c>
      <c r="H104">
        <v>128</v>
      </c>
      <c r="I104">
        <v>36</v>
      </c>
      <c r="J104">
        <v>1</v>
      </c>
      <c r="K104" s="1" t="s">
        <v>17</v>
      </c>
      <c r="L104" s="1" t="s">
        <v>661</v>
      </c>
      <c r="M104">
        <v>237</v>
      </c>
    </row>
    <row r="105" spans="1:13" x14ac:dyDescent="0.3">
      <c r="A105" s="1" t="s">
        <v>128</v>
      </c>
      <c r="B105" s="1" t="s">
        <v>14</v>
      </c>
      <c r="C105" s="1" t="s">
        <v>650</v>
      </c>
      <c r="D105">
        <v>0</v>
      </c>
      <c r="E105" s="1" t="s">
        <v>16</v>
      </c>
      <c r="F105" s="1" t="s">
        <v>649</v>
      </c>
      <c r="G105">
        <v>4652</v>
      </c>
      <c r="H105">
        <v>128</v>
      </c>
      <c r="I105">
        <v>36</v>
      </c>
      <c r="J105">
        <v>1</v>
      </c>
      <c r="K105" s="1" t="s">
        <v>30</v>
      </c>
      <c r="L105" s="1" t="s">
        <v>661</v>
      </c>
      <c r="M105">
        <v>237</v>
      </c>
    </row>
    <row r="106" spans="1:13" x14ac:dyDescent="0.3">
      <c r="A106" s="1" t="s">
        <v>129</v>
      </c>
      <c r="B106" s="1" t="s">
        <v>14</v>
      </c>
      <c r="C106" s="1" t="s">
        <v>650</v>
      </c>
      <c r="D106">
        <v>0</v>
      </c>
      <c r="E106" s="1" t="s">
        <v>16</v>
      </c>
      <c r="F106" s="1" t="s">
        <v>649</v>
      </c>
      <c r="G106">
        <v>3816</v>
      </c>
      <c r="H106">
        <v>160</v>
      </c>
      <c r="I106">
        <v>36</v>
      </c>
      <c r="J106">
        <v>1</v>
      </c>
      <c r="K106" s="1" t="s">
        <v>17</v>
      </c>
      <c r="L106" s="1" t="s">
        <v>661</v>
      </c>
      <c r="M106">
        <v>270</v>
      </c>
    </row>
    <row r="107" spans="1:13" x14ac:dyDescent="0.3">
      <c r="A107" s="1" t="s">
        <v>130</v>
      </c>
      <c r="B107" s="1" t="s">
        <v>14</v>
      </c>
      <c r="C107" s="1" t="s">
        <v>650</v>
      </c>
      <c r="D107">
        <v>1</v>
      </c>
      <c r="E107" s="1" t="s">
        <v>16</v>
      </c>
      <c r="F107" s="1" t="s">
        <v>649</v>
      </c>
      <c r="G107">
        <v>3052</v>
      </c>
      <c r="H107">
        <v>100</v>
      </c>
      <c r="I107">
        <v>36</v>
      </c>
      <c r="J107">
        <v>1</v>
      </c>
      <c r="K107" s="1" t="s">
        <v>17</v>
      </c>
      <c r="L107" s="1" t="s">
        <v>661</v>
      </c>
      <c r="M107">
        <v>120</v>
      </c>
    </row>
    <row r="108" spans="1:13" x14ac:dyDescent="0.3">
      <c r="A108" s="1" t="s">
        <v>131</v>
      </c>
      <c r="B108" s="1" t="s">
        <v>14</v>
      </c>
      <c r="C108" s="1" t="s">
        <v>650</v>
      </c>
      <c r="D108">
        <v>2</v>
      </c>
      <c r="E108" s="1" t="s">
        <v>16</v>
      </c>
      <c r="F108" s="1" t="s">
        <v>649</v>
      </c>
      <c r="G108">
        <v>11417</v>
      </c>
      <c r="H108">
        <v>225</v>
      </c>
      <c r="I108">
        <v>36</v>
      </c>
      <c r="J108">
        <v>1</v>
      </c>
      <c r="K108" s="1" t="s">
        <v>17</v>
      </c>
      <c r="L108" s="1" t="s">
        <v>661</v>
      </c>
      <c r="M108">
        <v>337</v>
      </c>
    </row>
    <row r="109" spans="1:13" x14ac:dyDescent="0.3">
      <c r="A109" s="1" t="s">
        <v>132</v>
      </c>
      <c r="B109" s="1" t="s">
        <v>14</v>
      </c>
      <c r="C109" s="1" t="s">
        <v>648</v>
      </c>
      <c r="D109">
        <v>0</v>
      </c>
      <c r="E109" s="1" t="s">
        <v>25</v>
      </c>
      <c r="F109" s="1" t="s">
        <v>651</v>
      </c>
      <c r="G109">
        <v>7333</v>
      </c>
      <c r="H109">
        <v>120</v>
      </c>
      <c r="I109">
        <v>36</v>
      </c>
      <c r="J109">
        <v>1</v>
      </c>
      <c r="K109" s="1" t="s">
        <v>21</v>
      </c>
      <c r="L109" s="1" t="s">
        <v>662</v>
      </c>
      <c r="M109">
        <v>230</v>
      </c>
    </row>
    <row r="110" spans="1:13" x14ac:dyDescent="0.3">
      <c r="A110" s="1" t="s">
        <v>133</v>
      </c>
      <c r="B110" s="1" t="s">
        <v>14</v>
      </c>
      <c r="C110" s="1" t="s">
        <v>650</v>
      </c>
      <c r="D110">
        <v>2</v>
      </c>
      <c r="E110" s="1" t="s">
        <v>16</v>
      </c>
      <c r="F110" s="1" t="s">
        <v>649</v>
      </c>
      <c r="G110">
        <v>3800</v>
      </c>
      <c r="H110">
        <v>216</v>
      </c>
      <c r="I110">
        <v>36</v>
      </c>
      <c r="J110">
        <v>0</v>
      </c>
      <c r="K110" s="1" t="s">
        <v>17</v>
      </c>
      <c r="L110" s="1" t="s">
        <v>662</v>
      </c>
      <c r="M110">
        <v>327</v>
      </c>
    </row>
    <row r="111" spans="1:13" x14ac:dyDescent="0.3">
      <c r="A111" s="1" t="s">
        <v>134</v>
      </c>
      <c r="B111" s="1" t="s">
        <v>14</v>
      </c>
      <c r="C111" s="1" t="s">
        <v>650</v>
      </c>
      <c r="D111">
        <v>3</v>
      </c>
      <c r="E111" s="1" t="s">
        <v>25</v>
      </c>
      <c r="F111" s="1" t="s">
        <v>649</v>
      </c>
      <c r="G111">
        <v>2071</v>
      </c>
      <c r="H111">
        <v>94</v>
      </c>
      <c r="I111">
        <v>48</v>
      </c>
      <c r="J111">
        <v>1</v>
      </c>
      <c r="K111" s="1" t="s">
        <v>30</v>
      </c>
      <c r="L111" s="1" t="s">
        <v>661</v>
      </c>
      <c r="M111">
        <v>207</v>
      </c>
    </row>
    <row r="112" spans="1:13" x14ac:dyDescent="0.3">
      <c r="A112" s="1" t="s">
        <v>135</v>
      </c>
      <c r="B112" s="1" t="s">
        <v>14</v>
      </c>
      <c r="C112" s="1" t="s">
        <v>648</v>
      </c>
      <c r="D112">
        <v>0</v>
      </c>
      <c r="E112" s="1" t="s">
        <v>16</v>
      </c>
      <c r="F112" s="1" t="s">
        <v>649</v>
      </c>
      <c r="G112">
        <v>5316</v>
      </c>
      <c r="H112">
        <v>136</v>
      </c>
      <c r="I112">
        <v>36</v>
      </c>
      <c r="J112">
        <v>1</v>
      </c>
      <c r="K112" s="1" t="s">
        <v>17</v>
      </c>
      <c r="L112" s="1" t="s">
        <v>661</v>
      </c>
      <c r="M112">
        <v>257</v>
      </c>
    </row>
    <row r="113" spans="1:13" x14ac:dyDescent="0.3">
      <c r="A113" s="1" t="s">
        <v>136</v>
      </c>
      <c r="B113" s="1" t="s">
        <v>42</v>
      </c>
      <c r="C113" s="1" t="s">
        <v>650</v>
      </c>
      <c r="D113">
        <v>0</v>
      </c>
      <c r="E113" s="1" t="s">
        <v>16</v>
      </c>
      <c r="F113" s="1" t="s">
        <v>651</v>
      </c>
      <c r="G113">
        <v>2929</v>
      </c>
      <c r="H113">
        <v>139</v>
      </c>
      <c r="I113">
        <v>36</v>
      </c>
      <c r="J113">
        <v>1</v>
      </c>
      <c r="K113" s="1" t="s">
        <v>30</v>
      </c>
      <c r="L113" s="1" t="s">
        <v>661</v>
      </c>
      <c r="M113">
        <v>233</v>
      </c>
    </row>
    <row r="114" spans="1:13" x14ac:dyDescent="0.3">
      <c r="A114" s="1" t="s">
        <v>137</v>
      </c>
      <c r="B114" s="1" t="s">
        <v>14</v>
      </c>
      <c r="C114" s="1" t="s">
        <v>650</v>
      </c>
      <c r="D114">
        <v>0</v>
      </c>
      <c r="E114" s="1" t="s">
        <v>25</v>
      </c>
      <c r="F114" s="1" t="s">
        <v>649</v>
      </c>
      <c r="G114">
        <v>3572</v>
      </c>
      <c r="H114">
        <v>152</v>
      </c>
      <c r="I114">
        <v>36</v>
      </c>
      <c r="J114">
        <v>0</v>
      </c>
      <c r="K114" s="1" t="s">
        <v>21</v>
      </c>
      <c r="L114" s="1" t="s">
        <v>662</v>
      </c>
      <c r="M114">
        <v>273</v>
      </c>
    </row>
    <row r="115" spans="1:13" x14ac:dyDescent="0.3">
      <c r="A115" s="1" t="s">
        <v>138</v>
      </c>
      <c r="B115" s="1" t="s">
        <v>42</v>
      </c>
      <c r="C115" s="1" t="s">
        <v>648</v>
      </c>
      <c r="D115">
        <v>1</v>
      </c>
      <c r="E115" s="1" t="s">
        <v>16</v>
      </c>
      <c r="F115" s="1" t="s">
        <v>651</v>
      </c>
      <c r="G115">
        <v>7451</v>
      </c>
      <c r="H115">
        <v>128</v>
      </c>
      <c r="I115">
        <v>36</v>
      </c>
      <c r="J115">
        <v>1</v>
      </c>
      <c r="K115" s="1" t="s">
        <v>30</v>
      </c>
      <c r="L115" s="1" t="s">
        <v>661</v>
      </c>
      <c r="M115">
        <v>237</v>
      </c>
    </row>
    <row r="116" spans="1:13" x14ac:dyDescent="0.3">
      <c r="A116" s="1" t="s">
        <v>139</v>
      </c>
      <c r="B116" s="1" t="s">
        <v>14</v>
      </c>
      <c r="C116" s="1" t="s">
        <v>648</v>
      </c>
      <c r="D116">
        <v>0</v>
      </c>
      <c r="E116" s="1" t="s">
        <v>16</v>
      </c>
      <c r="F116" s="1" t="s">
        <v>651</v>
      </c>
      <c r="G116">
        <v>5050</v>
      </c>
      <c r="H116">
        <v>118</v>
      </c>
      <c r="I116">
        <v>36</v>
      </c>
      <c r="J116">
        <v>1</v>
      </c>
      <c r="K116" s="1" t="s">
        <v>30</v>
      </c>
      <c r="L116" s="1" t="s">
        <v>661</v>
      </c>
      <c r="M116">
        <v>229</v>
      </c>
    </row>
    <row r="117" spans="1:13" x14ac:dyDescent="0.3">
      <c r="A117" s="1" t="s">
        <v>140</v>
      </c>
      <c r="B117" s="1" t="s">
        <v>14</v>
      </c>
      <c r="C117" s="1" t="s">
        <v>650</v>
      </c>
      <c r="D117">
        <v>1</v>
      </c>
      <c r="E117" s="1" t="s">
        <v>16</v>
      </c>
      <c r="F117" s="1" t="s">
        <v>649</v>
      </c>
      <c r="G117">
        <v>14583</v>
      </c>
      <c r="H117">
        <v>185</v>
      </c>
      <c r="I117">
        <v>18</v>
      </c>
      <c r="J117">
        <v>1</v>
      </c>
      <c r="K117" s="1" t="s">
        <v>21</v>
      </c>
      <c r="L117" s="1" t="s">
        <v>661</v>
      </c>
      <c r="M117">
        <v>297</v>
      </c>
    </row>
    <row r="118" spans="1:13" x14ac:dyDescent="0.3">
      <c r="A118" s="1" t="s">
        <v>141</v>
      </c>
      <c r="B118" s="1" t="s">
        <v>42</v>
      </c>
      <c r="C118" s="1" t="s">
        <v>650</v>
      </c>
      <c r="D118">
        <v>0</v>
      </c>
      <c r="E118" s="1" t="s">
        <v>16</v>
      </c>
      <c r="F118" s="1" t="s">
        <v>649</v>
      </c>
      <c r="G118">
        <v>3167</v>
      </c>
      <c r="H118">
        <v>154</v>
      </c>
      <c r="I118">
        <v>36</v>
      </c>
      <c r="J118">
        <v>1</v>
      </c>
      <c r="K118" s="1" t="s">
        <v>30</v>
      </c>
      <c r="L118" s="1" t="s">
        <v>661</v>
      </c>
      <c r="M118">
        <v>277</v>
      </c>
    </row>
    <row r="119" spans="1:13" x14ac:dyDescent="0.3">
      <c r="A119" s="1" t="s">
        <v>142</v>
      </c>
      <c r="B119" s="1" t="s">
        <v>14</v>
      </c>
      <c r="C119" s="1" t="s">
        <v>650</v>
      </c>
      <c r="D119">
        <v>1</v>
      </c>
      <c r="E119" s="1" t="s">
        <v>16</v>
      </c>
      <c r="F119" s="1" t="s">
        <v>649</v>
      </c>
      <c r="G119">
        <v>2214</v>
      </c>
      <c r="H119">
        <v>85</v>
      </c>
      <c r="I119">
        <v>36</v>
      </c>
      <c r="J119">
        <v>1</v>
      </c>
      <c r="K119" s="1" t="s">
        <v>17</v>
      </c>
      <c r="L119" s="1" t="s">
        <v>661</v>
      </c>
      <c r="M119">
        <v>107</v>
      </c>
    </row>
    <row r="120" spans="1:13" x14ac:dyDescent="0.3">
      <c r="A120" s="1" t="s">
        <v>143</v>
      </c>
      <c r="B120" s="1" t="s">
        <v>14</v>
      </c>
      <c r="C120" s="1" t="s">
        <v>650</v>
      </c>
      <c r="D120">
        <v>0</v>
      </c>
      <c r="E120" s="1" t="s">
        <v>16</v>
      </c>
      <c r="F120" s="1" t="s">
        <v>649</v>
      </c>
      <c r="G120">
        <v>5568</v>
      </c>
      <c r="H120">
        <v>175</v>
      </c>
      <c r="I120">
        <v>36</v>
      </c>
      <c r="J120">
        <v>1</v>
      </c>
      <c r="K120" s="1" t="s">
        <v>21</v>
      </c>
      <c r="L120" s="1" t="s">
        <v>662</v>
      </c>
      <c r="M120">
        <v>277</v>
      </c>
    </row>
    <row r="121" spans="1:13" x14ac:dyDescent="0.3">
      <c r="A121" s="1" t="s">
        <v>144</v>
      </c>
      <c r="B121" s="1" t="s">
        <v>42</v>
      </c>
      <c r="C121" s="1" t="s">
        <v>648</v>
      </c>
      <c r="D121">
        <v>0</v>
      </c>
      <c r="E121" s="1" t="s">
        <v>16</v>
      </c>
      <c r="F121" s="1" t="s">
        <v>649</v>
      </c>
      <c r="G121">
        <v>10408</v>
      </c>
      <c r="H121">
        <v>259</v>
      </c>
      <c r="I121">
        <v>36</v>
      </c>
      <c r="J121">
        <v>1</v>
      </c>
      <c r="K121" s="1" t="s">
        <v>17</v>
      </c>
      <c r="L121" s="1" t="s">
        <v>661</v>
      </c>
      <c r="M121">
        <v>370</v>
      </c>
    </row>
    <row r="122" spans="1:13" x14ac:dyDescent="0.3">
      <c r="A122" s="1" t="s">
        <v>145</v>
      </c>
      <c r="B122" s="1" t="s">
        <v>14</v>
      </c>
      <c r="C122" s="1" t="s">
        <v>650</v>
      </c>
      <c r="D122">
        <v>0</v>
      </c>
      <c r="E122" s="1" t="s">
        <v>16</v>
      </c>
      <c r="F122" s="1" t="s">
        <v>649</v>
      </c>
      <c r="G122">
        <v>5667</v>
      </c>
      <c r="H122">
        <v>180</v>
      </c>
      <c r="I122">
        <v>36</v>
      </c>
      <c r="J122">
        <v>1</v>
      </c>
      <c r="K122" s="1" t="s">
        <v>21</v>
      </c>
      <c r="L122" s="1" t="s">
        <v>661</v>
      </c>
      <c r="M122">
        <v>290</v>
      </c>
    </row>
    <row r="123" spans="1:13" x14ac:dyDescent="0.3">
      <c r="A123" s="1" t="s">
        <v>146</v>
      </c>
      <c r="B123" s="1" t="s">
        <v>42</v>
      </c>
      <c r="C123" s="1" t="s">
        <v>648</v>
      </c>
      <c r="D123">
        <v>0</v>
      </c>
      <c r="E123" s="1" t="s">
        <v>16</v>
      </c>
      <c r="F123" s="1" t="s">
        <v>649</v>
      </c>
      <c r="G123">
        <v>4166</v>
      </c>
      <c r="H123">
        <v>44</v>
      </c>
      <c r="I123">
        <v>36</v>
      </c>
      <c r="J123">
        <v>1</v>
      </c>
      <c r="K123" s="1" t="s">
        <v>30</v>
      </c>
      <c r="L123" s="1" t="s">
        <v>661</v>
      </c>
      <c r="M123">
        <v>77</v>
      </c>
    </row>
    <row r="124" spans="1:13" x14ac:dyDescent="0.3">
      <c r="A124" s="1" t="s">
        <v>147</v>
      </c>
      <c r="B124" s="1" t="s">
        <v>42</v>
      </c>
      <c r="C124" s="1" t="s">
        <v>648</v>
      </c>
      <c r="D124">
        <v>0</v>
      </c>
      <c r="E124" s="1" t="s">
        <v>16</v>
      </c>
      <c r="F124" s="1" t="s">
        <v>649</v>
      </c>
      <c r="G124">
        <v>2137</v>
      </c>
      <c r="H124">
        <v>137</v>
      </c>
      <c r="I124">
        <v>36</v>
      </c>
      <c r="J124">
        <v>0</v>
      </c>
      <c r="K124" s="1" t="s">
        <v>30</v>
      </c>
      <c r="L124" s="1" t="s">
        <v>661</v>
      </c>
      <c r="M124">
        <v>257</v>
      </c>
    </row>
    <row r="125" spans="1:13" x14ac:dyDescent="0.3">
      <c r="A125" s="1" t="s">
        <v>148</v>
      </c>
      <c r="B125" s="1" t="s">
        <v>14</v>
      </c>
      <c r="C125" s="1" t="s">
        <v>650</v>
      </c>
      <c r="D125">
        <v>2</v>
      </c>
      <c r="E125" s="1" t="s">
        <v>16</v>
      </c>
      <c r="F125" s="1" t="s">
        <v>649</v>
      </c>
      <c r="G125">
        <v>2957</v>
      </c>
      <c r="H125">
        <v>81</v>
      </c>
      <c r="I125">
        <v>36</v>
      </c>
      <c r="J125">
        <v>1</v>
      </c>
      <c r="K125" s="1" t="s">
        <v>30</v>
      </c>
      <c r="L125" s="1" t="s">
        <v>661</v>
      </c>
      <c r="M125">
        <v>122</v>
      </c>
    </row>
    <row r="126" spans="1:13" x14ac:dyDescent="0.3">
      <c r="A126" s="1" t="s">
        <v>149</v>
      </c>
      <c r="B126" s="1" t="s">
        <v>14</v>
      </c>
      <c r="C126" s="1" t="s">
        <v>650</v>
      </c>
      <c r="D126">
        <v>0</v>
      </c>
      <c r="E126" s="1" t="s">
        <v>25</v>
      </c>
      <c r="F126" s="1" t="s">
        <v>649</v>
      </c>
      <c r="G126">
        <v>4300</v>
      </c>
      <c r="H126">
        <v>194</v>
      </c>
      <c r="I126">
        <v>36</v>
      </c>
      <c r="J126">
        <v>1</v>
      </c>
      <c r="K126" s="1" t="s">
        <v>21</v>
      </c>
      <c r="L126" s="1" t="s">
        <v>661</v>
      </c>
      <c r="M126">
        <v>220</v>
      </c>
    </row>
    <row r="127" spans="1:13" x14ac:dyDescent="0.3">
      <c r="A127" s="1" t="s">
        <v>150</v>
      </c>
      <c r="B127" s="1" t="s">
        <v>42</v>
      </c>
      <c r="C127" s="1" t="s">
        <v>648</v>
      </c>
      <c r="D127">
        <v>0</v>
      </c>
      <c r="E127" s="1" t="s">
        <v>16</v>
      </c>
      <c r="F127" s="1" t="s">
        <v>649</v>
      </c>
      <c r="G127">
        <v>3692</v>
      </c>
      <c r="H127">
        <v>93</v>
      </c>
      <c r="I127">
        <v>36</v>
      </c>
      <c r="J127">
        <v>1</v>
      </c>
      <c r="K127" s="1" t="s">
        <v>21</v>
      </c>
      <c r="L127" s="1" t="s">
        <v>661</v>
      </c>
      <c r="M127">
        <v>205</v>
      </c>
    </row>
    <row r="128" spans="1:13" x14ac:dyDescent="0.3">
      <c r="A128" s="1" t="s">
        <v>151</v>
      </c>
      <c r="B128" s="1" t="s">
        <v>14</v>
      </c>
      <c r="C128" s="1" t="s">
        <v>650</v>
      </c>
      <c r="D128">
        <v>3</v>
      </c>
      <c r="E128" s="1" t="s">
        <v>16</v>
      </c>
      <c r="F128" s="1" t="s">
        <v>649</v>
      </c>
      <c r="G128">
        <v>23803</v>
      </c>
      <c r="H128">
        <v>370</v>
      </c>
      <c r="I128">
        <v>36</v>
      </c>
      <c r="J128">
        <v>1</v>
      </c>
      <c r="K128" s="1" t="s">
        <v>21</v>
      </c>
      <c r="L128" s="1" t="s">
        <v>661</v>
      </c>
      <c r="M128">
        <v>570</v>
      </c>
    </row>
    <row r="129" spans="1:13" x14ac:dyDescent="0.3">
      <c r="A129" s="1" t="s">
        <v>152</v>
      </c>
      <c r="B129" s="1" t="s">
        <v>14</v>
      </c>
      <c r="C129" s="1" t="s">
        <v>648</v>
      </c>
      <c r="D129">
        <v>0</v>
      </c>
      <c r="E129" s="1" t="s">
        <v>16</v>
      </c>
      <c r="F129" s="1" t="s">
        <v>649</v>
      </c>
      <c r="G129">
        <v>3865</v>
      </c>
      <c r="H129">
        <v>128</v>
      </c>
      <c r="I129">
        <v>36</v>
      </c>
      <c r="J129">
        <v>1</v>
      </c>
      <c r="K129" s="1" t="s">
        <v>21</v>
      </c>
      <c r="L129" s="1" t="s">
        <v>661</v>
      </c>
      <c r="M129">
        <v>237</v>
      </c>
    </row>
    <row r="130" spans="1:13" x14ac:dyDescent="0.3">
      <c r="A130" s="1" t="s">
        <v>153</v>
      </c>
      <c r="B130" s="1" t="s">
        <v>14</v>
      </c>
      <c r="C130" s="1" t="s">
        <v>650</v>
      </c>
      <c r="D130">
        <v>1</v>
      </c>
      <c r="E130" s="1" t="s">
        <v>16</v>
      </c>
      <c r="F130" s="1" t="s">
        <v>651</v>
      </c>
      <c r="G130">
        <v>10513</v>
      </c>
      <c r="H130">
        <v>160</v>
      </c>
      <c r="I130">
        <v>18</v>
      </c>
      <c r="J130">
        <v>0</v>
      </c>
      <c r="K130" s="1" t="s">
        <v>17</v>
      </c>
      <c r="L130" s="1" t="s">
        <v>662</v>
      </c>
      <c r="M130">
        <v>270</v>
      </c>
    </row>
    <row r="131" spans="1:13" x14ac:dyDescent="0.3">
      <c r="A131" s="1" t="s">
        <v>154</v>
      </c>
      <c r="B131" s="1" t="s">
        <v>14</v>
      </c>
      <c r="C131" s="1" t="s">
        <v>650</v>
      </c>
      <c r="D131">
        <v>0</v>
      </c>
      <c r="E131" s="1" t="s">
        <v>16</v>
      </c>
      <c r="F131" s="1" t="s">
        <v>649</v>
      </c>
      <c r="G131">
        <v>6080</v>
      </c>
      <c r="H131">
        <v>182</v>
      </c>
      <c r="I131">
        <v>36</v>
      </c>
      <c r="J131">
        <v>1</v>
      </c>
      <c r="K131" s="1" t="s">
        <v>21</v>
      </c>
      <c r="L131" s="1" t="s">
        <v>662</v>
      </c>
      <c r="M131">
        <v>293</v>
      </c>
    </row>
    <row r="132" spans="1:13" x14ac:dyDescent="0.3">
      <c r="A132" s="1" t="s">
        <v>155</v>
      </c>
      <c r="B132" s="1" t="s">
        <v>14</v>
      </c>
      <c r="C132" s="1" t="s">
        <v>648</v>
      </c>
      <c r="D132">
        <v>0</v>
      </c>
      <c r="E132" s="1" t="s">
        <v>16</v>
      </c>
      <c r="F132" s="1" t="s">
        <v>651</v>
      </c>
      <c r="G132">
        <v>20166</v>
      </c>
      <c r="H132">
        <v>650</v>
      </c>
      <c r="I132">
        <v>48</v>
      </c>
      <c r="J132">
        <v>1</v>
      </c>
      <c r="K132" s="1" t="s">
        <v>17</v>
      </c>
      <c r="L132" s="1" t="s">
        <v>661</v>
      </c>
      <c r="M132">
        <v>770</v>
      </c>
    </row>
    <row r="133" spans="1:13" x14ac:dyDescent="0.3">
      <c r="A133" s="1" t="s">
        <v>156</v>
      </c>
      <c r="B133" s="1" t="s">
        <v>14</v>
      </c>
      <c r="C133" s="1" t="s">
        <v>648</v>
      </c>
      <c r="D133">
        <v>0</v>
      </c>
      <c r="E133" s="1" t="s">
        <v>16</v>
      </c>
      <c r="F133" s="1" t="s">
        <v>649</v>
      </c>
      <c r="G133">
        <v>2014</v>
      </c>
      <c r="H133">
        <v>74</v>
      </c>
      <c r="I133">
        <v>36</v>
      </c>
      <c r="J133">
        <v>1</v>
      </c>
      <c r="K133" s="1" t="s">
        <v>17</v>
      </c>
      <c r="L133" s="1" t="s">
        <v>661</v>
      </c>
      <c r="M133">
        <v>127</v>
      </c>
    </row>
    <row r="134" spans="1:13" x14ac:dyDescent="0.3">
      <c r="A134" s="1" t="s">
        <v>157</v>
      </c>
      <c r="B134" s="1" t="s">
        <v>14</v>
      </c>
      <c r="C134" s="1" t="s">
        <v>648</v>
      </c>
      <c r="D134">
        <v>0</v>
      </c>
      <c r="E134" s="1" t="s">
        <v>16</v>
      </c>
      <c r="F134" s="1" t="s">
        <v>649</v>
      </c>
      <c r="G134">
        <v>2718</v>
      </c>
      <c r="H134">
        <v>70</v>
      </c>
      <c r="I134">
        <v>36</v>
      </c>
      <c r="J134">
        <v>1</v>
      </c>
      <c r="K134" s="1" t="s">
        <v>30</v>
      </c>
      <c r="L134" s="1" t="s">
        <v>661</v>
      </c>
      <c r="M134">
        <v>130</v>
      </c>
    </row>
    <row r="135" spans="1:13" x14ac:dyDescent="0.3">
      <c r="A135" s="1" t="s">
        <v>158</v>
      </c>
      <c r="B135" s="1" t="s">
        <v>14</v>
      </c>
      <c r="C135" s="1" t="s">
        <v>650</v>
      </c>
      <c r="D135">
        <v>0</v>
      </c>
      <c r="E135" s="1" t="s">
        <v>16</v>
      </c>
      <c r="F135" s="1" t="s">
        <v>651</v>
      </c>
      <c r="G135">
        <v>3459</v>
      </c>
      <c r="H135">
        <v>25</v>
      </c>
      <c r="I135">
        <v>12</v>
      </c>
      <c r="J135">
        <v>1</v>
      </c>
      <c r="K135" s="1" t="s">
        <v>30</v>
      </c>
      <c r="L135" s="1" t="s">
        <v>661</v>
      </c>
      <c r="M135">
        <v>37</v>
      </c>
    </row>
    <row r="136" spans="1:13" x14ac:dyDescent="0.3">
      <c r="A136" s="1" t="s">
        <v>159</v>
      </c>
      <c r="B136" s="1" t="s">
        <v>14</v>
      </c>
      <c r="C136" s="1" t="s">
        <v>648</v>
      </c>
      <c r="D136">
        <v>0</v>
      </c>
      <c r="E136" s="1" t="s">
        <v>16</v>
      </c>
      <c r="F136" s="1" t="s">
        <v>649</v>
      </c>
      <c r="G136">
        <v>4895</v>
      </c>
      <c r="H136">
        <v>102</v>
      </c>
      <c r="I136">
        <v>36</v>
      </c>
      <c r="J136">
        <v>1</v>
      </c>
      <c r="K136" s="1" t="s">
        <v>30</v>
      </c>
      <c r="L136" s="1" t="s">
        <v>661</v>
      </c>
      <c r="M136">
        <v>203</v>
      </c>
    </row>
    <row r="137" spans="1:13" x14ac:dyDescent="0.3">
      <c r="A137" s="1" t="s">
        <v>160</v>
      </c>
      <c r="B137" s="1" t="s">
        <v>14</v>
      </c>
      <c r="C137" s="1" t="s">
        <v>650</v>
      </c>
      <c r="D137">
        <v>3</v>
      </c>
      <c r="E137" s="1" t="s">
        <v>16</v>
      </c>
      <c r="F137" s="1" t="s">
        <v>649</v>
      </c>
      <c r="G137">
        <v>4000</v>
      </c>
      <c r="H137">
        <v>290</v>
      </c>
      <c r="I137">
        <v>36</v>
      </c>
      <c r="J137">
        <v>1</v>
      </c>
      <c r="K137" s="1" t="s">
        <v>30</v>
      </c>
      <c r="L137" s="1" t="s">
        <v>662</v>
      </c>
      <c r="M137">
        <v>370</v>
      </c>
    </row>
    <row r="138" spans="1:13" x14ac:dyDescent="0.3">
      <c r="A138" s="1" t="s">
        <v>161</v>
      </c>
      <c r="B138" s="1" t="s">
        <v>42</v>
      </c>
      <c r="C138" s="1" t="s">
        <v>650</v>
      </c>
      <c r="D138">
        <v>0</v>
      </c>
      <c r="E138" s="1" t="s">
        <v>16</v>
      </c>
      <c r="F138" s="1" t="s">
        <v>649</v>
      </c>
      <c r="G138">
        <v>4583</v>
      </c>
      <c r="H138">
        <v>84</v>
      </c>
      <c r="I138">
        <v>36</v>
      </c>
      <c r="J138">
        <v>1</v>
      </c>
      <c r="K138" s="1" t="s">
        <v>21</v>
      </c>
      <c r="L138" s="1" t="s">
        <v>662</v>
      </c>
      <c r="M138">
        <v>117</v>
      </c>
    </row>
    <row r="139" spans="1:13" x14ac:dyDescent="0.3">
      <c r="A139" s="1" t="s">
        <v>162</v>
      </c>
      <c r="B139" s="1" t="s">
        <v>14</v>
      </c>
      <c r="C139" s="1" t="s">
        <v>650</v>
      </c>
      <c r="D139">
        <v>2</v>
      </c>
      <c r="E139" s="1" t="s">
        <v>16</v>
      </c>
      <c r="F139" s="1" t="s">
        <v>651</v>
      </c>
      <c r="G139">
        <v>3316</v>
      </c>
      <c r="H139">
        <v>88</v>
      </c>
      <c r="I139">
        <v>36</v>
      </c>
      <c r="J139">
        <v>1</v>
      </c>
      <c r="K139" s="1" t="s">
        <v>17</v>
      </c>
      <c r="L139" s="1" t="s">
        <v>661</v>
      </c>
      <c r="M139">
        <v>109</v>
      </c>
    </row>
    <row r="140" spans="1:13" x14ac:dyDescent="0.3">
      <c r="A140" s="1" t="s">
        <v>163</v>
      </c>
      <c r="B140" s="1" t="s">
        <v>14</v>
      </c>
      <c r="C140" s="1" t="s">
        <v>648</v>
      </c>
      <c r="D140">
        <v>0</v>
      </c>
      <c r="E140" s="1" t="s">
        <v>16</v>
      </c>
      <c r="F140" s="1" t="s">
        <v>649</v>
      </c>
      <c r="G140">
        <v>14999</v>
      </c>
      <c r="H140">
        <v>242</v>
      </c>
      <c r="I140">
        <v>36</v>
      </c>
      <c r="J140">
        <v>0</v>
      </c>
      <c r="K140" s="1" t="s">
        <v>30</v>
      </c>
      <c r="L140" s="1" t="s">
        <v>662</v>
      </c>
      <c r="M140">
        <v>373</v>
      </c>
    </row>
    <row r="141" spans="1:13" x14ac:dyDescent="0.3">
      <c r="A141" s="1" t="s">
        <v>164</v>
      </c>
      <c r="B141" s="1" t="s">
        <v>14</v>
      </c>
      <c r="C141" s="1" t="s">
        <v>650</v>
      </c>
      <c r="D141">
        <v>2</v>
      </c>
      <c r="E141" s="1" t="s">
        <v>25</v>
      </c>
      <c r="F141" s="1" t="s">
        <v>649</v>
      </c>
      <c r="G141">
        <v>4200</v>
      </c>
      <c r="H141">
        <v>129</v>
      </c>
      <c r="I141">
        <v>36</v>
      </c>
      <c r="J141">
        <v>1</v>
      </c>
      <c r="K141" s="1" t="s">
        <v>21</v>
      </c>
      <c r="L141" s="1" t="s">
        <v>662</v>
      </c>
      <c r="M141">
        <v>2320</v>
      </c>
    </row>
    <row r="142" spans="1:13" x14ac:dyDescent="0.3">
      <c r="A142" s="1" t="s">
        <v>165</v>
      </c>
      <c r="B142" s="1" t="s">
        <v>14</v>
      </c>
      <c r="C142" s="1" t="s">
        <v>650</v>
      </c>
      <c r="D142">
        <v>2</v>
      </c>
      <c r="E142" s="1" t="s">
        <v>16</v>
      </c>
      <c r="F142" s="1" t="s">
        <v>649</v>
      </c>
      <c r="G142">
        <v>5042</v>
      </c>
      <c r="H142">
        <v>185</v>
      </c>
      <c r="I142">
        <v>36</v>
      </c>
      <c r="J142">
        <v>1</v>
      </c>
      <c r="K142" s="1" t="s">
        <v>21</v>
      </c>
      <c r="L142" s="1" t="s">
        <v>662</v>
      </c>
      <c r="M142">
        <v>297</v>
      </c>
    </row>
    <row r="143" spans="1:13" x14ac:dyDescent="0.3">
      <c r="A143" s="1" t="s">
        <v>166</v>
      </c>
      <c r="B143" s="1" t="s">
        <v>14</v>
      </c>
      <c r="C143" s="1" t="s">
        <v>648</v>
      </c>
      <c r="D143">
        <v>0</v>
      </c>
      <c r="E143" s="1" t="s">
        <v>16</v>
      </c>
      <c r="F143" s="1" t="s">
        <v>649</v>
      </c>
      <c r="G143">
        <v>5417</v>
      </c>
      <c r="H143">
        <v>168</v>
      </c>
      <c r="I143">
        <v>36</v>
      </c>
      <c r="J143">
        <v>1</v>
      </c>
      <c r="K143" s="1" t="s">
        <v>17</v>
      </c>
      <c r="L143" s="1" t="s">
        <v>661</v>
      </c>
      <c r="M143">
        <v>279</v>
      </c>
    </row>
    <row r="144" spans="1:13" x14ac:dyDescent="0.3">
      <c r="A144" s="1" t="s">
        <v>167</v>
      </c>
      <c r="B144" s="1" t="s">
        <v>14</v>
      </c>
      <c r="C144" s="1" t="s">
        <v>648</v>
      </c>
      <c r="D144">
        <v>0</v>
      </c>
      <c r="E144" s="1" t="s">
        <v>16</v>
      </c>
      <c r="F144" s="1" t="s">
        <v>651</v>
      </c>
      <c r="G144">
        <v>6950</v>
      </c>
      <c r="H144">
        <v>175</v>
      </c>
      <c r="I144">
        <v>18</v>
      </c>
      <c r="J144">
        <v>1</v>
      </c>
      <c r="K144" s="1" t="s">
        <v>30</v>
      </c>
      <c r="L144" s="1" t="s">
        <v>661</v>
      </c>
      <c r="M144">
        <v>277</v>
      </c>
    </row>
    <row r="145" spans="1:13" x14ac:dyDescent="0.3">
      <c r="A145" s="1" t="s">
        <v>168</v>
      </c>
      <c r="B145" s="1" t="s">
        <v>14</v>
      </c>
      <c r="C145" s="1" t="s">
        <v>650</v>
      </c>
      <c r="D145">
        <v>0</v>
      </c>
      <c r="E145" s="1" t="s">
        <v>16</v>
      </c>
      <c r="F145" s="1" t="s">
        <v>649</v>
      </c>
      <c r="G145">
        <v>2698</v>
      </c>
      <c r="H145">
        <v>122</v>
      </c>
      <c r="I145">
        <v>36</v>
      </c>
      <c r="J145">
        <v>1</v>
      </c>
      <c r="K145" s="1" t="s">
        <v>30</v>
      </c>
      <c r="L145" s="1" t="s">
        <v>661</v>
      </c>
      <c r="M145">
        <v>233</v>
      </c>
    </row>
    <row r="146" spans="1:13" x14ac:dyDescent="0.3">
      <c r="A146" s="1" t="s">
        <v>169</v>
      </c>
      <c r="B146" s="1" t="s">
        <v>14</v>
      </c>
      <c r="C146" s="1" t="s">
        <v>650</v>
      </c>
      <c r="D146">
        <v>2</v>
      </c>
      <c r="E146" s="1" t="s">
        <v>16</v>
      </c>
      <c r="F146" s="1" t="s">
        <v>649</v>
      </c>
      <c r="G146">
        <v>11757</v>
      </c>
      <c r="H146">
        <v>187</v>
      </c>
      <c r="I146">
        <v>18</v>
      </c>
      <c r="J146">
        <v>1</v>
      </c>
      <c r="K146" s="1" t="s">
        <v>17</v>
      </c>
      <c r="L146" s="1" t="s">
        <v>661</v>
      </c>
      <c r="M146">
        <v>297</v>
      </c>
    </row>
    <row r="147" spans="1:13" x14ac:dyDescent="0.3">
      <c r="A147" s="1" t="s">
        <v>170</v>
      </c>
      <c r="B147" s="1" t="s">
        <v>42</v>
      </c>
      <c r="C147" s="1" t="s">
        <v>650</v>
      </c>
      <c r="D147">
        <v>0</v>
      </c>
      <c r="E147" s="1" t="s">
        <v>16</v>
      </c>
      <c r="F147" s="1" t="s">
        <v>649</v>
      </c>
      <c r="G147">
        <v>2330</v>
      </c>
      <c r="H147">
        <v>100</v>
      </c>
      <c r="I147">
        <v>36</v>
      </c>
      <c r="J147">
        <v>1</v>
      </c>
      <c r="K147" s="1" t="s">
        <v>30</v>
      </c>
      <c r="L147" s="1" t="s">
        <v>661</v>
      </c>
      <c r="M147">
        <v>120</v>
      </c>
    </row>
    <row r="148" spans="1:13" x14ac:dyDescent="0.3">
      <c r="A148" s="1" t="s">
        <v>171</v>
      </c>
      <c r="B148" s="1" t="s">
        <v>42</v>
      </c>
      <c r="C148" s="1" t="s">
        <v>650</v>
      </c>
      <c r="D148">
        <v>2</v>
      </c>
      <c r="E148" s="1" t="s">
        <v>16</v>
      </c>
      <c r="F148" s="1" t="s">
        <v>649</v>
      </c>
      <c r="G148">
        <v>14866</v>
      </c>
      <c r="H148">
        <v>70</v>
      </c>
      <c r="I148">
        <v>36</v>
      </c>
      <c r="J148">
        <v>1</v>
      </c>
      <c r="K148" s="1" t="s">
        <v>17</v>
      </c>
      <c r="L148" s="1" t="s">
        <v>661</v>
      </c>
      <c r="M148">
        <v>70</v>
      </c>
    </row>
    <row r="149" spans="1:13" x14ac:dyDescent="0.3">
      <c r="A149" s="1" t="s">
        <v>172</v>
      </c>
      <c r="B149" s="1" t="s">
        <v>14</v>
      </c>
      <c r="C149" s="1" t="s">
        <v>650</v>
      </c>
      <c r="D149">
        <v>1</v>
      </c>
      <c r="E149" s="1" t="s">
        <v>16</v>
      </c>
      <c r="F149" s="1" t="s">
        <v>649</v>
      </c>
      <c r="G149">
        <v>1538</v>
      </c>
      <c r="H149">
        <v>30</v>
      </c>
      <c r="I149">
        <v>36</v>
      </c>
      <c r="J149">
        <v>1</v>
      </c>
      <c r="K149" s="1" t="s">
        <v>17</v>
      </c>
      <c r="L149" s="1" t="s">
        <v>661</v>
      </c>
      <c r="M149">
        <v>70</v>
      </c>
    </row>
    <row r="150" spans="1:13" x14ac:dyDescent="0.3">
      <c r="A150" s="1" t="s">
        <v>173</v>
      </c>
      <c r="B150" s="1" t="s">
        <v>42</v>
      </c>
      <c r="C150" s="1" t="s">
        <v>648</v>
      </c>
      <c r="D150">
        <v>0</v>
      </c>
      <c r="E150" s="1" t="s">
        <v>16</v>
      </c>
      <c r="F150" s="1" t="s">
        <v>649</v>
      </c>
      <c r="G150">
        <v>10000</v>
      </c>
      <c r="H150">
        <v>225</v>
      </c>
      <c r="I150">
        <v>36</v>
      </c>
      <c r="J150">
        <v>1</v>
      </c>
      <c r="K150" s="1" t="s">
        <v>21</v>
      </c>
      <c r="L150" s="1" t="s">
        <v>662</v>
      </c>
      <c r="M150">
        <v>337</v>
      </c>
    </row>
    <row r="151" spans="1:13" x14ac:dyDescent="0.3">
      <c r="A151" s="1" t="s">
        <v>174</v>
      </c>
      <c r="B151" s="1" t="s">
        <v>14</v>
      </c>
      <c r="C151" s="1" t="s">
        <v>650</v>
      </c>
      <c r="D151">
        <v>0</v>
      </c>
      <c r="E151" s="1" t="s">
        <v>16</v>
      </c>
      <c r="F151" s="1" t="s">
        <v>649</v>
      </c>
      <c r="G151">
        <v>4860</v>
      </c>
      <c r="H151">
        <v>125</v>
      </c>
      <c r="I151">
        <v>36</v>
      </c>
      <c r="J151">
        <v>1</v>
      </c>
      <c r="K151" s="1" t="s">
        <v>30</v>
      </c>
      <c r="L151" s="1" t="s">
        <v>661</v>
      </c>
      <c r="M151">
        <v>237</v>
      </c>
    </row>
    <row r="152" spans="1:13" x14ac:dyDescent="0.3">
      <c r="A152" s="1" t="s">
        <v>175</v>
      </c>
      <c r="B152" s="1" t="s">
        <v>14</v>
      </c>
      <c r="C152" s="1" t="s">
        <v>648</v>
      </c>
      <c r="D152">
        <v>0</v>
      </c>
      <c r="E152" s="1" t="s">
        <v>16</v>
      </c>
      <c r="F152" s="1" t="s">
        <v>649</v>
      </c>
      <c r="G152">
        <v>6277</v>
      </c>
      <c r="H152">
        <v>118</v>
      </c>
      <c r="I152">
        <v>36</v>
      </c>
      <c r="J152">
        <v>0</v>
      </c>
      <c r="K152" s="1" t="s">
        <v>21</v>
      </c>
      <c r="L152" s="1" t="s">
        <v>662</v>
      </c>
      <c r="M152">
        <v>229</v>
      </c>
    </row>
    <row r="153" spans="1:13" x14ac:dyDescent="0.3">
      <c r="A153" s="1" t="s">
        <v>176</v>
      </c>
      <c r="B153" s="1" t="s">
        <v>14</v>
      </c>
      <c r="C153" s="1" t="s">
        <v>650</v>
      </c>
      <c r="D153">
        <v>0</v>
      </c>
      <c r="E153" s="1" t="s">
        <v>16</v>
      </c>
      <c r="F153" s="1" t="s">
        <v>651</v>
      </c>
      <c r="G153">
        <v>2577</v>
      </c>
      <c r="H153">
        <v>152</v>
      </c>
      <c r="I153">
        <v>36</v>
      </c>
      <c r="J153">
        <v>1</v>
      </c>
      <c r="K153" s="1" t="s">
        <v>21</v>
      </c>
      <c r="L153" s="1" t="s">
        <v>661</v>
      </c>
      <c r="M153">
        <v>273</v>
      </c>
    </row>
    <row r="154" spans="1:13" x14ac:dyDescent="0.3">
      <c r="A154" s="1" t="s">
        <v>177</v>
      </c>
      <c r="B154" s="1" t="s">
        <v>14</v>
      </c>
      <c r="C154" s="1" t="s">
        <v>648</v>
      </c>
      <c r="D154">
        <v>0</v>
      </c>
      <c r="E154" s="1" t="s">
        <v>16</v>
      </c>
      <c r="F154" s="1" t="s">
        <v>649</v>
      </c>
      <c r="G154">
        <v>9166</v>
      </c>
      <c r="H154">
        <v>244</v>
      </c>
      <c r="I154">
        <v>36</v>
      </c>
      <c r="J154">
        <v>1</v>
      </c>
      <c r="K154" s="1" t="s">
        <v>17</v>
      </c>
      <c r="L154" s="1" t="s">
        <v>662</v>
      </c>
      <c r="M154">
        <v>377</v>
      </c>
    </row>
    <row r="155" spans="1:13" x14ac:dyDescent="0.3">
      <c r="A155" s="1" t="s">
        <v>178</v>
      </c>
      <c r="B155" s="1" t="s">
        <v>14</v>
      </c>
      <c r="C155" s="1" t="s">
        <v>650</v>
      </c>
      <c r="D155">
        <v>2</v>
      </c>
      <c r="E155" s="1" t="s">
        <v>25</v>
      </c>
      <c r="F155" s="1" t="s">
        <v>649</v>
      </c>
      <c r="G155">
        <v>2281</v>
      </c>
      <c r="H155">
        <v>113</v>
      </c>
      <c r="I155">
        <v>36</v>
      </c>
      <c r="J155">
        <v>1</v>
      </c>
      <c r="K155" s="1" t="s">
        <v>21</v>
      </c>
      <c r="L155" s="1" t="s">
        <v>662</v>
      </c>
      <c r="M155">
        <v>225</v>
      </c>
    </row>
    <row r="156" spans="1:13" x14ac:dyDescent="0.3">
      <c r="A156" s="1" t="s">
        <v>179</v>
      </c>
      <c r="B156" s="1" t="s">
        <v>14</v>
      </c>
      <c r="C156" s="1" t="s">
        <v>648</v>
      </c>
      <c r="D156">
        <v>0</v>
      </c>
      <c r="E156" s="1" t="s">
        <v>16</v>
      </c>
      <c r="F156" s="1" t="s">
        <v>649</v>
      </c>
      <c r="G156">
        <v>3254</v>
      </c>
      <c r="H156">
        <v>50</v>
      </c>
      <c r="I156">
        <v>36</v>
      </c>
      <c r="J156">
        <v>1</v>
      </c>
      <c r="K156" s="1" t="s">
        <v>17</v>
      </c>
      <c r="L156" s="1" t="s">
        <v>661</v>
      </c>
      <c r="M156">
        <v>80</v>
      </c>
    </row>
    <row r="157" spans="1:13" x14ac:dyDescent="0.3">
      <c r="A157" s="1" t="s">
        <v>180</v>
      </c>
      <c r="B157" s="1" t="s">
        <v>14</v>
      </c>
      <c r="C157" s="1" t="s">
        <v>650</v>
      </c>
      <c r="D157">
        <v>3</v>
      </c>
      <c r="E157" s="1" t="s">
        <v>16</v>
      </c>
      <c r="F157" s="1" t="s">
        <v>649</v>
      </c>
      <c r="G157">
        <v>39999</v>
      </c>
      <c r="H157">
        <v>600</v>
      </c>
      <c r="I157">
        <v>18</v>
      </c>
      <c r="J157">
        <v>0</v>
      </c>
      <c r="K157" s="1" t="s">
        <v>30</v>
      </c>
      <c r="L157" s="1" t="s">
        <v>661</v>
      </c>
      <c r="M157">
        <v>700</v>
      </c>
    </row>
    <row r="158" spans="1:13" x14ac:dyDescent="0.3">
      <c r="A158" s="1" t="s">
        <v>181</v>
      </c>
      <c r="B158" s="1" t="s">
        <v>14</v>
      </c>
      <c r="C158" s="1" t="s">
        <v>650</v>
      </c>
      <c r="D158">
        <v>1</v>
      </c>
      <c r="E158" s="1" t="s">
        <v>16</v>
      </c>
      <c r="F158" s="1" t="s">
        <v>649</v>
      </c>
      <c r="G158">
        <v>6000</v>
      </c>
      <c r="H158">
        <v>160</v>
      </c>
      <c r="I158">
        <v>36</v>
      </c>
      <c r="J158">
        <v>1</v>
      </c>
      <c r="K158" s="1" t="s">
        <v>21</v>
      </c>
      <c r="L158" s="1" t="s">
        <v>661</v>
      </c>
      <c r="M158">
        <v>270</v>
      </c>
    </row>
    <row r="159" spans="1:13" x14ac:dyDescent="0.3">
      <c r="A159" s="1" t="s">
        <v>182</v>
      </c>
      <c r="B159" s="1" t="s">
        <v>14</v>
      </c>
      <c r="C159" s="1" t="s">
        <v>650</v>
      </c>
      <c r="D159">
        <v>1</v>
      </c>
      <c r="E159" s="1" t="s">
        <v>16</v>
      </c>
      <c r="F159" s="1" t="s">
        <v>649</v>
      </c>
      <c r="G159">
        <v>9538</v>
      </c>
      <c r="H159">
        <v>187</v>
      </c>
      <c r="I159">
        <v>36</v>
      </c>
      <c r="J159">
        <v>1</v>
      </c>
      <c r="K159" s="1" t="s">
        <v>17</v>
      </c>
      <c r="L159" s="1" t="s">
        <v>661</v>
      </c>
      <c r="M159">
        <v>297</v>
      </c>
    </row>
    <row r="160" spans="1:13" x14ac:dyDescent="0.3">
      <c r="A160" s="1" t="s">
        <v>183</v>
      </c>
      <c r="B160" s="1" t="s">
        <v>14</v>
      </c>
      <c r="C160" s="1" t="s">
        <v>648</v>
      </c>
      <c r="D160">
        <v>0</v>
      </c>
      <c r="E160" s="1" t="s">
        <v>16</v>
      </c>
      <c r="F160" s="1" t="s">
        <v>651</v>
      </c>
      <c r="G160">
        <v>2980</v>
      </c>
      <c r="H160">
        <v>120</v>
      </c>
      <c r="I160">
        <v>36</v>
      </c>
      <c r="J160">
        <v>1</v>
      </c>
      <c r="K160" s="1" t="s">
        <v>21</v>
      </c>
      <c r="L160" s="1" t="s">
        <v>661</v>
      </c>
      <c r="M160">
        <v>230</v>
      </c>
    </row>
    <row r="161" spans="1:13" x14ac:dyDescent="0.3">
      <c r="A161" s="1" t="s">
        <v>184</v>
      </c>
      <c r="B161" s="1" t="s">
        <v>14</v>
      </c>
      <c r="C161" s="1" t="s">
        <v>650</v>
      </c>
      <c r="D161">
        <v>0</v>
      </c>
      <c r="E161" s="1" t="s">
        <v>16</v>
      </c>
      <c r="F161" s="1" t="s">
        <v>649</v>
      </c>
      <c r="G161">
        <v>4583</v>
      </c>
      <c r="H161">
        <v>255</v>
      </c>
      <c r="I161">
        <v>36</v>
      </c>
      <c r="J161">
        <v>1</v>
      </c>
      <c r="K161" s="1" t="s">
        <v>30</v>
      </c>
      <c r="L161" s="1" t="s">
        <v>661</v>
      </c>
      <c r="M161">
        <v>377</v>
      </c>
    </row>
    <row r="162" spans="1:13" x14ac:dyDescent="0.3">
      <c r="A162" s="1" t="s">
        <v>185</v>
      </c>
      <c r="B162" s="1" t="s">
        <v>14</v>
      </c>
      <c r="C162" s="1" t="s">
        <v>650</v>
      </c>
      <c r="D162">
        <v>0</v>
      </c>
      <c r="E162" s="1" t="s">
        <v>25</v>
      </c>
      <c r="F162" s="1" t="s">
        <v>649</v>
      </c>
      <c r="G162">
        <v>1863</v>
      </c>
      <c r="H162">
        <v>98</v>
      </c>
      <c r="I162">
        <v>36</v>
      </c>
      <c r="J162">
        <v>1</v>
      </c>
      <c r="K162" s="1" t="s">
        <v>30</v>
      </c>
      <c r="L162" s="1" t="s">
        <v>661</v>
      </c>
      <c r="M162">
        <v>209</v>
      </c>
    </row>
    <row r="163" spans="1:13" x14ac:dyDescent="0.3">
      <c r="A163" s="1" t="s">
        <v>186</v>
      </c>
      <c r="B163" s="1" t="s">
        <v>14</v>
      </c>
      <c r="C163" s="1" t="s">
        <v>650</v>
      </c>
      <c r="D163">
        <v>0</v>
      </c>
      <c r="E163" s="1" t="s">
        <v>16</v>
      </c>
      <c r="F163" s="1" t="s">
        <v>649</v>
      </c>
      <c r="G163">
        <v>7933</v>
      </c>
      <c r="H163">
        <v>275</v>
      </c>
      <c r="I163">
        <v>36</v>
      </c>
      <c r="J163">
        <v>1</v>
      </c>
      <c r="K163" s="1" t="s">
        <v>17</v>
      </c>
      <c r="L163" s="1" t="s">
        <v>662</v>
      </c>
      <c r="M163">
        <v>377</v>
      </c>
    </row>
    <row r="164" spans="1:13" x14ac:dyDescent="0.3">
      <c r="A164" s="1" t="s">
        <v>187</v>
      </c>
      <c r="B164" s="1" t="s">
        <v>14</v>
      </c>
      <c r="C164" s="1" t="s">
        <v>650</v>
      </c>
      <c r="D164">
        <v>1</v>
      </c>
      <c r="E164" s="1" t="s">
        <v>16</v>
      </c>
      <c r="F164" s="1" t="s">
        <v>649</v>
      </c>
      <c r="G164">
        <v>3089</v>
      </c>
      <c r="H164">
        <v>121</v>
      </c>
      <c r="I164">
        <v>36</v>
      </c>
      <c r="J164">
        <v>0</v>
      </c>
      <c r="K164" s="1" t="s">
        <v>30</v>
      </c>
      <c r="L164" s="1" t="s">
        <v>662</v>
      </c>
      <c r="M164">
        <v>232</v>
      </c>
    </row>
    <row r="165" spans="1:13" x14ac:dyDescent="0.3">
      <c r="A165" s="1" t="s">
        <v>188</v>
      </c>
      <c r="B165" s="1" t="s">
        <v>14</v>
      </c>
      <c r="C165" s="1" t="s">
        <v>650</v>
      </c>
      <c r="D165">
        <v>2</v>
      </c>
      <c r="E165" s="1" t="s">
        <v>16</v>
      </c>
      <c r="F165" s="1" t="s">
        <v>649</v>
      </c>
      <c r="G165">
        <v>4167</v>
      </c>
      <c r="H165">
        <v>158</v>
      </c>
      <c r="I165">
        <v>36</v>
      </c>
      <c r="J165">
        <v>1</v>
      </c>
      <c r="K165" s="1" t="s">
        <v>21</v>
      </c>
      <c r="L165" s="1" t="s">
        <v>661</v>
      </c>
      <c r="M165">
        <v>279</v>
      </c>
    </row>
    <row r="166" spans="1:13" x14ac:dyDescent="0.3">
      <c r="A166" s="1" t="s">
        <v>189</v>
      </c>
      <c r="B166" s="1" t="s">
        <v>14</v>
      </c>
      <c r="C166" s="1" t="s">
        <v>650</v>
      </c>
      <c r="D166">
        <v>0</v>
      </c>
      <c r="E166" s="1" t="s">
        <v>16</v>
      </c>
      <c r="F166" s="1" t="s">
        <v>649</v>
      </c>
      <c r="G166">
        <v>9323</v>
      </c>
      <c r="H166">
        <v>75</v>
      </c>
      <c r="I166">
        <v>18</v>
      </c>
      <c r="J166">
        <v>1</v>
      </c>
      <c r="K166" s="1" t="s">
        <v>17</v>
      </c>
      <c r="L166" s="1" t="s">
        <v>661</v>
      </c>
      <c r="M166">
        <v>107</v>
      </c>
    </row>
    <row r="167" spans="1:13" x14ac:dyDescent="0.3">
      <c r="A167" s="1" t="s">
        <v>190</v>
      </c>
      <c r="B167" s="1" t="s">
        <v>14</v>
      </c>
      <c r="C167" s="1" t="s">
        <v>650</v>
      </c>
      <c r="D167">
        <v>0</v>
      </c>
      <c r="E167" s="1" t="s">
        <v>16</v>
      </c>
      <c r="F167" s="1" t="s">
        <v>649</v>
      </c>
      <c r="G167">
        <v>3707</v>
      </c>
      <c r="H167">
        <v>182</v>
      </c>
      <c r="I167">
        <v>36</v>
      </c>
      <c r="J167">
        <v>1</v>
      </c>
      <c r="K167" s="1" t="s">
        <v>21</v>
      </c>
      <c r="L167" s="1" t="s">
        <v>661</v>
      </c>
      <c r="M167">
        <v>293</v>
      </c>
    </row>
    <row r="168" spans="1:13" x14ac:dyDescent="0.3">
      <c r="A168" s="1" t="s">
        <v>191</v>
      </c>
      <c r="B168" s="1" t="s">
        <v>42</v>
      </c>
      <c r="C168" s="1" t="s">
        <v>650</v>
      </c>
      <c r="D168">
        <v>0</v>
      </c>
      <c r="E168" s="1" t="s">
        <v>16</v>
      </c>
      <c r="F168" s="1" t="s">
        <v>649</v>
      </c>
      <c r="G168">
        <v>4583</v>
      </c>
      <c r="H168">
        <v>112</v>
      </c>
      <c r="I168">
        <v>36</v>
      </c>
      <c r="J168">
        <v>1</v>
      </c>
      <c r="K168" s="1" t="s">
        <v>21</v>
      </c>
      <c r="L168" s="1" t="s">
        <v>662</v>
      </c>
      <c r="M168">
        <v>223</v>
      </c>
    </row>
    <row r="169" spans="1:13" x14ac:dyDescent="0.3">
      <c r="A169" s="1" t="s">
        <v>192</v>
      </c>
      <c r="B169" s="1" t="s">
        <v>14</v>
      </c>
      <c r="C169" s="1" t="s">
        <v>650</v>
      </c>
      <c r="D169">
        <v>0</v>
      </c>
      <c r="E169" s="1" t="s">
        <v>16</v>
      </c>
      <c r="F169" s="1" t="s">
        <v>649</v>
      </c>
      <c r="G169">
        <v>2439</v>
      </c>
      <c r="H169">
        <v>129</v>
      </c>
      <c r="I169">
        <v>36</v>
      </c>
      <c r="J169">
        <v>1</v>
      </c>
      <c r="K169" s="1" t="s">
        <v>21</v>
      </c>
      <c r="L169" s="1" t="s">
        <v>661</v>
      </c>
      <c r="M169">
        <v>2320</v>
      </c>
    </row>
    <row r="170" spans="1:13" x14ac:dyDescent="0.3">
      <c r="A170" s="1" t="s">
        <v>193</v>
      </c>
      <c r="B170" s="1" t="s">
        <v>14</v>
      </c>
      <c r="C170" s="1" t="s">
        <v>648</v>
      </c>
      <c r="D170">
        <v>0</v>
      </c>
      <c r="E170" s="1" t="s">
        <v>16</v>
      </c>
      <c r="F170" s="1" t="s">
        <v>649</v>
      </c>
      <c r="G170">
        <v>2237</v>
      </c>
      <c r="H170">
        <v>63</v>
      </c>
      <c r="I170">
        <v>48</v>
      </c>
      <c r="J170">
        <v>0</v>
      </c>
      <c r="K170" s="1" t="s">
        <v>30</v>
      </c>
      <c r="L170" s="1" t="s">
        <v>662</v>
      </c>
      <c r="M170">
        <v>115</v>
      </c>
    </row>
    <row r="171" spans="1:13" x14ac:dyDescent="0.3">
      <c r="A171" s="1" t="s">
        <v>194</v>
      </c>
      <c r="B171" s="1" t="s">
        <v>14</v>
      </c>
      <c r="C171" s="1" t="s">
        <v>650</v>
      </c>
      <c r="D171">
        <v>2</v>
      </c>
      <c r="E171" s="1" t="s">
        <v>16</v>
      </c>
      <c r="F171" s="1" t="s">
        <v>649</v>
      </c>
      <c r="G171">
        <v>8000</v>
      </c>
      <c r="H171">
        <v>200</v>
      </c>
      <c r="I171">
        <v>36</v>
      </c>
      <c r="J171">
        <v>1</v>
      </c>
      <c r="K171" s="1" t="s">
        <v>30</v>
      </c>
      <c r="L171" s="1" t="s">
        <v>661</v>
      </c>
      <c r="M171">
        <v>300</v>
      </c>
    </row>
    <row r="172" spans="1:13" x14ac:dyDescent="0.3">
      <c r="A172" s="1" t="s">
        <v>195</v>
      </c>
      <c r="B172" s="1" t="s">
        <v>14</v>
      </c>
      <c r="C172" s="1" t="s">
        <v>650</v>
      </c>
      <c r="D172">
        <v>0</v>
      </c>
      <c r="E172" s="1" t="s">
        <v>25</v>
      </c>
      <c r="F172" s="1" t="s">
        <v>651</v>
      </c>
      <c r="G172">
        <v>1820</v>
      </c>
      <c r="H172">
        <v>95</v>
      </c>
      <c r="I172">
        <v>36</v>
      </c>
      <c r="J172">
        <v>1</v>
      </c>
      <c r="K172" s="1" t="s">
        <v>21</v>
      </c>
      <c r="L172" s="1" t="s">
        <v>661</v>
      </c>
      <c r="M172">
        <v>207</v>
      </c>
    </row>
    <row r="173" spans="1:13" x14ac:dyDescent="0.3">
      <c r="A173" s="1" t="s">
        <v>196</v>
      </c>
      <c r="B173" s="1" t="s">
        <v>14</v>
      </c>
      <c r="C173" s="1" t="s">
        <v>650</v>
      </c>
      <c r="D173">
        <v>3</v>
      </c>
      <c r="E173" s="1" t="s">
        <v>16</v>
      </c>
      <c r="F173" s="1" t="s">
        <v>649</v>
      </c>
      <c r="G173">
        <v>51763</v>
      </c>
      <c r="H173">
        <v>700</v>
      </c>
      <c r="I173">
        <v>3</v>
      </c>
      <c r="J173">
        <v>1</v>
      </c>
      <c r="K173" s="1" t="s">
        <v>17</v>
      </c>
      <c r="L173" s="1" t="s">
        <v>661</v>
      </c>
      <c r="M173">
        <v>700</v>
      </c>
    </row>
    <row r="174" spans="1:13" x14ac:dyDescent="0.3">
      <c r="A174" s="1" t="s">
        <v>197</v>
      </c>
      <c r="B174" s="1" t="s">
        <v>14</v>
      </c>
      <c r="C174" s="1" t="s">
        <v>650</v>
      </c>
      <c r="D174">
        <v>3</v>
      </c>
      <c r="E174" s="1" t="s">
        <v>25</v>
      </c>
      <c r="F174" s="1" t="s">
        <v>649</v>
      </c>
      <c r="G174">
        <v>3522</v>
      </c>
      <c r="H174">
        <v>81</v>
      </c>
      <c r="I174">
        <v>18</v>
      </c>
      <c r="J174">
        <v>1</v>
      </c>
      <c r="K174" s="1" t="s">
        <v>21</v>
      </c>
      <c r="L174" s="1" t="s">
        <v>662</v>
      </c>
      <c r="M174">
        <v>99</v>
      </c>
    </row>
    <row r="175" spans="1:13" x14ac:dyDescent="0.3">
      <c r="A175" s="1" t="s">
        <v>198</v>
      </c>
      <c r="B175" s="1" t="s">
        <v>14</v>
      </c>
      <c r="C175" s="1" t="s">
        <v>650</v>
      </c>
      <c r="D175">
        <v>0</v>
      </c>
      <c r="E175" s="1" t="s">
        <v>16</v>
      </c>
      <c r="F175" s="1" t="s">
        <v>649</v>
      </c>
      <c r="G175">
        <v>5708</v>
      </c>
      <c r="H175">
        <v>187</v>
      </c>
      <c r="I175">
        <v>36</v>
      </c>
      <c r="J175">
        <v>1</v>
      </c>
      <c r="K175" s="1" t="s">
        <v>30</v>
      </c>
      <c r="L175" s="1" t="s">
        <v>661</v>
      </c>
      <c r="M175">
        <v>297</v>
      </c>
    </row>
    <row r="176" spans="1:13" x14ac:dyDescent="0.3">
      <c r="A176" s="1" t="s">
        <v>199</v>
      </c>
      <c r="B176" s="1" t="s">
        <v>14</v>
      </c>
      <c r="C176" s="1" t="s">
        <v>650</v>
      </c>
      <c r="D176">
        <v>0</v>
      </c>
      <c r="E176" s="1" t="s">
        <v>25</v>
      </c>
      <c r="F176" s="1" t="s">
        <v>651</v>
      </c>
      <c r="G176">
        <v>4344</v>
      </c>
      <c r="H176">
        <v>87</v>
      </c>
      <c r="I176">
        <v>36</v>
      </c>
      <c r="J176">
        <v>1</v>
      </c>
      <c r="K176" s="1" t="s">
        <v>30</v>
      </c>
      <c r="L176" s="1" t="s">
        <v>662</v>
      </c>
      <c r="M176">
        <v>111</v>
      </c>
    </row>
    <row r="177" spans="1:13" x14ac:dyDescent="0.3">
      <c r="A177" s="1" t="s">
        <v>200</v>
      </c>
      <c r="B177" s="1" t="s">
        <v>14</v>
      </c>
      <c r="C177" s="1" t="s">
        <v>650</v>
      </c>
      <c r="D177">
        <v>0</v>
      </c>
      <c r="E177" s="1" t="s">
        <v>16</v>
      </c>
      <c r="F177" s="1" t="s">
        <v>649</v>
      </c>
      <c r="G177">
        <v>3497</v>
      </c>
      <c r="H177">
        <v>116</v>
      </c>
      <c r="I177">
        <v>36</v>
      </c>
      <c r="J177">
        <v>1</v>
      </c>
      <c r="K177" s="1" t="s">
        <v>21</v>
      </c>
      <c r="L177" s="1" t="s">
        <v>661</v>
      </c>
      <c r="M177">
        <v>227</v>
      </c>
    </row>
    <row r="178" spans="1:13" x14ac:dyDescent="0.3">
      <c r="A178" s="1" t="s">
        <v>201</v>
      </c>
      <c r="B178" s="1" t="s">
        <v>14</v>
      </c>
      <c r="C178" s="1" t="s">
        <v>650</v>
      </c>
      <c r="D178">
        <v>2</v>
      </c>
      <c r="E178" s="1" t="s">
        <v>16</v>
      </c>
      <c r="F178" s="1" t="s">
        <v>649</v>
      </c>
      <c r="G178">
        <v>2045</v>
      </c>
      <c r="H178">
        <v>101</v>
      </c>
      <c r="I178">
        <v>36</v>
      </c>
      <c r="J178">
        <v>1</v>
      </c>
      <c r="K178" s="1" t="s">
        <v>21</v>
      </c>
      <c r="L178" s="1" t="s">
        <v>661</v>
      </c>
      <c r="M178">
        <v>202</v>
      </c>
    </row>
    <row r="179" spans="1:13" x14ac:dyDescent="0.3">
      <c r="A179" s="1" t="s">
        <v>202</v>
      </c>
      <c r="B179" s="1" t="s">
        <v>14</v>
      </c>
      <c r="C179" s="1" t="s">
        <v>650</v>
      </c>
      <c r="D179">
        <v>3</v>
      </c>
      <c r="E179" s="1" t="s">
        <v>16</v>
      </c>
      <c r="F179" s="1" t="s">
        <v>649</v>
      </c>
      <c r="G179">
        <v>5516</v>
      </c>
      <c r="H179">
        <v>495</v>
      </c>
      <c r="I179">
        <v>36</v>
      </c>
      <c r="J179">
        <v>0</v>
      </c>
      <c r="K179" s="1" t="s">
        <v>30</v>
      </c>
      <c r="L179" s="1" t="s">
        <v>662</v>
      </c>
      <c r="M179">
        <v>7207</v>
      </c>
    </row>
    <row r="180" spans="1:13" x14ac:dyDescent="0.3">
      <c r="A180" s="1" t="s">
        <v>203</v>
      </c>
      <c r="B180" s="1" t="s">
        <v>14</v>
      </c>
      <c r="C180" s="1" t="s">
        <v>650</v>
      </c>
      <c r="D180">
        <v>1</v>
      </c>
      <c r="E180" s="1" t="s">
        <v>16</v>
      </c>
      <c r="F180" s="1" t="s">
        <v>649</v>
      </c>
      <c r="G180">
        <v>3750</v>
      </c>
      <c r="H180">
        <v>116</v>
      </c>
      <c r="I180">
        <v>36</v>
      </c>
      <c r="J180">
        <v>1</v>
      </c>
      <c r="K180" s="1" t="s">
        <v>30</v>
      </c>
      <c r="L180" s="1" t="s">
        <v>661</v>
      </c>
      <c r="M180">
        <v>227</v>
      </c>
    </row>
    <row r="181" spans="1:13" x14ac:dyDescent="0.3">
      <c r="A181" s="1" t="s">
        <v>204</v>
      </c>
      <c r="B181" s="1" t="s">
        <v>14</v>
      </c>
      <c r="C181" s="1" t="s">
        <v>648</v>
      </c>
      <c r="D181">
        <v>0</v>
      </c>
      <c r="E181" s="1" t="s">
        <v>25</v>
      </c>
      <c r="F181" s="1" t="s">
        <v>649</v>
      </c>
      <c r="G181">
        <v>2333</v>
      </c>
      <c r="H181">
        <v>102</v>
      </c>
      <c r="I181">
        <v>48</v>
      </c>
      <c r="J181">
        <v>0</v>
      </c>
      <c r="K181" s="1" t="s">
        <v>17</v>
      </c>
      <c r="L181" s="1" t="s">
        <v>662</v>
      </c>
      <c r="M181">
        <v>203</v>
      </c>
    </row>
    <row r="182" spans="1:13" x14ac:dyDescent="0.3">
      <c r="A182" s="1" t="s">
        <v>205</v>
      </c>
      <c r="B182" s="1" t="s">
        <v>14</v>
      </c>
      <c r="C182" s="1" t="s">
        <v>650</v>
      </c>
      <c r="D182">
        <v>1</v>
      </c>
      <c r="E182" s="1" t="s">
        <v>16</v>
      </c>
      <c r="F182" s="1" t="s">
        <v>649</v>
      </c>
      <c r="G182">
        <v>6400</v>
      </c>
      <c r="H182">
        <v>180</v>
      </c>
      <c r="I182">
        <v>36</v>
      </c>
      <c r="J182">
        <v>0</v>
      </c>
      <c r="K182" s="1" t="s">
        <v>17</v>
      </c>
      <c r="L182" s="1" t="s">
        <v>662</v>
      </c>
      <c r="M182">
        <v>290</v>
      </c>
    </row>
    <row r="183" spans="1:13" x14ac:dyDescent="0.3">
      <c r="A183" s="1" t="s">
        <v>206</v>
      </c>
      <c r="B183" s="1" t="s">
        <v>14</v>
      </c>
      <c r="C183" s="1" t="s">
        <v>648</v>
      </c>
      <c r="D183">
        <v>0</v>
      </c>
      <c r="E183" s="1" t="s">
        <v>16</v>
      </c>
      <c r="F183" s="1" t="s">
        <v>649</v>
      </c>
      <c r="G183">
        <v>1916</v>
      </c>
      <c r="H183">
        <v>67</v>
      </c>
      <c r="I183">
        <v>36</v>
      </c>
      <c r="J183">
        <v>1</v>
      </c>
      <c r="K183" s="1" t="s">
        <v>21</v>
      </c>
      <c r="L183" s="1" t="s">
        <v>662</v>
      </c>
      <c r="M183">
        <v>177</v>
      </c>
    </row>
    <row r="184" spans="1:13" x14ac:dyDescent="0.3">
      <c r="A184" s="1" t="s">
        <v>207</v>
      </c>
      <c r="B184" s="1" t="s">
        <v>14</v>
      </c>
      <c r="C184" s="1" t="s">
        <v>650</v>
      </c>
      <c r="D184">
        <v>0</v>
      </c>
      <c r="E184" s="1" t="s">
        <v>16</v>
      </c>
      <c r="F184" s="1" t="s">
        <v>649</v>
      </c>
      <c r="G184">
        <v>4600</v>
      </c>
      <c r="H184">
        <v>73</v>
      </c>
      <c r="I184">
        <v>18</v>
      </c>
      <c r="J184">
        <v>1</v>
      </c>
      <c r="K184" s="1" t="s">
        <v>30</v>
      </c>
      <c r="L184" s="1" t="s">
        <v>661</v>
      </c>
      <c r="M184">
        <v>105</v>
      </c>
    </row>
    <row r="185" spans="1:13" x14ac:dyDescent="0.3">
      <c r="A185" s="1" t="s">
        <v>208</v>
      </c>
      <c r="B185" s="1" t="s">
        <v>14</v>
      </c>
      <c r="C185" s="1" t="s">
        <v>650</v>
      </c>
      <c r="D185">
        <v>1</v>
      </c>
      <c r="E185" s="1" t="s">
        <v>16</v>
      </c>
      <c r="F185" s="1" t="s">
        <v>649</v>
      </c>
      <c r="G185">
        <v>33846</v>
      </c>
      <c r="H185">
        <v>260</v>
      </c>
      <c r="I185">
        <v>36</v>
      </c>
      <c r="J185">
        <v>1</v>
      </c>
      <c r="K185" s="1" t="s">
        <v>30</v>
      </c>
      <c r="L185" s="1" t="s">
        <v>662</v>
      </c>
      <c r="M185">
        <v>370</v>
      </c>
    </row>
    <row r="186" spans="1:13" x14ac:dyDescent="0.3">
      <c r="A186" s="1" t="s">
        <v>209</v>
      </c>
      <c r="B186" s="1" t="s">
        <v>42</v>
      </c>
      <c r="C186" s="1" t="s">
        <v>650</v>
      </c>
      <c r="D186">
        <v>0</v>
      </c>
      <c r="E186" s="1" t="s">
        <v>16</v>
      </c>
      <c r="F186" s="1" t="s">
        <v>649</v>
      </c>
      <c r="G186">
        <v>3625</v>
      </c>
      <c r="H186">
        <v>108</v>
      </c>
      <c r="I186">
        <v>36</v>
      </c>
      <c r="J186">
        <v>1</v>
      </c>
      <c r="K186" s="1" t="s">
        <v>30</v>
      </c>
      <c r="L186" s="1" t="s">
        <v>661</v>
      </c>
      <c r="M186">
        <v>209</v>
      </c>
    </row>
    <row r="187" spans="1:13" x14ac:dyDescent="0.3">
      <c r="A187" s="1" t="s">
        <v>210</v>
      </c>
      <c r="B187" s="1" t="s">
        <v>14</v>
      </c>
      <c r="C187" s="1" t="s">
        <v>650</v>
      </c>
      <c r="D187">
        <v>0</v>
      </c>
      <c r="E187" s="1" t="s">
        <v>16</v>
      </c>
      <c r="F187" s="1" t="s">
        <v>651</v>
      </c>
      <c r="G187">
        <v>39147</v>
      </c>
      <c r="H187">
        <v>120</v>
      </c>
      <c r="I187">
        <v>36</v>
      </c>
      <c r="J187">
        <v>1</v>
      </c>
      <c r="K187" s="1" t="s">
        <v>30</v>
      </c>
      <c r="L187" s="1" t="s">
        <v>661</v>
      </c>
      <c r="M187">
        <v>230</v>
      </c>
    </row>
    <row r="188" spans="1:13" x14ac:dyDescent="0.3">
      <c r="A188" s="1" t="s">
        <v>211</v>
      </c>
      <c r="B188" s="1" t="s">
        <v>14</v>
      </c>
      <c r="C188" s="1" t="s">
        <v>650</v>
      </c>
      <c r="D188">
        <v>1</v>
      </c>
      <c r="E188" s="1" t="s">
        <v>16</v>
      </c>
      <c r="F188" s="1" t="s">
        <v>651</v>
      </c>
      <c r="G188">
        <v>2178</v>
      </c>
      <c r="H188">
        <v>66</v>
      </c>
      <c r="I188">
        <v>3</v>
      </c>
      <c r="J188">
        <v>0</v>
      </c>
      <c r="K188" s="1" t="s">
        <v>21</v>
      </c>
      <c r="L188" s="1" t="s">
        <v>662</v>
      </c>
      <c r="M188">
        <v>10</v>
      </c>
    </row>
    <row r="189" spans="1:13" x14ac:dyDescent="0.3">
      <c r="A189" s="1" t="s">
        <v>212</v>
      </c>
      <c r="B189" s="1" t="s">
        <v>14</v>
      </c>
      <c r="C189" s="1" t="s">
        <v>650</v>
      </c>
      <c r="D189">
        <v>0</v>
      </c>
      <c r="E189" s="1" t="s">
        <v>16</v>
      </c>
      <c r="F189" s="1" t="s">
        <v>649</v>
      </c>
      <c r="G189">
        <v>2383</v>
      </c>
      <c r="H189">
        <v>58</v>
      </c>
      <c r="I189">
        <v>36</v>
      </c>
      <c r="J189">
        <v>1</v>
      </c>
      <c r="K189" s="1" t="s">
        <v>21</v>
      </c>
      <c r="L189" s="1" t="s">
        <v>661</v>
      </c>
      <c r="M189">
        <v>109</v>
      </c>
    </row>
    <row r="190" spans="1:13" x14ac:dyDescent="0.3">
      <c r="A190" s="1" t="s">
        <v>213</v>
      </c>
      <c r="B190" s="1" t="s">
        <v>14</v>
      </c>
      <c r="C190" s="1" t="s">
        <v>650</v>
      </c>
      <c r="D190">
        <v>0</v>
      </c>
      <c r="E190" s="1" t="s">
        <v>16</v>
      </c>
      <c r="F190" s="1" t="s">
        <v>651</v>
      </c>
      <c r="G190">
        <v>674</v>
      </c>
      <c r="H190">
        <v>168</v>
      </c>
      <c r="I190">
        <v>36</v>
      </c>
      <c r="J190">
        <v>1</v>
      </c>
      <c r="K190" s="1" t="s">
        <v>21</v>
      </c>
      <c r="L190" s="1" t="s">
        <v>661</v>
      </c>
      <c r="M190">
        <v>279</v>
      </c>
    </row>
    <row r="191" spans="1:13" x14ac:dyDescent="0.3">
      <c r="A191" s="1" t="s">
        <v>214</v>
      </c>
      <c r="B191" s="1" t="s">
        <v>14</v>
      </c>
      <c r="C191" s="1" t="s">
        <v>650</v>
      </c>
      <c r="D191">
        <v>0</v>
      </c>
      <c r="E191" s="1" t="s">
        <v>16</v>
      </c>
      <c r="F191" s="1" t="s">
        <v>649</v>
      </c>
      <c r="G191">
        <v>9328</v>
      </c>
      <c r="H191">
        <v>188</v>
      </c>
      <c r="I191">
        <v>18</v>
      </c>
      <c r="J191">
        <v>1</v>
      </c>
      <c r="K191" s="1" t="s">
        <v>21</v>
      </c>
      <c r="L191" s="1" t="s">
        <v>661</v>
      </c>
      <c r="M191">
        <v>299</v>
      </c>
    </row>
    <row r="192" spans="1:13" x14ac:dyDescent="0.3">
      <c r="A192" s="1" t="s">
        <v>215</v>
      </c>
      <c r="B192" s="1" t="s">
        <v>14</v>
      </c>
      <c r="C192" s="1" t="s">
        <v>648</v>
      </c>
      <c r="D192">
        <v>0</v>
      </c>
      <c r="E192" s="1" t="s">
        <v>25</v>
      </c>
      <c r="F192" s="1" t="s">
        <v>649</v>
      </c>
      <c r="G192">
        <v>4885</v>
      </c>
      <c r="H192">
        <v>48</v>
      </c>
      <c r="I192">
        <v>36</v>
      </c>
      <c r="J192">
        <v>1</v>
      </c>
      <c r="K192" s="1" t="s">
        <v>21</v>
      </c>
      <c r="L192" s="1" t="s">
        <v>661</v>
      </c>
      <c r="M192">
        <v>119</v>
      </c>
    </row>
    <row r="193" spans="1:13" x14ac:dyDescent="0.3">
      <c r="A193" s="1" t="s">
        <v>216</v>
      </c>
      <c r="B193" s="1" t="s">
        <v>14</v>
      </c>
      <c r="C193" s="1" t="s">
        <v>648</v>
      </c>
      <c r="D193">
        <v>0</v>
      </c>
      <c r="E193" s="1" t="s">
        <v>16</v>
      </c>
      <c r="F193" s="1" t="s">
        <v>649</v>
      </c>
      <c r="G193">
        <v>12000</v>
      </c>
      <c r="H193">
        <v>164</v>
      </c>
      <c r="I193">
        <v>36</v>
      </c>
      <c r="J193">
        <v>1</v>
      </c>
      <c r="K193" s="1" t="s">
        <v>30</v>
      </c>
      <c r="L193" s="1" t="s">
        <v>662</v>
      </c>
      <c r="M193">
        <v>277</v>
      </c>
    </row>
    <row r="194" spans="1:13" x14ac:dyDescent="0.3">
      <c r="A194" s="1" t="s">
        <v>217</v>
      </c>
      <c r="B194" s="1" t="s">
        <v>14</v>
      </c>
      <c r="C194" s="1" t="s">
        <v>650</v>
      </c>
      <c r="D194">
        <v>0</v>
      </c>
      <c r="E194" s="1" t="s">
        <v>25</v>
      </c>
      <c r="F194" s="1" t="s">
        <v>649</v>
      </c>
      <c r="G194">
        <v>6033</v>
      </c>
      <c r="H194">
        <v>160</v>
      </c>
      <c r="I194">
        <v>36</v>
      </c>
      <c r="J194">
        <v>1</v>
      </c>
      <c r="K194" s="1" t="s">
        <v>17</v>
      </c>
      <c r="L194" s="1" t="s">
        <v>662</v>
      </c>
      <c r="M194">
        <v>270</v>
      </c>
    </row>
    <row r="195" spans="1:13" x14ac:dyDescent="0.3">
      <c r="A195" s="1" t="s">
        <v>218</v>
      </c>
      <c r="B195" s="1" t="s">
        <v>14</v>
      </c>
      <c r="C195" s="1" t="s">
        <v>648</v>
      </c>
      <c r="D195">
        <v>0</v>
      </c>
      <c r="E195" s="1" t="s">
        <v>16</v>
      </c>
      <c r="F195" s="1" t="s">
        <v>649</v>
      </c>
      <c r="G195">
        <v>3858</v>
      </c>
      <c r="H195">
        <v>76</v>
      </c>
      <c r="I195">
        <v>36</v>
      </c>
      <c r="J195">
        <v>1</v>
      </c>
      <c r="K195" s="1" t="s">
        <v>30</v>
      </c>
      <c r="L195" s="1" t="s">
        <v>661</v>
      </c>
      <c r="M195">
        <v>107</v>
      </c>
    </row>
    <row r="196" spans="1:13" x14ac:dyDescent="0.3">
      <c r="A196" s="1" t="s">
        <v>219</v>
      </c>
      <c r="B196" s="1" t="s">
        <v>14</v>
      </c>
      <c r="C196" s="1" t="s">
        <v>648</v>
      </c>
      <c r="D196">
        <v>0</v>
      </c>
      <c r="E196" s="1" t="s">
        <v>16</v>
      </c>
      <c r="F196" s="1" t="s">
        <v>649</v>
      </c>
      <c r="G196">
        <v>4191</v>
      </c>
      <c r="H196">
        <v>120</v>
      </c>
      <c r="I196">
        <v>36</v>
      </c>
      <c r="J196">
        <v>1</v>
      </c>
      <c r="K196" s="1" t="s">
        <v>21</v>
      </c>
      <c r="L196" s="1" t="s">
        <v>661</v>
      </c>
      <c r="M196">
        <v>230</v>
      </c>
    </row>
    <row r="197" spans="1:13" x14ac:dyDescent="0.3">
      <c r="A197" s="1" t="s">
        <v>220</v>
      </c>
      <c r="B197" s="1" t="s">
        <v>14</v>
      </c>
      <c r="C197" s="1" t="s">
        <v>650</v>
      </c>
      <c r="D197">
        <v>1</v>
      </c>
      <c r="E197" s="1" t="s">
        <v>16</v>
      </c>
      <c r="F197" s="1" t="s">
        <v>649</v>
      </c>
      <c r="G197">
        <v>3125</v>
      </c>
      <c r="H197">
        <v>170</v>
      </c>
      <c r="I197">
        <v>36</v>
      </c>
      <c r="J197">
        <v>1</v>
      </c>
      <c r="K197" s="1" t="s">
        <v>30</v>
      </c>
      <c r="L197" s="1" t="s">
        <v>662</v>
      </c>
      <c r="M197">
        <v>270</v>
      </c>
    </row>
    <row r="198" spans="1:13" x14ac:dyDescent="0.3">
      <c r="A198" s="1" t="s">
        <v>221</v>
      </c>
      <c r="B198" s="1" t="s">
        <v>14</v>
      </c>
      <c r="C198" s="1" t="s">
        <v>648</v>
      </c>
      <c r="D198">
        <v>0</v>
      </c>
      <c r="E198" s="1" t="s">
        <v>16</v>
      </c>
      <c r="F198" s="1" t="s">
        <v>649</v>
      </c>
      <c r="G198">
        <v>8333</v>
      </c>
      <c r="H198">
        <v>187</v>
      </c>
      <c r="I198">
        <v>36</v>
      </c>
      <c r="J198">
        <v>1</v>
      </c>
      <c r="K198" s="1" t="s">
        <v>21</v>
      </c>
      <c r="L198" s="1" t="s">
        <v>661</v>
      </c>
      <c r="M198">
        <v>297</v>
      </c>
    </row>
    <row r="199" spans="1:13" x14ac:dyDescent="0.3">
      <c r="A199" s="1" t="s">
        <v>222</v>
      </c>
      <c r="B199" s="1" t="s">
        <v>42</v>
      </c>
      <c r="C199" s="1" t="s">
        <v>648</v>
      </c>
      <c r="D199">
        <v>0</v>
      </c>
      <c r="E199" s="1" t="s">
        <v>25</v>
      </c>
      <c r="F199" s="1" t="s">
        <v>649</v>
      </c>
      <c r="G199">
        <v>1907</v>
      </c>
      <c r="H199">
        <v>120</v>
      </c>
      <c r="I199">
        <v>36</v>
      </c>
      <c r="J199">
        <v>1</v>
      </c>
      <c r="K199" s="1" t="s">
        <v>17</v>
      </c>
      <c r="L199" s="1" t="s">
        <v>661</v>
      </c>
      <c r="M199">
        <v>230</v>
      </c>
    </row>
    <row r="200" spans="1:13" x14ac:dyDescent="0.3">
      <c r="A200" s="1" t="s">
        <v>223</v>
      </c>
      <c r="B200" s="1" t="s">
        <v>42</v>
      </c>
      <c r="C200" s="1" t="s">
        <v>650</v>
      </c>
      <c r="D200">
        <v>0</v>
      </c>
      <c r="E200" s="1" t="s">
        <v>16</v>
      </c>
      <c r="F200" s="1" t="s">
        <v>649</v>
      </c>
      <c r="G200">
        <v>3416</v>
      </c>
      <c r="H200">
        <v>113</v>
      </c>
      <c r="I200">
        <v>36</v>
      </c>
      <c r="J200">
        <v>1</v>
      </c>
      <c r="K200" s="1" t="s">
        <v>30</v>
      </c>
      <c r="L200" s="1" t="s">
        <v>661</v>
      </c>
      <c r="M200">
        <v>225</v>
      </c>
    </row>
    <row r="201" spans="1:13" x14ac:dyDescent="0.3">
      <c r="A201" s="1" t="s">
        <v>224</v>
      </c>
      <c r="B201" s="1" t="s">
        <v>14</v>
      </c>
      <c r="C201" s="1" t="s">
        <v>648</v>
      </c>
      <c r="D201">
        <v>0</v>
      </c>
      <c r="E201" s="1" t="s">
        <v>16</v>
      </c>
      <c r="F201" s="1" t="s">
        <v>651</v>
      </c>
      <c r="G201">
        <v>11000</v>
      </c>
      <c r="H201">
        <v>83</v>
      </c>
      <c r="I201">
        <v>36</v>
      </c>
      <c r="J201">
        <v>1</v>
      </c>
      <c r="K201" s="1" t="s">
        <v>17</v>
      </c>
      <c r="L201" s="1" t="s">
        <v>662</v>
      </c>
      <c r="M201">
        <v>105</v>
      </c>
    </row>
    <row r="202" spans="1:13" x14ac:dyDescent="0.3">
      <c r="A202" s="1" t="s">
        <v>225</v>
      </c>
      <c r="B202" s="1" t="s">
        <v>14</v>
      </c>
      <c r="C202" s="1" t="s">
        <v>650</v>
      </c>
      <c r="D202">
        <v>1</v>
      </c>
      <c r="E202" s="1" t="s">
        <v>25</v>
      </c>
      <c r="F202" s="1" t="s">
        <v>649</v>
      </c>
      <c r="G202">
        <v>2600</v>
      </c>
      <c r="H202">
        <v>90</v>
      </c>
      <c r="I202">
        <v>36</v>
      </c>
      <c r="J202">
        <v>1</v>
      </c>
      <c r="K202" s="1" t="s">
        <v>30</v>
      </c>
      <c r="L202" s="1" t="s">
        <v>661</v>
      </c>
      <c r="M202">
        <v>120</v>
      </c>
    </row>
    <row r="203" spans="1:13" x14ac:dyDescent="0.3">
      <c r="A203" s="1" t="s">
        <v>226</v>
      </c>
      <c r="B203" s="1" t="s">
        <v>14</v>
      </c>
      <c r="C203" s="1" t="s">
        <v>648</v>
      </c>
      <c r="D203">
        <v>2</v>
      </c>
      <c r="E203" s="1" t="s">
        <v>16</v>
      </c>
      <c r="F203" s="1" t="s">
        <v>649</v>
      </c>
      <c r="G203">
        <v>4923</v>
      </c>
      <c r="H203">
        <v>166</v>
      </c>
      <c r="I203">
        <v>36</v>
      </c>
      <c r="J203">
        <v>0</v>
      </c>
      <c r="K203" s="1" t="s">
        <v>30</v>
      </c>
      <c r="L203" s="1" t="s">
        <v>661</v>
      </c>
      <c r="M203">
        <v>277</v>
      </c>
    </row>
    <row r="204" spans="1:13" x14ac:dyDescent="0.3">
      <c r="A204" s="1" t="s">
        <v>227</v>
      </c>
      <c r="B204" s="1" t="s">
        <v>14</v>
      </c>
      <c r="C204" s="1" t="s">
        <v>650</v>
      </c>
      <c r="D204">
        <v>3</v>
      </c>
      <c r="E204" s="1" t="s">
        <v>25</v>
      </c>
      <c r="F204" s="1" t="s">
        <v>649</v>
      </c>
      <c r="G204">
        <v>3992</v>
      </c>
      <c r="H204">
        <v>128</v>
      </c>
      <c r="I204">
        <v>18</v>
      </c>
      <c r="J204">
        <v>1</v>
      </c>
      <c r="K204" s="1" t="s">
        <v>17</v>
      </c>
      <c r="L204" s="1" t="s">
        <v>662</v>
      </c>
      <c r="M204">
        <v>237</v>
      </c>
    </row>
    <row r="205" spans="1:13" x14ac:dyDescent="0.3">
      <c r="A205" s="1" t="s">
        <v>228</v>
      </c>
      <c r="B205" s="1" t="s">
        <v>14</v>
      </c>
      <c r="C205" s="1" t="s">
        <v>650</v>
      </c>
      <c r="D205">
        <v>1</v>
      </c>
      <c r="E205" s="1" t="s">
        <v>25</v>
      </c>
      <c r="F205" s="1" t="s">
        <v>649</v>
      </c>
      <c r="G205">
        <v>3500</v>
      </c>
      <c r="H205">
        <v>135</v>
      </c>
      <c r="I205">
        <v>36</v>
      </c>
      <c r="J205">
        <v>1</v>
      </c>
      <c r="K205" s="1" t="s">
        <v>17</v>
      </c>
      <c r="L205" s="1" t="s">
        <v>661</v>
      </c>
      <c r="M205">
        <v>257</v>
      </c>
    </row>
    <row r="206" spans="1:13" x14ac:dyDescent="0.3">
      <c r="A206" s="1" t="s">
        <v>229</v>
      </c>
      <c r="B206" s="1" t="s">
        <v>14</v>
      </c>
      <c r="C206" s="1" t="s">
        <v>650</v>
      </c>
      <c r="D206">
        <v>2</v>
      </c>
      <c r="E206" s="1" t="s">
        <v>25</v>
      </c>
      <c r="F206" s="1" t="s">
        <v>649</v>
      </c>
      <c r="G206">
        <v>3917</v>
      </c>
      <c r="H206">
        <v>124</v>
      </c>
      <c r="I206">
        <v>36</v>
      </c>
      <c r="J206">
        <v>1</v>
      </c>
      <c r="K206" s="1" t="s">
        <v>30</v>
      </c>
      <c r="L206" s="1" t="s">
        <v>661</v>
      </c>
      <c r="M206">
        <v>237</v>
      </c>
    </row>
    <row r="207" spans="1:13" x14ac:dyDescent="0.3">
      <c r="A207" s="1" t="s">
        <v>230</v>
      </c>
      <c r="B207" s="1" t="s">
        <v>42</v>
      </c>
      <c r="C207" s="1" t="s">
        <v>648</v>
      </c>
      <c r="D207">
        <v>0</v>
      </c>
      <c r="E207" s="1" t="s">
        <v>25</v>
      </c>
      <c r="F207" s="1" t="s">
        <v>649</v>
      </c>
      <c r="G207">
        <v>4408</v>
      </c>
      <c r="H207">
        <v>120</v>
      </c>
      <c r="I207">
        <v>36</v>
      </c>
      <c r="J207">
        <v>1</v>
      </c>
      <c r="K207" s="1" t="s">
        <v>30</v>
      </c>
      <c r="L207" s="1" t="s">
        <v>661</v>
      </c>
      <c r="M207">
        <v>230</v>
      </c>
    </row>
    <row r="208" spans="1:13" x14ac:dyDescent="0.3">
      <c r="A208" s="1" t="s">
        <v>231</v>
      </c>
      <c r="B208" s="1" t="s">
        <v>42</v>
      </c>
      <c r="C208" s="1" t="s">
        <v>648</v>
      </c>
      <c r="D208">
        <v>0</v>
      </c>
      <c r="E208" s="1" t="s">
        <v>16</v>
      </c>
      <c r="F208" s="1" t="s">
        <v>649</v>
      </c>
      <c r="G208">
        <v>3244</v>
      </c>
      <c r="H208">
        <v>80</v>
      </c>
      <c r="I208">
        <v>36</v>
      </c>
      <c r="J208">
        <v>1</v>
      </c>
      <c r="K208" s="1" t="s">
        <v>17</v>
      </c>
      <c r="L208" s="1" t="s">
        <v>661</v>
      </c>
      <c r="M208">
        <v>110</v>
      </c>
    </row>
    <row r="209" spans="1:13" x14ac:dyDescent="0.3">
      <c r="A209" s="1" t="s">
        <v>232</v>
      </c>
      <c r="B209" s="1" t="s">
        <v>14</v>
      </c>
      <c r="C209" s="1" t="s">
        <v>648</v>
      </c>
      <c r="D209">
        <v>0</v>
      </c>
      <c r="E209" s="1" t="s">
        <v>25</v>
      </c>
      <c r="F209" s="1" t="s">
        <v>649</v>
      </c>
      <c r="G209">
        <v>3975</v>
      </c>
      <c r="H209">
        <v>55</v>
      </c>
      <c r="I209">
        <v>36</v>
      </c>
      <c r="J209">
        <v>1</v>
      </c>
      <c r="K209" s="1" t="s">
        <v>21</v>
      </c>
      <c r="L209" s="1" t="s">
        <v>661</v>
      </c>
      <c r="M209">
        <v>97</v>
      </c>
    </row>
    <row r="210" spans="1:13" x14ac:dyDescent="0.3">
      <c r="A210" s="1" t="s">
        <v>233</v>
      </c>
      <c r="B210" s="1" t="s">
        <v>14</v>
      </c>
      <c r="C210" s="1" t="s">
        <v>648</v>
      </c>
      <c r="D210">
        <v>0</v>
      </c>
      <c r="E210" s="1" t="s">
        <v>16</v>
      </c>
      <c r="F210" s="1" t="s">
        <v>649</v>
      </c>
      <c r="G210">
        <v>2479</v>
      </c>
      <c r="H210">
        <v>59</v>
      </c>
      <c r="I210">
        <v>36</v>
      </c>
      <c r="J210">
        <v>1</v>
      </c>
      <c r="K210" s="1" t="s">
        <v>17</v>
      </c>
      <c r="L210" s="1" t="s">
        <v>661</v>
      </c>
      <c r="M210">
        <v>720</v>
      </c>
    </row>
    <row r="211" spans="1:13" x14ac:dyDescent="0.3">
      <c r="A211" s="1" t="s">
        <v>234</v>
      </c>
      <c r="B211" s="1" t="s">
        <v>14</v>
      </c>
      <c r="C211" s="1" t="s">
        <v>648</v>
      </c>
      <c r="D211">
        <v>0</v>
      </c>
      <c r="E211" s="1" t="s">
        <v>16</v>
      </c>
      <c r="F211" s="1" t="s">
        <v>649</v>
      </c>
      <c r="G211">
        <v>3418</v>
      </c>
      <c r="H211">
        <v>127</v>
      </c>
      <c r="I211">
        <v>36</v>
      </c>
      <c r="J211">
        <v>1</v>
      </c>
      <c r="K211" s="1" t="s">
        <v>30</v>
      </c>
      <c r="L211" s="1" t="s">
        <v>662</v>
      </c>
      <c r="M211">
        <v>237</v>
      </c>
    </row>
    <row r="212" spans="1:13" x14ac:dyDescent="0.3">
      <c r="A212" s="1" t="s">
        <v>235</v>
      </c>
      <c r="B212" s="1" t="s">
        <v>42</v>
      </c>
      <c r="C212" s="1" t="s">
        <v>648</v>
      </c>
      <c r="D212">
        <v>0</v>
      </c>
      <c r="E212" s="1" t="s">
        <v>16</v>
      </c>
      <c r="F212" s="1" t="s">
        <v>649</v>
      </c>
      <c r="G212">
        <v>10000</v>
      </c>
      <c r="H212">
        <v>214</v>
      </c>
      <c r="I212">
        <v>36</v>
      </c>
      <c r="J212">
        <v>1</v>
      </c>
      <c r="K212" s="1" t="s">
        <v>30</v>
      </c>
      <c r="L212" s="1" t="s">
        <v>662</v>
      </c>
      <c r="M212">
        <v>327</v>
      </c>
    </row>
    <row r="213" spans="1:13" x14ac:dyDescent="0.3">
      <c r="A213" s="1" t="s">
        <v>236</v>
      </c>
      <c r="B213" s="1" t="s">
        <v>14</v>
      </c>
      <c r="C213" s="1" t="s">
        <v>650</v>
      </c>
      <c r="D213">
        <v>3</v>
      </c>
      <c r="E213" s="1" t="s">
        <v>16</v>
      </c>
      <c r="F213" s="1" t="s">
        <v>649</v>
      </c>
      <c r="G213">
        <v>3430</v>
      </c>
      <c r="H213">
        <v>128</v>
      </c>
      <c r="I213">
        <v>36</v>
      </c>
      <c r="J213">
        <v>0</v>
      </c>
      <c r="K213" s="1" t="s">
        <v>30</v>
      </c>
      <c r="L213" s="1" t="s">
        <v>662</v>
      </c>
      <c r="M213">
        <v>239</v>
      </c>
    </row>
    <row r="214" spans="1:13" x14ac:dyDescent="0.3">
      <c r="A214" s="1" t="s">
        <v>237</v>
      </c>
      <c r="B214" s="1" t="s">
        <v>14</v>
      </c>
      <c r="C214" s="1" t="s">
        <v>650</v>
      </c>
      <c r="D214">
        <v>1</v>
      </c>
      <c r="E214" s="1" t="s">
        <v>16</v>
      </c>
      <c r="F214" s="1" t="s">
        <v>651</v>
      </c>
      <c r="G214">
        <v>7787</v>
      </c>
      <c r="H214">
        <v>240</v>
      </c>
      <c r="I214">
        <v>36</v>
      </c>
      <c r="J214">
        <v>1</v>
      </c>
      <c r="K214" s="1" t="s">
        <v>17</v>
      </c>
      <c r="L214" s="1" t="s">
        <v>661</v>
      </c>
      <c r="M214">
        <v>370</v>
      </c>
    </row>
    <row r="215" spans="1:13" x14ac:dyDescent="0.3">
      <c r="A215" s="1" t="s">
        <v>238</v>
      </c>
      <c r="B215" s="1" t="s">
        <v>14</v>
      </c>
      <c r="C215" s="1" t="s">
        <v>650</v>
      </c>
      <c r="D215">
        <v>3</v>
      </c>
      <c r="E215" s="1" t="s">
        <v>25</v>
      </c>
      <c r="F215" s="1" t="s">
        <v>651</v>
      </c>
      <c r="G215">
        <v>5703</v>
      </c>
      <c r="H215">
        <v>130</v>
      </c>
      <c r="I215">
        <v>36</v>
      </c>
      <c r="J215">
        <v>1</v>
      </c>
      <c r="K215" s="1" t="s">
        <v>21</v>
      </c>
      <c r="L215" s="1" t="s">
        <v>661</v>
      </c>
      <c r="M215">
        <v>250</v>
      </c>
    </row>
    <row r="216" spans="1:13" x14ac:dyDescent="0.3">
      <c r="A216" s="1" t="s">
        <v>239</v>
      </c>
      <c r="B216" s="1" t="s">
        <v>14</v>
      </c>
      <c r="C216" s="1" t="s">
        <v>650</v>
      </c>
      <c r="D216">
        <v>0</v>
      </c>
      <c r="E216" s="1" t="s">
        <v>16</v>
      </c>
      <c r="F216" s="1" t="s">
        <v>649</v>
      </c>
      <c r="G216">
        <v>3173</v>
      </c>
      <c r="H216">
        <v>137</v>
      </c>
      <c r="I216">
        <v>36</v>
      </c>
      <c r="J216">
        <v>1</v>
      </c>
      <c r="K216" s="1" t="s">
        <v>17</v>
      </c>
      <c r="L216" s="1" t="s">
        <v>661</v>
      </c>
      <c r="M216">
        <v>257</v>
      </c>
    </row>
    <row r="217" spans="1:13" x14ac:dyDescent="0.3">
      <c r="A217" s="1" t="s">
        <v>240</v>
      </c>
      <c r="B217" s="1" t="s">
        <v>14</v>
      </c>
      <c r="C217" s="1" t="s">
        <v>650</v>
      </c>
      <c r="D217">
        <v>3</v>
      </c>
      <c r="E217" s="1" t="s">
        <v>25</v>
      </c>
      <c r="F217" s="1" t="s">
        <v>649</v>
      </c>
      <c r="G217">
        <v>3850</v>
      </c>
      <c r="H217">
        <v>100</v>
      </c>
      <c r="I217">
        <v>36</v>
      </c>
      <c r="J217">
        <v>1</v>
      </c>
      <c r="K217" s="1" t="s">
        <v>30</v>
      </c>
      <c r="L217" s="1" t="s">
        <v>661</v>
      </c>
      <c r="M217">
        <v>120</v>
      </c>
    </row>
    <row r="218" spans="1:13" x14ac:dyDescent="0.3">
      <c r="A218" s="1" t="s">
        <v>241</v>
      </c>
      <c r="B218" s="1" t="s">
        <v>14</v>
      </c>
      <c r="C218" s="1" t="s">
        <v>650</v>
      </c>
      <c r="D218">
        <v>0</v>
      </c>
      <c r="E218" s="1" t="s">
        <v>16</v>
      </c>
      <c r="F218" s="1" t="s">
        <v>649</v>
      </c>
      <c r="G218">
        <v>150</v>
      </c>
      <c r="H218">
        <v>135</v>
      </c>
      <c r="I218">
        <v>36</v>
      </c>
      <c r="J218">
        <v>1</v>
      </c>
      <c r="K218" s="1" t="s">
        <v>21</v>
      </c>
      <c r="L218" s="1" t="s">
        <v>662</v>
      </c>
      <c r="M218">
        <v>257</v>
      </c>
    </row>
    <row r="219" spans="1:13" x14ac:dyDescent="0.3">
      <c r="A219" s="1" t="s">
        <v>242</v>
      </c>
      <c r="B219" s="1" t="s">
        <v>14</v>
      </c>
      <c r="C219" s="1" t="s">
        <v>650</v>
      </c>
      <c r="D219">
        <v>0</v>
      </c>
      <c r="E219" s="1" t="s">
        <v>16</v>
      </c>
      <c r="F219" s="1" t="s">
        <v>649</v>
      </c>
      <c r="G219">
        <v>3727</v>
      </c>
      <c r="H219">
        <v>131</v>
      </c>
      <c r="I219">
        <v>36</v>
      </c>
      <c r="J219">
        <v>1</v>
      </c>
      <c r="K219" s="1" t="s">
        <v>30</v>
      </c>
      <c r="L219" s="1" t="s">
        <v>661</v>
      </c>
      <c r="M219">
        <v>252</v>
      </c>
    </row>
    <row r="220" spans="1:13" x14ac:dyDescent="0.3">
      <c r="A220" s="1" t="s">
        <v>243</v>
      </c>
      <c r="B220" s="1" t="s">
        <v>14</v>
      </c>
      <c r="C220" s="1" t="s">
        <v>650</v>
      </c>
      <c r="D220">
        <v>2</v>
      </c>
      <c r="E220" s="1" t="s">
        <v>16</v>
      </c>
      <c r="F220" s="1" t="s">
        <v>651</v>
      </c>
      <c r="G220">
        <v>5000</v>
      </c>
      <c r="H220">
        <v>72</v>
      </c>
      <c r="I220">
        <v>36</v>
      </c>
      <c r="J220">
        <v>0</v>
      </c>
      <c r="K220" s="1" t="s">
        <v>30</v>
      </c>
      <c r="L220" s="1" t="s">
        <v>662</v>
      </c>
      <c r="M220">
        <v>103</v>
      </c>
    </row>
    <row r="221" spans="1:13" x14ac:dyDescent="0.3">
      <c r="A221" s="1" t="s">
        <v>244</v>
      </c>
      <c r="B221" s="1" t="s">
        <v>42</v>
      </c>
      <c r="C221" s="1" t="s">
        <v>650</v>
      </c>
      <c r="D221">
        <v>2</v>
      </c>
      <c r="E221" s="1" t="s">
        <v>16</v>
      </c>
      <c r="F221" s="1" t="s">
        <v>649</v>
      </c>
      <c r="G221">
        <v>4283</v>
      </c>
      <c r="H221">
        <v>127</v>
      </c>
      <c r="I221">
        <v>36</v>
      </c>
      <c r="J221">
        <v>1</v>
      </c>
      <c r="K221" s="1" t="s">
        <v>30</v>
      </c>
      <c r="L221" s="1" t="s">
        <v>661</v>
      </c>
      <c r="M221">
        <v>237</v>
      </c>
    </row>
    <row r="222" spans="1:13" x14ac:dyDescent="0.3">
      <c r="A222" s="1" t="s">
        <v>245</v>
      </c>
      <c r="B222" s="1" t="s">
        <v>14</v>
      </c>
      <c r="C222" s="1" t="s">
        <v>650</v>
      </c>
      <c r="D222">
        <v>0</v>
      </c>
      <c r="E222" s="1" t="s">
        <v>16</v>
      </c>
      <c r="F222" s="1" t="s">
        <v>649</v>
      </c>
      <c r="G222">
        <v>2221</v>
      </c>
      <c r="H222">
        <v>60</v>
      </c>
      <c r="I222">
        <v>36</v>
      </c>
      <c r="J222">
        <v>0</v>
      </c>
      <c r="K222" s="1" t="s">
        <v>17</v>
      </c>
      <c r="L222" s="1" t="s">
        <v>662</v>
      </c>
      <c r="M222">
        <v>100</v>
      </c>
    </row>
    <row r="223" spans="1:13" x14ac:dyDescent="0.3">
      <c r="A223" s="1" t="s">
        <v>246</v>
      </c>
      <c r="B223" s="1" t="s">
        <v>14</v>
      </c>
      <c r="C223" s="1" t="s">
        <v>650</v>
      </c>
      <c r="D223">
        <v>2</v>
      </c>
      <c r="E223" s="1" t="s">
        <v>16</v>
      </c>
      <c r="F223" s="1" t="s">
        <v>649</v>
      </c>
      <c r="G223">
        <v>4009</v>
      </c>
      <c r="H223">
        <v>116</v>
      </c>
      <c r="I223">
        <v>36</v>
      </c>
      <c r="J223">
        <v>1</v>
      </c>
      <c r="K223" s="1" t="s">
        <v>30</v>
      </c>
      <c r="L223" s="1" t="s">
        <v>661</v>
      </c>
      <c r="M223">
        <v>227</v>
      </c>
    </row>
    <row r="224" spans="1:13" x14ac:dyDescent="0.3">
      <c r="A224" s="1" t="s">
        <v>247</v>
      </c>
      <c r="B224" s="1" t="s">
        <v>14</v>
      </c>
      <c r="C224" s="1" t="s">
        <v>648</v>
      </c>
      <c r="D224">
        <v>0</v>
      </c>
      <c r="E224" s="1" t="s">
        <v>16</v>
      </c>
      <c r="F224" s="1" t="s">
        <v>649</v>
      </c>
      <c r="G224">
        <v>2971</v>
      </c>
      <c r="H224">
        <v>144</v>
      </c>
      <c r="I224">
        <v>36</v>
      </c>
      <c r="J224">
        <v>1</v>
      </c>
      <c r="K224" s="1" t="s">
        <v>30</v>
      </c>
      <c r="L224" s="1" t="s">
        <v>661</v>
      </c>
      <c r="M224">
        <v>277</v>
      </c>
    </row>
    <row r="225" spans="1:13" x14ac:dyDescent="0.3">
      <c r="A225" s="1" t="s">
        <v>248</v>
      </c>
      <c r="B225" s="1" t="s">
        <v>14</v>
      </c>
      <c r="C225" s="1" t="s">
        <v>650</v>
      </c>
      <c r="D225">
        <v>0</v>
      </c>
      <c r="E225" s="1" t="s">
        <v>16</v>
      </c>
      <c r="F225" s="1" t="s">
        <v>649</v>
      </c>
      <c r="G225">
        <v>7578</v>
      </c>
      <c r="H225">
        <v>175</v>
      </c>
      <c r="I225">
        <v>36</v>
      </c>
      <c r="J225">
        <v>1</v>
      </c>
      <c r="K225" s="1" t="s">
        <v>30</v>
      </c>
      <c r="L225" s="1" t="s">
        <v>661</v>
      </c>
      <c r="M225">
        <v>277</v>
      </c>
    </row>
    <row r="226" spans="1:13" x14ac:dyDescent="0.3">
      <c r="A226" s="1" t="s">
        <v>249</v>
      </c>
      <c r="B226" s="1" t="s">
        <v>14</v>
      </c>
      <c r="C226" s="1" t="s">
        <v>650</v>
      </c>
      <c r="D226">
        <v>0</v>
      </c>
      <c r="E226" s="1" t="s">
        <v>16</v>
      </c>
      <c r="F226" s="1" t="s">
        <v>649</v>
      </c>
      <c r="G226">
        <v>6250</v>
      </c>
      <c r="H226">
        <v>128</v>
      </c>
      <c r="I226">
        <v>36</v>
      </c>
      <c r="J226">
        <v>1</v>
      </c>
      <c r="K226" s="1" t="s">
        <v>30</v>
      </c>
      <c r="L226" s="1" t="s">
        <v>661</v>
      </c>
      <c r="M226">
        <v>239</v>
      </c>
    </row>
    <row r="227" spans="1:13" x14ac:dyDescent="0.3">
      <c r="A227" s="1" t="s">
        <v>250</v>
      </c>
      <c r="B227" s="1" t="s">
        <v>14</v>
      </c>
      <c r="C227" s="1" t="s">
        <v>650</v>
      </c>
      <c r="D227">
        <v>0</v>
      </c>
      <c r="E227" s="1" t="s">
        <v>16</v>
      </c>
      <c r="F227" s="1" t="s">
        <v>649</v>
      </c>
      <c r="G227">
        <v>3250</v>
      </c>
      <c r="H227">
        <v>170</v>
      </c>
      <c r="I227">
        <v>36</v>
      </c>
      <c r="J227">
        <v>1</v>
      </c>
      <c r="K227" s="1" t="s">
        <v>21</v>
      </c>
      <c r="L227" s="1" t="s">
        <v>662</v>
      </c>
      <c r="M227">
        <v>270</v>
      </c>
    </row>
    <row r="228" spans="1:13" x14ac:dyDescent="0.3">
      <c r="A228" s="1" t="s">
        <v>251</v>
      </c>
      <c r="B228" s="1" t="s">
        <v>14</v>
      </c>
      <c r="C228" s="1" t="s">
        <v>650</v>
      </c>
      <c r="D228">
        <v>0</v>
      </c>
      <c r="E228" s="1" t="s">
        <v>25</v>
      </c>
      <c r="F228" s="1" t="s">
        <v>651</v>
      </c>
      <c r="G228">
        <v>4735</v>
      </c>
      <c r="H228">
        <v>138</v>
      </c>
      <c r="I228">
        <v>36</v>
      </c>
      <c r="J228">
        <v>1</v>
      </c>
      <c r="K228" s="1" t="s">
        <v>17</v>
      </c>
      <c r="L228" s="1" t="s">
        <v>662</v>
      </c>
      <c r="M228">
        <v>259</v>
      </c>
    </row>
    <row r="229" spans="1:13" x14ac:dyDescent="0.3">
      <c r="A229" s="1" t="s">
        <v>252</v>
      </c>
      <c r="B229" s="1" t="s">
        <v>14</v>
      </c>
      <c r="C229" s="1" t="s">
        <v>650</v>
      </c>
      <c r="D229">
        <v>2</v>
      </c>
      <c r="E229" s="1" t="s">
        <v>16</v>
      </c>
      <c r="F229" s="1" t="s">
        <v>649</v>
      </c>
      <c r="G229">
        <v>6250</v>
      </c>
      <c r="H229">
        <v>210</v>
      </c>
      <c r="I229">
        <v>36</v>
      </c>
      <c r="J229">
        <v>1</v>
      </c>
      <c r="K229" s="1" t="s">
        <v>30</v>
      </c>
      <c r="L229" s="1" t="s">
        <v>661</v>
      </c>
      <c r="M229">
        <v>320</v>
      </c>
    </row>
    <row r="230" spans="1:13" x14ac:dyDescent="0.3">
      <c r="A230" s="1" t="s">
        <v>253</v>
      </c>
      <c r="B230" s="1" t="s">
        <v>14</v>
      </c>
      <c r="C230" s="1" t="s">
        <v>650</v>
      </c>
      <c r="D230">
        <v>0</v>
      </c>
      <c r="E230" s="1" t="s">
        <v>16</v>
      </c>
      <c r="F230" s="1" t="s">
        <v>649</v>
      </c>
      <c r="G230">
        <v>4758</v>
      </c>
      <c r="H230">
        <v>158</v>
      </c>
      <c r="I230">
        <v>48</v>
      </c>
      <c r="J230">
        <v>1</v>
      </c>
      <c r="K230" s="1" t="s">
        <v>30</v>
      </c>
      <c r="L230" s="1" t="s">
        <v>661</v>
      </c>
      <c r="M230">
        <v>279</v>
      </c>
    </row>
    <row r="231" spans="1:13" x14ac:dyDescent="0.3">
      <c r="A231" s="1" t="s">
        <v>254</v>
      </c>
      <c r="B231" s="1" t="s">
        <v>14</v>
      </c>
      <c r="C231" s="1" t="s">
        <v>648</v>
      </c>
      <c r="D231">
        <v>0</v>
      </c>
      <c r="E231" s="1" t="s">
        <v>16</v>
      </c>
      <c r="F231" s="1" t="s">
        <v>651</v>
      </c>
      <c r="G231">
        <v>6400</v>
      </c>
      <c r="H231">
        <v>200</v>
      </c>
      <c r="I231">
        <v>36</v>
      </c>
      <c r="J231">
        <v>1</v>
      </c>
      <c r="K231" s="1" t="s">
        <v>21</v>
      </c>
      <c r="L231" s="1" t="s">
        <v>661</v>
      </c>
      <c r="M231">
        <v>300</v>
      </c>
    </row>
    <row r="232" spans="1:13" x14ac:dyDescent="0.3">
      <c r="A232" s="1" t="s">
        <v>255</v>
      </c>
      <c r="B232" s="1" t="s">
        <v>14</v>
      </c>
      <c r="C232" s="1" t="s">
        <v>650</v>
      </c>
      <c r="D232">
        <v>1</v>
      </c>
      <c r="E232" s="1" t="s">
        <v>16</v>
      </c>
      <c r="F232" s="1" t="s">
        <v>649</v>
      </c>
      <c r="G232">
        <v>2491</v>
      </c>
      <c r="H232">
        <v>104</v>
      </c>
      <c r="I232">
        <v>36</v>
      </c>
      <c r="J232">
        <v>1</v>
      </c>
      <c r="K232" s="1" t="s">
        <v>30</v>
      </c>
      <c r="L232" s="1" t="s">
        <v>661</v>
      </c>
      <c r="M232">
        <v>207</v>
      </c>
    </row>
    <row r="233" spans="1:13" x14ac:dyDescent="0.3">
      <c r="A233" s="1" t="s">
        <v>256</v>
      </c>
      <c r="B233" s="1" t="s">
        <v>14</v>
      </c>
      <c r="C233" s="1" t="s">
        <v>650</v>
      </c>
      <c r="D233">
        <v>0</v>
      </c>
      <c r="E233" s="1" t="s">
        <v>16</v>
      </c>
      <c r="F233" s="1" t="s">
        <v>651</v>
      </c>
      <c r="G233">
        <v>3716</v>
      </c>
      <c r="H233">
        <v>42</v>
      </c>
      <c r="I233">
        <v>18</v>
      </c>
      <c r="J233">
        <v>1</v>
      </c>
      <c r="K233" s="1" t="s">
        <v>21</v>
      </c>
      <c r="L233" s="1" t="s">
        <v>661</v>
      </c>
      <c r="M233">
        <v>83</v>
      </c>
    </row>
    <row r="234" spans="1:13" x14ac:dyDescent="0.3">
      <c r="A234" s="1" t="s">
        <v>257</v>
      </c>
      <c r="B234" s="1" t="s">
        <v>14</v>
      </c>
      <c r="C234" s="1" t="s">
        <v>648</v>
      </c>
      <c r="D234">
        <v>0</v>
      </c>
      <c r="E234" s="1" t="s">
        <v>25</v>
      </c>
      <c r="F234" s="1" t="s">
        <v>649</v>
      </c>
      <c r="G234">
        <v>3189</v>
      </c>
      <c r="H234">
        <v>120</v>
      </c>
      <c r="I234">
        <v>36</v>
      </c>
      <c r="J234">
        <v>1</v>
      </c>
      <c r="K234" s="1" t="s">
        <v>21</v>
      </c>
      <c r="L234" s="1" t="s">
        <v>661</v>
      </c>
      <c r="M234">
        <v>230</v>
      </c>
    </row>
    <row r="235" spans="1:13" x14ac:dyDescent="0.3">
      <c r="A235" s="1" t="s">
        <v>258</v>
      </c>
      <c r="B235" s="1" t="s">
        <v>42</v>
      </c>
      <c r="C235" s="1" t="s">
        <v>648</v>
      </c>
      <c r="D235">
        <v>0</v>
      </c>
      <c r="E235" s="1" t="s">
        <v>16</v>
      </c>
      <c r="F235" s="1" t="s">
        <v>649</v>
      </c>
      <c r="G235">
        <v>8333</v>
      </c>
      <c r="H235">
        <v>280</v>
      </c>
      <c r="I235">
        <v>36</v>
      </c>
      <c r="J235">
        <v>1</v>
      </c>
      <c r="K235" s="1" t="s">
        <v>30</v>
      </c>
      <c r="L235" s="1" t="s">
        <v>661</v>
      </c>
      <c r="M235">
        <v>390</v>
      </c>
    </row>
    <row r="236" spans="1:13" x14ac:dyDescent="0.3">
      <c r="A236" s="1" t="s">
        <v>259</v>
      </c>
      <c r="B236" s="1" t="s">
        <v>14</v>
      </c>
      <c r="C236" s="1" t="s">
        <v>650</v>
      </c>
      <c r="D236">
        <v>1</v>
      </c>
      <c r="E236" s="1" t="s">
        <v>16</v>
      </c>
      <c r="F236" s="1" t="s">
        <v>649</v>
      </c>
      <c r="G236">
        <v>3155</v>
      </c>
      <c r="H236">
        <v>140</v>
      </c>
      <c r="I236">
        <v>36</v>
      </c>
      <c r="J236">
        <v>1</v>
      </c>
      <c r="K236" s="1" t="s">
        <v>30</v>
      </c>
      <c r="L236" s="1" t="s">
        <v>661</v>
      </c>
      <c r="M236">
        <v>270</v>
      </c>
    </row>
    <row r="237" spans="1:13" x14ac:dyDescent="0.3">
      <c r="A237" s="1" t="s">
        <v>260</v>
      </c>
      <c r="B237" s="1" t="s">
        <v>14</v>
      </c>
      <c r="C237" s="1" t="s">
        <v>650</v>
      </c>
      <c r="D237">
        <v>1</v>
      </c>
      <c r="E237" s="1" t="s">
        <v>16</v>
      </c>
      <c r="F237" s="1" t="s">
        <v>649</v>
      </c>
      <c r="G237">
        <v>5500</v>
      </c>
      <c r="H237">
        <v>170</v>
      </c>
      <c r="I237">
        <v>36</v>
      </c>
      <c r="J237">
        <v>1</v>
      </c>
      <c r="K237" s="1" t="s">
        <v>21</v>
      </c>
      <c r="L237" s="1" t="s">
        <v>661</v>
      </c>
      <c r="M237">
        <v>270</v>
      </c>
    </row>
    <row r="238" spans="1:13" x14ac:dyDescent="0.3">
      <c r="A238" s="1" t="s">
        <v>261</v>
      </c>
      <c r="B238" s="1" t="s">
        <v>14</v>
      </c>
      <c r="C238" s="1" t="s">
        <v>650</v>
      </c>
      <c r="D238">
        <v>0</v>
      </c>
      <c r="E238" s="1" t="s">
        <v>16</v>
      </c>
      <c r="F238" s="1" t="s">
        <v>651</v>
      </c>
      <c r="G238">
        <v>5746</v>
      </c>
      <c r="H238">
        <v>255</v>
      </c>
      <c r="I238">
        <v>36</v>
      </c>
      <c r="J238">
        <v>1</v>
      </c>
      <c r="K238" s="1" t="s">
        <v>17</v>
      </c>
      <c r="L238" s="1" t="s">
        <v>662</v>
      </c>
      <c r="M238">
        <v>377</v>
      </c>
    </row>
    <row r="239" spans="1:13" x14ac:dyDescent="0.3">
      <c r="A239" s="1" t="s">
        <v>262</v>
      </c>
      <c r="B239" s="1" t="s">
        <v>42</v>
      </c>
      <c r="C239" s="1" t="s">
        <v>648</v>
      </c>
      <c r="D239">
        <v>0</v>
      </c>
      <c r="E239" s="1" t="s">
        <v>16</v>
      </c>
      <c r="F239" s="1" t="s">
        <v>651</v>
      </c>
      <c r="G239">
        <v>3463</v>
      </c>
      <c r="H239">
        <v>122</v>
      </c>
      <c r="I239">
        <v>36</v>
      </c>
      <c r="J239">
        <v>1</v>
      </c>
      <c r="K239" s="1" t="s">
        <v>17</v>
      </c>
      <c r="L239" s="1" t="s">
        <v>661</v>
      </c>
      <c r="M239">
        <v>233</v>
      </c>
    </row>
    <row r="240" spans="1:13" x14ac:dyDescent="0.3">
      <c r="A240" s="1" t="s">
        <v>263</v>
      </c>
      <c r="B240" s="1" t="s">
        <v>42</v>
      </c>
      <c r="C240" s="1" t="s">
        <v>648</v>
      </c>
      <c r="D240">
        <v>1</v>
      </c>
      <c r="E240" s="1" t="s">
        <v>16</v>
      </c>
      <c r="F240" s="1" t="s">
        <v>649</v>
      </c>
      <c r="G240">
        <v>3812</v>
      </c>
      <c r="H240">
        <v>112</v>
      </c>
      <c r="I240">
        <v>36</v>
      </c>
      <c r="J240">
        <v>1</v>
      </c>
      <c r="K240" s="1" t="s">
        <v>21</v>
      </c>
      <c r="L240" s="1" t="s">
        <v>661</v>
      </c>
      <c r="M240">
        <v>223</v>
      </c>
    </row>
    <row r="241" spans="1:13" x14ac:dyDescent="0.3">
      <c r="A241" s="1" t="s">
        <v>264</v>
      </c>
      <c r="B241" s="1" t="s">
        <v>14</v>
      </c>
      <c r="C241" s="1" t="s">
        <v>650</v>
      </c>
      <c r="D241">
        <v>1</v>
      </c>
      <c r="E241" s="1" t="s">
        <v>16</v>
      </c>
      <c r="F241" s="1" t="s">
        <v>649</v>
      </c>
      <c r="G241">
        <v>3315</v>
      </c>
      <c r="H241">
        <v>96</v>
      </c>
      <c r="I241">
        <v>36</v>
      </c>
      <c r="J241">
        <v>1</v>
      </c>
      <c r="K241" s="1" t="s">
        <v>30</v>
      </c>
      <c r="L241" s="1" t="s">
        <v>661</v>
      </c>
      <c r="M241">
        <v>127</v>
      </c>
    </row>
    <row r="242" spans="1:13" x14ac:dyDescent="0.3">
      <c r="A242" s="1" t="s">
        <v>265</v>
      </c>
      <c r="B242" s="1" t="s">
        <v>14</v>
      </c>
      <c r="C242" s="1" t="s">
        <v>650</v>
      </c>
      <c r="D242">
        <v>2</v>
      </c>
      <c r="E242" s="1" t="s">
        <v>16</v>
      </c>
      <c r="F242" s="1" t="s">
        <v>649</v>
      </c>
      <c r="G242">
        <v>5819</v>
      </c>
      <c r="H242">
        <v>120</v>
      </c>
      <c r="I242">
        <v>36</v>
      </c>
      <c r="J242">
        <v>1</v>
      </c>
      <c r="K242" s="1" t="s">
        <v>21</v>
      </c>
      <c r="L242" s="1" t="s">
        <v>661</v>
      </c>
      <c r="M242">
        <v>230</v>
      </c>
    </row>
    <row r="243" spans="1:13" x14ac:dyDescent="0.3">
      <c r="A243" s="1" t="s">
        <v>266</v>
      </c>
      <c r="B243" s="1" t="s">
        <v>14</v>
      </c>
      <c r="C243" s="1" t="s">
        <v>650</v>
      </c>
      <c r="D243">
        <v>1</v>
      </c>
      <c r="E243" s="1" t="s">
        <v>25</v>
      </c>
      <c r="F243" s="1" t="s">
        <v>649</v>
      </c>
      <c r="G243">
        <v>2510</v>
      </c>
      <c r="H243">
        <v>140</v>
      </c>
      <c r="I243">
        <v>18</v>
      </c>
      <c r="J243">
        <v>1</v>
      </c>
      <c r="K243" s="1" t="s">
        <v>17</v>
      </c>
      <c r="L243" s="1" t="s">
        <v>662</v>
      </c>
      <c r="M243">
        <v>270</v>
      </c>
    </row>
    <row r="244" spans="1:13" x14ac:dyDescent="0.3">
      <c r="A244" s="1" t="s">
        <v>267</v>
      </c>
      <c r="B244" s="1" t="s">
        <v>14</v>
      </c>
      <c r="C244" s="1" t="s">
        <v>648</v>
      </c>
      <c r="D244">
        <v>0</v>
      </c>
      <c r="E244" s="1" t="s">
        <v>16</v>
      </c>
      <c r="F244" s="1" t="s">
        <v>649</v>
      </c>
      <c r="G244">
        <v>2965</v>
      </c>
      <c r="H244">
        <v>155</v>
      </c>
      <c r="I244">
        <v>6</v>
      </c>
      <c r="J244">
        <v>1</v>
      </c>
      <c r="K244" s="1" t="s">
        <v>17</v>
      </c>
      <c r="L244" s="1" t="s">
        <v>661</v>
      </c>
      <c r="M244">
        <v>277</v>
      </c>
    </row>
    <row r="245" spans="1:13" x14ac:dyDescent="0.3">
      <c r="A245" s="1" t="s">
        <v>268</v>
      </c>
      <c r="B245" s="1" t="s">
        <v>14</v>
      </c>
      <c r="C245" s="1" t="s">
        <v>650</v>
      </c>
      <c r="D245">
        <v>2</v>
      </c>
      <c r="E245" s="1" t="s">
        <v>16</v>
      </c>
      <c r="F245" s="1" t="s">
        <v>651</v>
      </c>
      <c r="G245">
        <v>6250</v>
      </c>
      <c r="H245">
        <v>108</v>
      </c>
      <c r="I245">
        <v>36</v>
      </c>
      <c r="J245">
        <v>1</v>
      </c>
      <c r="K245" s="1" t="s">
        <v>21</v>
      </c>
      <c r="L245" s="1" t="s">
        <v>661</v>
      </c>
      <c r="M245">
        <v>209</v>
      </c>
    </row>
    <row r="246" spans="1:13" x14ac:dyDescent="0.3">
      <c r="A246" s="1" t="s">
        <v>269</v>
      </c>
      <c r="B246" s="1" t="s">
        <v>14</v>
      </c>
      <c r="C246" s="1" t="s">
        <v>650</v>
      </c>
      <c r="D246">
        <v>0</v>
      </c>
      <c r="E246" s="1" t="s">
        <v>25</v>
      </c>
      <c r="F246" s="1" t="s">
        <v>649</v>
      </c>
      <c r="G246">
        <v>3406</v>
      </c>
      <c r="H246">
        <v>123</v>
      </c>
      <c r="I246">
        <v>36</v>
      </c>
      <c r="J246">
        <v>1</v>
      </c>
      <c r="K246" s="1" t="s">
        <v>30</v>
      </c>
      <c r="L246" s="1" t="s">
        <v>661</v>
      </c>
      <c r="M246">
        <v>235</v>
      </c>
    </row>
    <row r="247" spans="1:13" x14ac:dyDescent="0.3">
      <c r="A247" s="1" t="s">
        <v>270</v>
      </c>
      <c r="B247" s="1" t="s">
        <v>14</v>
      </c>
      <c r="C247" s="1" t="s">
        <v>648</v>
      </c>
      <c r="D247">
        <v>0</v>
      </c>
      <c r="E247" s="1" t="s">
        <v>16</v>
      </c>
      <c r="F247" s="1" t="s">
        <v>651</v>
      </c>
      <c r="G247">
        <v>6050</v>
      </c>
      <c r="H247">
        <v>120</v>
      </c>
      <c r="I247">
        <v>18</v>
      </c>
      <c r="J247">
        <v>1</v>
      </c>
      <c r="K247" s="1" t="s">
        <v>17</v>
      </c>
      <c r="L247" s="1" t="s">
        <v>662</v>
      </c>
      <c r="M247">
        <v>230</v>
      </c>
    </row>
    <row r="248" spans="1:13" x14ac:dyDescent="0.3">
      <c r="A248" s="1" t="s">
        <v>271</v>
      </c>
      <c r="B248" s="1" t="s">
        <v>14</v>
      </c>
      <c r="C248" s="1" t="s">
        <v>650</v>
      </c>
      <c r="D248">
        <v>2</v>
      </c>
      <c r="E248" s="1" t="s">
        <v>16</v>
      </c>
      <c r="F248" s="1" t="s">
        <v>649</v>
      </c>
      <c r="G248">
        <v>9703</v>
      </c>
      <c r="H248">
        <v>112</v>
      </c>
      <c r="I248">
        <v>36</v>
      </c>
      <c r="J248">
        <v>1</v>
      </c>
      <c r="K248" s="1" t="s">
        <v>17</v>
      </c>
      <c r="L248" s="1" t="s">
        <v>661</v>
      </c>
      <c r="M248">
        <v>223</v>
      </c>
    </row>
    <row r="249" spans="1:13" x14ac:dyDescent="0.3">
      <c r="A249" s="1" t="s">
        <v>272</v>
      </c>
      <c r="B249" s="1" t="s">
        <v>14</v>
      </c>
      <c r="C249" s="1" t="s">
        <v>650</v>
      </c>
      <c r="D249">
        <v>1</v>
      </c>
      <c r="E249" s="1" t="s">
        <v>25</v>
      </c>
      <c r="F249" s="1" t="s">
        <v>649</v>
      </c>
      <c r="G249">
        <v>6608</v>
      </c>
      <c r="H249">
        <v>137</v>
      </c>
      <c r="I249">
        <v>18</v>
      </c>
      <c r="J249">
        <v>1</v>
      </c>
      <c r="K249" s="1" t="s">
        <v>17</v>
      </c>
      <c r="L249" s="1" t="s">
        <v>661</v>
      </c>
      <c r="M249">
        <v>257</v>
      </c>
    </row>
    <row r="250" spans="1:13" x14ac:dyDescent="0.3">
      <c r="A250" s="1" t="s">
        <v>273</v>
      </c>
      <c r="B250" s="1" t="s">
        <v>14</v>
      </c>
      <c r="C250" s="1" t="s">
        <v>650</v>
      </c>
      <c r="D250">
        <v>1</v>
      </c>
      <c r="E250" s="1" t="s">
        <v>16</v>
      </c>
      <c r="F250" s="1" t="s">
        <v>649</v>
      </c>
      <c r="G250">
        <v>2882</v>
      </c>
      <c r="H250">
        <v>123</v>
      </c>
      <c r="I250">
        <v>48</v>
      </c>
      <c r="J250">
        <v>1</v>
      </c>
      <c r="K250" s="1" t="s">
        <v>30</v>
      </c>
      <c r="L250" s="1" t="s">
        <v>661</v>
      </c>
      <c r="M250">
        <v>235</v>
      </c>
    </row>
    <row r="251" spans="1:13" x14ac:dyDescent="0.3">
      <c r="A251" s="1" t="s">
        <v>274</v>
      </c>
      <c r="B251" s="1" t="s">
        <v>14</v>
      </c>
      <c r="C251" s="1" t="s">
        <v>650</v>
      </c>
      <c r="D251">
        <v>0</v>
      </c>
      <c r="E251" s="1" t="s">
        <v>16</v>
      </c>
      <c r="F251" s="1" t="s">
        <v>649</v>
      </c>
      <c r="G251">
        <v>1809</v>
      </c>
      <c r="H251">
        <v>90</v>
      </c>
      <c r="I251">
        <v>36</v>
      </c>
      <c r="J251">
        <v>1</v>
      </c>
      <c r="K251" s="1" t="s">
        <v>17</v>
      </c>
      <c r="L251" s="1" t="s">
        <v>661</v>
      </c>
      <c r="M251">
        <v>120</v>
      </c>
    </row>
    <row r="252" spans="1:13" x14ac:dyDescent="0.3">
      <c r="A252" s="1" t="s">
        <v>275</v>
      </c>
      <c r="B252" s="1" t="s">
        <v>14</v>
      </c>
      <c r="C252" s="1" t="s">
        <v>650</v>
      </c>
      <c r="D252">
        <v>0</v>
      </c>
      <c r="E252" s="1" t="s">
        <v>25</v>
      </c>
      <c r="F252" s="1" t="s">
        <v>649</v>
      </c>
      <c r="G252">
        <v>1668</v>
      </c>
      <c r="H252">
        <v>201</v>
      </c>
      <c r="I252">
        <v>36</v>
      </c>
      <c r="J252">
        <v>0</v>
      </c>
      <c r="K252" s="1" t="s">
        <v>30</v>
      </c>
      <c r="L252" s="1" t="s">
        <v>662</v>
      </c>
      <c r="M252">
        <v>302</v>
      </c>
    </row>
    <row r="253" spans="1:13" x14ac:dyDescent="0.3">
      <c r="A253" s="1" t="s">
        <v>276</v>
      </c>
      <c r="B253" s="1" t="s">
        <v>42</v>
      </c>
      <c r="C253" s="1" t="s">
        <v>648</v>
      </c>
      <c r="D253">
        <v>2</v>
      </c>
      <c r="E253" s="1" t="s">
        <v>16</v>
      </c>
      <c r="F253" s="1" t="s">
        <v>649</v>
      </c>
      <c r="G253">
        <v>3427</v>
      </c>
      <c r="H253">
        <v>138</v>
      </c>
      <c r="I253">
        <v>36</v>
      </c>
      <c r="J253">
        <v>1</v>
      </c>
      <c r="K253" s="1" t="s">
        <v>17</v>
      </c>
      <c r="L253" s="1" t="s">
        <v>662</v>
      </c>
      <c r="M253">
        <v>259</v>
      </c>
    </row>
    <row r="254" spans="1:13" x14ac:dyDescent="0.3">
      <c r="A254" s="1" t="s">
        <v>277</v>
      </c>
      <c r="B254" s="1" t="s">
        <v>14</v>
      </c>
      <c r="C254" s="1" t="s">
        <v>648</v>
      </c>
      <c r="D254">
        <v>0</v>
      </c>
      <c r="E254" s="1" t="s">
        <v>25</v>
      </c>
      <c r="F254" s="1" t="s">
        <v>651</v>
      </c>
      <c r="G254">
        <v>2583</v>
      </c>
      <c r="H254">
        <v>104</v>
      </c>
      <c r="I254">
        <v>36</v>
      </c>
      <c r="J254">
        <v>1</v>
      </c>
      <c r="K254" s="1" t="s">
        <v>21</v>
      </c>
      <c r="L254" s="1" t="s">
        <v>661</v>
      </c>
      <c r="M254">
        <v>207</v>
      </c>
    </row>
    <row r="255" spans="1:13" x14ac:dyDescent="0.3">
      <c r="A255" s="1" t="s">
        <v>278</v>
      </c>
      <c r="B255" s="1" t="s">
        <v>14</v>
      </c>
      <c r="C255" s="1" t="s">
        <v>650</v>
      </c>
      <c r="D255">
        <v>1</v>
      </c>
      <c r="E255" s="1" t="s">
        <v>25</v>
      </c>
      <c r="F255" s="1" t="s">
        <v>649</v>
      </c>
      <c r="G255">
        <v>2661</v>
      </c>
      <c r="H255">
        <v>279</v>
      </c>
      <c r="I255">
        <v>18</v>
      </c>
      <c r="J255">
        <v>1</v>
      </c>
      <c r="K255" s="1" t="s">
        <v>30</v>
      </c>
      <c r="L255" s="1" t="s">
        <v>661</v>
      </c>
      <c r="M255">
        <v>370</v>
      </c>
    </row>
    <row r="256" spans="1:13" x14ac:dyDescent="0.3">
      <c r="A256" s="1" t="s">
        <v>279</v>
      </c>
      <c r="B256" s="1" t="s">
        <v>14</v>
      </c>
      <c r="C256" s="1" t="s">
        <v>648</v>
      </c>
      <c r="D256">
        <v>0</v>
      </c>
      <c r="E256" s="1" t="s">
        <v>16</v>
      </c>
      <c r="F256" s="1" t="s">
        <v>651</v>
      </c>
      <c r="G256">
        <v>16250</v>
      </c>
      <c r="H256">
        <v>192</v>
      </c>
      <c r="I256">
        <v>36</v>
      </c>
      <c r="J256">
        <v>0</v>
      </c>
      <c r="K256" s="1" t="s">
        <v>17</v>
      </c>
      <c r="L256" s="1" t="s">
        <v>662</v>
      </c>
      <c r="M256">
        <v>223</v>
      </c>
    </row>
    <row r="257" spans="1:13" x14ac:dyDescent="0.3">
      <c r="A257" s="1" t="s">
        <v>280</v>
      </c>
      <c r="B257" s="1" t="s">
        <v>42</v>
      </c>
      <c r="C257" s="1" t="s">
        <v>648</v>
      </c>
      <c r="D257">
        <v>3</v>
      </c>
      <c r="E257" s="1" t="s">
        <v>16</v>
      </c>
      <c r="F257" s="1" t="s">
        <v>649</v>
      </c>
      <c r="G257">
        <v>3083</v>
      </c>
      <c r="H257">
        <v>255</v>
      </c>
      <c r="I257">
        <v>36</v>
      </c>
      <c r="J257">
        <v>1</v>
      </c>
      <c r="K257" s="1" t="s">
        <v>21</v>
      </c>
      <c r="L257" s="1" t="s">
        <v>661</v>
      </c>
      <c r="M257">
        <v>377</v>
      </c>
    </row>
    <row r="258" spans="1:13" x14ac:dyDescent="0.3">
      <c r="A258" s="1" t="s">
        <v>281</v>
      </c>
      <c r="B258" s="1" t="s">
        <v>14</v>
      </c>
      <c r="C258" s="1" t="s">
        <v>648</v>
      </c>
      <c r="D258">
        <v>0</v>
      </c>
      <c r="E258" s="1" t="s">
        <v>25</v>
      </c>
      <c r="F258" s="1" t="s">
        <v>649</v>
      </c>
      <c r="G258">
        <v>6045</v>
      </c>
      <c r="H258">
        <v>115</v>
      </c>
      <c r="I258">
        <v>36</v>
      </c>
      <c r="J258">
        <v>0</v>
      </c>
      <c r="K258" s="1" t="s">
        <v>21</v>
      </c>
      <c r="L258" s="1" t="s">
        <v>662</v>
      </c>
      <c r="M258">
        <v>227</v>
      </c>
    </row>
    <row r="259" spans="1:13" x14ac:dyDescent="0.3">
      <c r="A259" s="1" t="s">
        <v>282</v>
      </c>
      <c r="B259" s="1" t="s">
        <v>14</v>
      </c>
      <c r="C259" s="1" t="s">
        <v>650</v>
      </c>
      <c r="D259">
        <v>3</v>
      </c>
      <c r="E259" s="1" t="s">
        <v>16</v>
      </c>
      <c r="F259" s="1" t="s">
        <v>649</v>
      </c>
      <c r="G259">
        <v>5250</v>
      </c>
      <c r="H259">
        <v>94</v>
      </c>
      <c r="I259">
        <v>36</v>
      </c>
      <c r="J259">
        <v>1</v>
      </c>
      <c r="K259" s="1" t="s">
        <v>17</v>
      </c>
      <c r="L259" s="1" t="s">
        <v>662</v>
      </c>
      <c r="M259">
        <v>127</v>
      </c>
    </row>
    <row r="260" spans="1:13" x14ac:dyDescent="0.3">
      <c r="A260" s="1" t="s">
        <v>283</v>
      </c>
      <c r="B260" s="1" t="s">
        <v>14</v>
      </c>
      <c r="C260" s="1" t="s">
        <v>650</v>
      </c>
      <c r="D260">
        <v>0</v>
      </c>
      <c r="E260" s="1" t="s">
        <v>16</v>
      </c>
      <c r="F260" s="1" t="s">
        <v>649</v>
      </c>
      <c r="G260">
        <v>14683</v>
      </c>
      <c r="H260">
        <v>304</v>
      </c>
      <c r="I260">
        <v>36</v>
      </c>
      <c r="J260">
        <v>1</v>
      </c>
      <c r="K260" s="1" t="s">
        <v>21</v>
      </c>
      <c r="L260" s="1" t="s">
        <v>662</v>
      </c>
      <c r="M260">
        <v>407</v>
      </c>
    </row>
    <row r="261" spans="1:13" x14ac:dyDescent="0.3">
      <c r="A261" s="1" t="s">
        <v>284</v>
      </c>
      <c r="B261" s="1" t="s">
        <v>14</v>
      </c>
      <c r="C261" s="1" t="s">
        <v>650</v>
      </c>
      <c r="D261">
        <v>3</v>
      </c>
      <c r="E261" s="1" t="s">
        <v>25</v>
      </c>
      <c r="F261" s="1" t="s">
        <v>649</v>
      </c>
      <c r="G261">
        <v>4931</v>
      </c>
      <c r="H261">
        <v>128</v>
      </c>
      <c r="I261">
        <v>36</v>
      </c>
      <c r="J261">
        <v>1</v>
      </c>
      <c r="K261" s="1" t="s">
        <v>30</v>
      </c>
      <c r="L261" s="1" t="s">
        <v>662</v>
      </c>
      <c r="M261">
        <v>239</v>
      </c>
    </row>
    <row r="262" spans="1:13" x14ac:dyDescent="0.3">
      <c r="A262" s="1" t="s">
        <v>285</v>
      </c>
      <c r="B262" s="1" t="s">
        <v>14</v>
      </c>
      <c r="C262" s="1" t="s">
        <v>650</v>
      </c>
      <c r="D262">
        <v>1</v>
      </c>
      <c r="E262" s="1" t="s">
        <v>16</v>
      </c>
      <c r="F262" s="1" t="s">
        <v>649</v>
      </c>
      <c r="G262">
        <v>6083</v>
      </c>
      <c r="H262">
        <v>330</v>
      </c>
      <c r="I262">
        <v>36</v>
      </c>
      <c r="J262">
        <v>1</v>
      </c>
      <c r="K262" s="1" t="s">
        <v>17</v>
      </c>
      <c r="L262" s="1" t="s">
        <v>661</v>
      </c>
      <c r="M262">
        <v>550</v>
      </c>
    </row>
    <row r="263" spans="1:13" x14ac:dyDescent="0.3">
      <c r="A263" s="1" t="s">
        <v>286</v>
      </c>
      <c r="B263" s="1" t="s">
        <v>14</v>
      </c>
      <c r="C263" s="1" t="s">
        <v>648</v>
      </c>
      <c r="D263">
        <v>0</v>
      </c>
      <c r="E263" s="1" t="s">
        <v>16</v>
      </c>
      <c r="F263" s="1" t="s">
        <v>649</v>
      </c>
      <c r="G263">
        <v>2060</v>
      </c>
      <c r="H263">
        <v>134</v>
      </c>
      <c r="I263">
        <v>36</v>
      </c>
      <c r="J263">
        <v>1</v>
      </c>
      <c r="K263" s="1" t="s">
        <v>30</v>
      </c>
      <c r="L263" s="1" t="s">
        <v>661</v>
      </c>
      <c r="M263">
        <v>257</v>
      </c>
    </row>
    <row r="264" spans="1:13" x14ac:dyDescent="0.3">
      <c r="A264" s="1" t="s">
        <v>287</v>
      </c>
      <c r="B264" s="1" t="s">
        <v>42</v>
      </c>
      <c r="C264" s="1" t="s">
        <v>648</v>
      </c>
      <c r="D264">
        <v>1</v>
      </c>
      <c r="E264" s="1" t="s">
        <v>16</v>
      </c>
      <c r="F264" s="1" t="s">
        <v>649</v>
      </c>
      <c r="G264">
        <v>3481</v>
      </c>
      <c r="H264">
        <v>155</v>
      </c>
      <c r="I264">
        <v>36</v>
      </c>
      <c r="J264">
        <v>1</v>
      </c>
      <c r="K264" s="1" t="s">
        <v>30</v>
      </c>
      <c r="L264" s="1" t="s">
        <v>662</v>
      </c>
      <c r="M264">
        <v>277</v>
      </c>
    </row>
    <row r="265" spans="1:13" x14ac:dyDescent="0.3">
      <c r="A265" s="1" t="s">
        <v>288</v>
      </c>
      <c r="B265" s="1" t="s">
        <v>42</v>
      </c>
      <c r="C265" s="1" t="s">
        <v>648</v>
      </c>
      <c r="D265">
        <v>0</v>
      </c>
      <c r="E265" s="1" t="s">
        <v>16</v>
      </c>
      <c r="F265" s="1" t="s">
        <v>649</v>
      </c>
      <c r="G265">
        <v>7200</v>
      </c>
      <c r="H265">
        <v>120</v>
      </c>
      <c r="I265">
        <v>36</v>
      </c>
      <c r="J265">
        <v>1</v>
      </c>
      <c r="K265" s="1" t="s">
        <v>21</v>
      </c>
      <c r="L265" s="1" t="s">
        <v>661</v>
      </c>
      <c r="M265">
        <v>230</v>
      </c>
    </row>
    <row r="266" spans="1:13" x14ac:dyDescent="0.3">
      <c r="A266" s="1" t="s">
        <v>289</v>
      </c>
      <c r="B266" s="1" t="s">
        <v>14</v>
      </c>
      <c r="C266" s="1" t="s">
        <v>648</v>
      </c>
      <c r="D266">
        <v>0</v>
      </c>
      <c r="E266" s="1" t="s">
        <v>16</v>
      </c>
      <c r="F266" s="1" t="s">
        <v>651</v>
      </c>
      <c r="G266">
        <v>5166</v>
      </c>
      <c r="H266">
        <v>128</v>
      </c>
      <c r="I266">
        <v>36</v>
      </c>
      <c r="J266">
        <v>1</v>
      </c>
      <c r="K266" s="1" t="s">
        <v>30</v>
      </c>
      <c r="L266" s="1" t="s">
        <v>661</v>
      </c>
      <c r="M266">
        <v>239</v>
      </c>
    </row>
    <row r="267" spans="1:13" x14ac:dyDescent="0.3">
      <c r="A267" s="1" t="s">
        <v>290</v>
      </c>
      <c r="B267" s="1" t="s">
        <v>14</v>
      </c>
      <c r="C267" s="1" t="s">
        <v>648</v>
      </c>
      <c r="D267">
        <v>0</v>
      </c>
      <c r="E267" s="1" t="s">
        <v>16</v>
      </c>
      <c r="F267" s="1" t="s">
        <v>649</v>
      </c>
      <c r="G267">
        <v>4095</v>
      </c>
      <c r="H267">
        <v>151</v>
      </c>
      <c r="I267">
        <v>36</v>
      </c>
      <c r="J267">
        <v>1</v>
      </c>
      <c r="K267" s="1" t="s">
        <v>21</v>
      </c>
      <c r="L267" s="1" t="s">
        <v>661</v>
      </c>
      <c r="M267">
        <v>272</v>
      </c>
    </row>
    <row r="268" spans="1:13" x14ac:dyDescent="0.3">
      <c r="A268" s="1" t="s">
        <v>291</v>
      </c>
      <c r="B268" s="1" t="s">
        <v>14</v>
      </c>
      <c r="C268" s="1" t="s">
        <v>650</v>
      </c>
      <c r="D268">
        <v>2</v>
      </c>
      <c r="E268" s="1" t="s">
        <v>16</v>
      </c>
      <c r="F268" s="1" t="s">
        <v>649</v>
      </c>
      <c r="G268">
        <v>4708</v>
      </c>
      <c r="H268">
        <v>150</v>
      </c>
      <c r="I268">
        <v>36</v>
      </c>
      <c r="J268">
        <v>1</v>
      </c>
      <c r="K268" s="1" t="s">
        <v>30</v>
      </c>
      <c r="L268" s="1" t="s">
        <v>661</v>
      </c>
      <c r="M268">
        <v>270</v>
      </c>
    </row>
    <row r="269" spans="1:13" x14ac:dyDescent="0.3">
      <c r="A269" s="1" t="s">
        <v>292</v>
      </c>
      <c r="B269" s="1" t="s">
        <v>14</v>
      </c>
      <c r="C269" s="1" t="s">
        <v>650</v>
      </c>
      <c r="D269">
        <v>3</v>
      </c>
      <c r="E269" s="1" t="s">
        <v>16</v>
      </c>
      <c r="F269" s="1" t="s">
        <v>649</v>
      </c>
      <c r="G269">
        <v>4333</v>
      </c>
      <c r="H269">
        <v>160</v>
      </c>
      <c r="I269">
        <v>36</v>
      </c>
      <c r="J269">
        <v>0</v>
      </c>
      <c r="K269" s="1" t="s">
        <v>17</v>
      </c>
      <c r="L269" s="1" t="s">
        <v>661</v>
      </c>
      <c r="M269">
        <v>270</v>
      </c>
    </row>
    <row r="270" spans="1:13" x14ac:dyDescent="0.3">
      <c r="A270" s="1" t="s">
        <v>293</v>
      </c>
      <c r="B270" s="1" t="s">
        <v>42</v>
      </c>
      <c r="C270" s="1" t="s">
        <v>648</v>
      </c>
      <c r="D270">
        <v>0</v>
      </c>
      <c r="E270" s="1" t="s">
        <v>16</v>
      </c>
      <c r="F270" s="1" t="s">
        <v>651</v>
      </c>
      <c r="G270">
        <v>3418</v>
      </c>
      <c r="H270">
        <v>135</v>
      </c>
      <c r="I270">
        <v>36</v>
      </c>
      <c r="J270">
        <v>1</v>
      </c>
      <c r="K270" s="1" t="s">
        <v>21</v>
      </c>
      <c r="L270" s="1" t="s">
        <v>662</v>
      </c>
      <c r="M270">
        <v>257</v>
      </c>
    </row>
    <row r="271" spans="1:13" x14ac:dyDescent="0.3">
      <c r="A271" s="1" t="s">
        <v>294</v>
      </c>
      <c r="B271" s="1" t="s">
        <v>42</v>
      </c>
      <c r="C271" s="1" t="s">
        <v>648</v>
      </c>
      <c r="D271">
        <v>1</v>
      </c>
      <c r="E271" s="1" t="s">
        <v>16</v>
      </c>
      <c r="F271" s="1" t="s">
        <v>649</v>
      </c>
      <c r="G271">
        <v>2876</v>
      </c>
      <c r="H271">
        <v>90</v>
      </c>
      <c r="I271">
        <v>36</v>
      </c>
      <c r="J271">
        <v>1</v>
      </c>
      <c r="K271" s="1" t="s">
        <v>17</v>
      </c>
      <c r="L271" s="1" t="s">
        <v>661</v>
      </c>
      <c r="M271">
        <v>120</v>
      </c>
    </row>
    <row r="272" spans="1:13" x14ac:dyDescent="0.3">
      <c r="A272" s="1" t="s">
        <v>295</v>
      </c>
      <c r="B272" s="1" t="s">
        <v>42</v>
      </c>
      <c r="C272" s="1" t="s">
        <v>648</v>
      </c>
      <c r="D272">
        <v>0</v>
      </c>
      <c r="E272" s="1" t="s">
        <v>16</v>
      </c>
      <c r="F272" s="1" t="s">
        <v>649</v>
      </c>
      <c r="G272">
        <v>3237</v>
      </c>
      <c r="H272">
        <v>30</v>
      </c>
      <c r="I272">
        <v>36</v>
      </c>
      <c r="J272">
        <v>1</v>
      </c>
      <c r="K272" s="1" t="s">
        <v>17</v>
      </c>
      <c r="L272" s="1" t="s">
        <v>661</v>
      </c>
      <c r="M272">
        <v>80</v>
      </c>
    </row>
    <row r="273" spans="1:13" x14ac:dyDescent="0.3">
      <c r="A273" s="1" t="s">
        <v>296</v>
      </c>
      <c r="B273" s="1" t="s">
        <v>14</v>
      </c>
      <c r="C273" s="1" t="s">
        <v>650</v>
      </c>
      <c r="D273">
        <v>0</v>
      </c>
      <c r="E273" s="1" t="s">
        <v>16</v>
      </c>
      <c r="F273" s="1" t="s">
        <v>649</v>
      </c>
      <c r="G273">
        <v>11146</v>
      </c>
      <c r="H273">
        <v>136</v>
      </c>
      <c r="I273">
        <v>36</v>
      </c>
      <c r="J273">
        <v>1</v>
      </c>
      <c r="K273" s="1" t="s">
        <v>17</v>
      </c>
      <c r="L273" s="1" t="s">
        <v>661</v>
      </c>
      <c r="M273">
        <v>257</v>
      </c>
    </row>
    <row r="274" spans="1:13" x14ac:dyDescent="0.3">
      <c r="A274" s="1" t="s">
        <v>297</v>
      </c>
      <c r="B274" s="1" t="s">
        <v>14</v>
      </c>
      <c r="C274" s="1" t="s">
        <v>648</v>
      </c>
      <c r="D274">
        <v>0</v>
      </c>
      <c r="E274" s="1" t="s">
        <v>16</v>
      </c>
      <c r="F274" s="1" t="s">
        <v>649</v>
      </c>
      <c r="G274">
        <v>2833</v>
      </c>
      <c r="H274">
        <v>126</v>
      </c>
      <c r="I274">
        <v>36</v>
      </c>
      <c r="J274">
        <v>1</v>
      </c>
      <c r="K274" s="1" t="s">
        <v>21</v>
      </c>
      <c r="L274" s="1" t="s">
        <v>661</v>
      </c>
      <c r="M274">
        <v>237</v>
      </c>
    </row>
    <row r="275" spans="1:13" x14ac:dyDescent="0.3">
      <c r="A275" s="1" t="s">
        <v>298</v>
      </c>
      <c r="B275" s="1" t="s">
        <v>14</v>
      </c>
      <c r="C275" s="1" t="s">
        <v>650</v>
      </c>
      <c r="D275">
        <v>0</v>
      </c>
      <c r="E275" s="1" t="s">
        <v>16</v>
      </c>
      <c r="F275" s="1" t="s">
        <v>649</v>
      </c>
      <c r="G275">
        <v>2620</v>
      </c>
      <c r="H275">
        <v>150</v>
      </c>
      <c r="I275">
        <v>36</v>
      </c>
      <c r="J275">
        <v>1</v>
      </c>
      <c r="K275" s="1" t="s">
        <v>30</v>
      </c>
      <c r="L275" s="1" t="s">
        <v>661</v>
      </c>
      <c r="M275">
        <v>270</v>
      </c>
    </row>
    <row r="276" spans="1:13" x14ac:dyDescent="0.3">
      <c r="A276" s="1" t="s">
        <v>299</v>
      </c>
      <c r="B276" s="1" t="s">
        <v>14</v>
      </c>
      <c r="C276" s="1" t="s">
        <v>650</v>
      </c>
      <c r="D276">
        <v>2</v>
      </c>
      <c r="E276" s="1" t="s">
        <v>16</v>
      </c>
      <c r="F276" s="1" t="s">
        <v>649</v>
      </c>
      <c r="G276">
        <v>3900</v>
      </c>
      <c r="H276">
        <v>90</v>
      </c>
      <c r="I276">
        <v>36</v>
      </c>
      <c r="J276">
        <v>1</v>
      </c>
      <c r="K276" s="1" t="s">
        <v>30</v>
      </c>
      <c r="L276" s="1" t="s">
        <v>661</v>
      </c>
      <c r="M276">
        <v>120</v>
      </c>
    </row>
    <row r="277" spans="1:13" x14ac:dyDescent="0.3">
      <c r="A277" s="1" t="s">
        <v>300</v>
      </c>
      <c r="B277" s="1" t="s">
        <v>14</v>
      </c>
      <c r="C277" s="1" t="s">
        <v>650</v>
      </c>
      <c r="D277">
        <v>1</v>
      </c>
      <c r="E277" s="1" t="s">
        <v>16</v>
      </c>
      <c r="F277" s="1" t="s">
        <v>649</v>
      </c>
      <c r="G277">
        <v>2750</v>
      </c>
      <c r="H277">
        <v>115</v>
      </c>
      <c r="I277">
        <v>36</v>
      </c>
      <c r="J277">
        <v>1</v>
      </c>
      <c r="K277" s="1" t="s">
        <v>30</v>
      </c>
      <c r="L277" s="1" t="s">
        <v>661</v>
      </c>
      <c r="M277">
        <v>227</v>
      </c>
    </row>
    <row r="278" spans="1:13" x14ac:dyDescent="0.3">
      <c r="A278" s="1" t="s">
        <v>301</v>
      </c>
      <c r="B278" s="1" t="s">
        <v>14</v>
      </c>
      <c r="C278" s="1" t="s">
        <v>650</v>
      </c>
      <c r="D278">
        <v>0</v>
      </c>
      <c r="E278" s="1" t="s">
        <v>16</v>
      </c>
      <c r="F278" s="1" t="s">
        <v>649</v>
      </c>
      <c r="G278">
        <v>3993</v>
      </c>
      <c r="H278">
        <v>207</v>
      </c>
      <c r="I278">
        <v>36</v>
      </c>
      <c r="J278">
        <v>1</v>
      </c>
      <c r="K278" s="1" t="s">
        <v>30</v>
      </c>
      <c r="L278" s="1" t="s">
        <v>661</v>
      </c>
      <c r="M278">
        <v>307</v>
      </c>
    </row>
    <row r="279" spans="1:13" x14ac:dyDescent="0.3">
      <c r="A279" s="1" t="s">
        <v>302</v>
      </c>
      <c r="B279" s="1" t="s">
        <v>14</v>
      </c>
      <c r="C279" s="1" t="s">
        <v>650</v>
      </c>
      <c r="D279">
        <v>0</v>
      </c>
      <c r="E279" s="1" t="s">
        <v>16</v>
      </c>
      <c r="F279" s="1" t="s">
        <v>649</v>
      </c>
      <c r="G279">
        <v>3103</v>
      </c>
      <c r="H279">
        <v>80</v>
      </c>
      <c r="I279">
        <v>36</v>
      </c>
      <c r="J279">
        <v>1</v>
      </c>
      <c r="K279" s="1" t="s">
        <v>17</v>
      </c>
      <c r="L279" s="1" t="s">
        <v>661</v>
      </c>
      <c r="M279">
        <v>160</v>
      </c>
    </row>
    <row r="280" spans="1:13" x14ac:dyDescent="0.3">
      <c r="A280" s="1" t="s">
        <v>303</v>
      </c>
      <c r="B280" s="1" t="s">
        <v>14</v>
      </c>
      <c r="C280" s="1" t="s">
        <v>650</v>
      </c>
      <c r="D280">
        <v>0</v>
      </c>
      <c r="E280" s="1" t="s">
        <v>16</v>
      </c>
      <c r="F280" s="1" t="s">
        <v>649</v>
      </c>
      <c r="G280">
        <v>14583</v>
      </c>
      <c r="H280">
        <v>436</v>
      </c>
      <c r="I280">
        <v>36</v>
      </c>
      <c r="J280">
        <v>1</v>
      </c>
      <c r="K280" s="1" t="s">
        <v>30</v>
      </c>
      <c r="L280" s="1" t="s">
        <v>661</v>
      </c>
      <c r="M280">
        <v>557</v>
      </c>
    </row>
    <row r="281" spans="1:13" x14ac:dyDescent="0.3">
      <c r="A281" s="1" t="s">
        <v>304</v>
      </c>
      <c r="B281" s="1" t="s">
        <v>42</v>
      </c>
      <c r="C281" s="1" t="s">
        <v>650</v>
      </c>
      <c r="D281">
        <v>0</v>
      </c>
      <c r="E281" s="1" t="s">
        <v>25</v>
      </c>
      <c r="F281" s="1" t="s">
        <v>649</v>
      </c>
      <c r="G281">
        <v>4100</v>
      </c>
      <c r="H281">
        <v>124</v>
      </c>
      <c r="I281">
        <v>36</v>
      </c>
      <c r="J281">
        <v>1</v>
      </c>
      <c r="K281" s="1" t="s">
        <v>21</v>
      </c>
      <c r="L281" s="1" t="s">
        <v>661</v>
      </c>
      <c r="M281">
        <v>237</v>
      </c>
    </row>
    <row r="282" spans="1:13" x14ac:dyDescent="0.3">
      <c r="A282" s="1" t="s">
        <v>305</v>
      </c>
      <c r="B282" s="1" t="s">
        <v>14</v>
      </c>
      <c r="C282" s="1" t="s">
        <v>648</v>
      </c>
      <c r="D282">
        <v>1</v>
      </c>
      <c r="E282" s="1" t="s">
        <v>25</v>
      </c>
      <c r="F282" s="1" t="s">
        <v>651</v>
      </c>
      <c r="G282">
        <v>4053</v>
      </c>
      <c r="H282">
        <v>158</v>
      </c>
      <c r="I282">
        <v>36</v>
      </c>
      <c r="J282">
        <v>0</v>
      </c>
      <c r="K282" s="1" t="s">
        <v>17</v>
      </c>
      <c r="L282" s="1" t="s">
        <v>662</v>
      </c>
      <c r="M282">
        <v>279</v>
      </c>
    </row>
    <row r="283" spans="1:13" x14ac:dyDescent="0.3">
      <c r="A283" s="1" t="s">
        <v>306</v>
      </c>
      <c r="B283" s="1" t="s">
        <v>14</v>
      </c>
      <c r="C283" s="1" t="s">
        <v>650</v>
      </c>
      <c r="D283">
        <v>0</v>
      </c>
      <c r="E283" s="1" t="s">
        <v>16</v>
      </c>
      <c r="F283" s="1" t="s">
        <v>649</v>
      </c>
      <c r="G283">
        <v>3927</v>
      </c>
      <c r="H283">
        <v>112</v>
      </c>
      <c r="I283">
        <v>36</v>
      </c>
      <c r="J283">
        <v>1</v>
      </c>
      <c r="K283" s="1" t="s">
        <v>30</v>
      </c>
      <c r="L283" s="1" t="s">
        <v>661</v>
      </c>
      <c r="M283">
        <v>223</v>
      </c>
    </row>
    <row r="284" spans="1:13" x14ac:dyDescent="0.3">
      <c r="A284" s="1" t="s">
        <v>307</v>
      </c>
      <c r="B284" s="1" t="s">
        <v>14</v>
      </c>
      <c r="C284" s="1" t="s">
        <v>650</v>
      </c>
      <c r="D284">
        <v>2</v>
      </c>
      <c r="E284" s="1" t="s">
        <v>16</v>
      </c>
      <c r="F284" s="1" t="s">
        <v>649</v>
      </c>
      <c r="G284">
        <v>2301</v>
      </c>
      <c r="H284">
        <v>78</v>
      </c>
      <c r="I284">
        <v>18</v>
      </c>
      <c r="J284">
        <v>1</v>
      </c>
      <c r="K284" s="1" t="s">
        <v>17</v>
      </c>
      <c r="L284" s="1" t="s">
        <v>661</v>
      </c>
      <c r="M284">
        <v>119</v>
      </c>
    </row>
    <row r="285" spans="1:13" x14ac:dyDescent="0.3">
      <c r="A285" s="1" t="s">
        <v>308</v>
      </c>
      <c r="B285" s="1" t="s">
        <v>42</v>
      </c>
      <c r="C285" s="1" t="s">
        <v>648</v>
      </c>
      <c r="D285">
        <v>0</v>
      </c>
      <c r="E285" s="1" t="s">
        <v>16</v>
      </c>
      <c r="F285" s="1" t="s">
        <v>649</v>
      </c>
      <c r="G285">
        <v>1811</v>
      </c>
      <c r="H285">
        <v>54</v>
      </c>
      <c r="I285">
        <v>36</v>
      </c>
      <c r="J285">
        <v>1</v>
      </c>
      <c r="K285" s="1" t="s">
        <v>17</v>
      </c>
      <c r="L285" s="1" t="s">
        <v>661</v>
      </c>
      <c r="M285">
        <v>117</v>
      </c>
    </row>
    <row r="286" spans="1:13" x14ac:dyDescent="0.3">
      <c r="A286" s="1" t="s">
        <v>309</v>
      </c>
      <c r="B286" s="1" t="s">
        <v>14</v>
      </c>
      <c r="C286" s="1" t="s">
        <v>650</v>
      </c>
      <c r="D286">
        <v>0</v>
      </c>
      <c r="E286" s="1" t="s">
        <v>16</v>
      </c>
      <c r="F286" s="1" t="s">
        <v>649</v>
      </c>
      <c r="G286">
        <v>20667</v>
      </c>
      <c r="H286">
        <v>128</v>
      </c>
      <c r="I286">
        <v>36</v>
      </c>
      <c r="J286">
        <v>1</v>
      </c>
      <c r="K286" s="1" t="s">
        <v>21</v>
      </c>
      <c r="L286" s="1" t="s">
        <v>662</v>
      </c>
      <c r="M286">
        <v>237</v>
      </c>
    </row>
    <row r="287" spans="1:13" x14ac:dyDescent="0.3">
      <c r="A287" s="1" t="s">
        <v>310</v>
      </c>
      <c r="B287" s="1" t="s">
        <v>14</v>
      </c>
      <c r="C287" s="1" t="s">
        <v>648</v>
      </c>
      <c r="D287">
        <v>0</v>
      </c>
      <c r="E287" s="1" t="s">
        <v>16</v>
      </c>
      <c r="F287" s="1" t="s">
        <v>649</v>
      </c>
      <c r="G287">
        <v>3158</v>
      </c>
      <c r="H287">
        <v>89</v>
      </c>
      <c r="I287">
        <v>36</v>
      </c>
      <c r="J287">
        <v>1</v>
      </c>
      <c r="K287" s="1" t="s">
        <v>21</v>
      </c>
      <c r="L287" s="1" t="s">
        <v>661</v>
      </c>
      <c r="M287">
        <v>120</v>
      </c>
    </row>
    <row r="288" spans="1:13" x14ac:dyDescent="0.3">
      <c r="A288" s="1" t="s">
        <v>311</v>
      </c>
      <c r="B288" s="1" t="s">
        <v>42</v>
      </c>
      <c r="C288" s="1" t="s">
        <v>648</v>
      </c>
      <c r="D288">
        <v>0</v>
      </c>
      <c r="E288" s="1" t="s">
        <v>16</v>
      </c>
      <c r="F288" s="1" t="s">
        <v>651</v>
      </c>
      <c r="G288">
        <v>2600</v>
      </c>
      <c r="H288">
        <v>99</v>
      </c>
      <c r="I288">
        <v>3</v>
      </c>
      <c r="J288">
        <v>1</v>
      </c>
      <c r="K288" s="1" t="s">
        <v>30</v>
      </c>
      <c r="L288" s="1" t="s">
        <v>662</v>
      </c>
      <c r="M288">
        <v>132</v>
      </c>
    </row>
    <row r="289" spans="1:13" x14ac:dyDescent="0.3">
      <c r="A289" s="1" t="s">
        <v>312</v>
      </c>
      <c r="B289" s="1" t="s">
        <v>14</v>
      </c>
      <c r="C289" s="1" t="s">
        <v>650</v>
      </c>
      <c r="D289">
        <v>0</v>
      </c>
      <c r="E289" s="1" t="s">
        <v>16</v>
      </c>
      <c r="F289" s="1" t="s">
        <v>649</v>
      </c>
      <c r="G289">
        <v>3704</v>
      </c>
      <c r="H289">
        <v>120</v>
      </c>
      <c r="I289">
        <v>36</v>
      </c>
      <c r="J289">
        <v>1</v>
      </c>
      <c r="K289" s="1" t="s">
        <v>21</v>
      </c>
      <c r="L289" s="1" t="s">
        <v>661</v>
      </c>
      <c r="M289">
        <v>230</v>
      </c>
    </row>
    <row r="290" spans="1:13" x14ac:dyDescent="0.3">
      <c r="A290" s="1" t="s">
        <v>313</v>
      </c>
      <c r="B290" s="1" t="s">
        <v>42</v>
      </c>
      <c r="C290" s="1" t="s">
        <v>648</v>
      </c>
      <c r="D290">
        <v>0</v>
      </c>
      <c r="E290" s="1" t="s">
        <v>16</v>
      </c>
      <c r="F290" s="1" t="s">
        <v>649</v>
      </c>
      <c r="G290">
        <v>4124</v>
      </c>
      <c r="H290">
        <v>115</v>
      </c>
      <c r="I290">
        <v>36</v>
      </c>
      <c r="J290">
        <v>1</v>
      </c>
      <c r="K290" s="1" t="s">
        <v>30</v>
      </c>
      <c r="L290" s="1" t="s">
        <v>661</v>
      </c>
      <c r="M290">
        <v>227</v>
      </c>
    </row>
    <row r="291" spans="1:13" x14ac:dyDescent="0.3">
      <c r="A291" s="1" t="s">
        <v>314</v>
      </c>
      <c r="B291" s="1" t="s">
        <v>14</v>
      </c>
      <c r="C291" s="1" t="s">
        <v>648</v>
      </c>
      <c r="D291">
        <v>0</v>
      </c>
      <c r="E291" s="1" t="s">
        <v>16</v>
      </c>
      <c r="F291" s="1" t="s">
        <v>649</v>
      </c>
      <c r="G291">
        <v>9508</v>
      </c>
      <c r="H291">
        <v>187</v>
      </c>
      <c r="I291">
        <v>36</v>
      </c>
      <c r="J291">
        <v>1</v>
      </c>
      <c r="K291" s="1" t="s">
        <v>21</v>
      </c>
      <c r="L291" s="1" t="s">
        <v>661</v>
      </c>
      <c r="M291">
        <v>297</v>
      </c>
    </row>
    <row r="292" spans="1:13" x14ac:dyDescent="0.3">
      <c r="A292" s="1" t="s">
        <v>315</v>
      </c>
      <c r="B292" s="1" t="s">
        <v>14</v>
      </c>
      <c r="C292" s="1" t="s">
        <v>650</v>
      </c>
      <c r="D292">
        <v>0</v>
      </c>
      <c r="E292" s="1" t="s">
        <v>16</v>
      </c>
      <c r="F292" s="1" t="s">
        <v>649</v>
      </c>
      <c r="G292">
        <v>3075</v>
      </c>
      <c r="H292">
        <v>139</v>
      </c>
      <c r="I292">
        <v>36</v>
      </c>
      <c r="J292">
        <v>1</v>
      </c>
      <c r="K292" s="1" t="s">
        <v>21</v>
      </c>
      <c r="L292" s="1" t="s">
        <v>661</v>
      </c>
      <c r="M292">
        <v>220</v>
      </c>
    </row>
    <row r="293" spans="1:13" x14ac:dyDescent="0.3">
      <c r="A293" s="1" t="s">
        <v>316</v>
      </c>
      <c r="B293" s="1" t="s">
        <v>14</v>
      </c>
      <c r="C293" s="1" t="s">
        <v>650</v>
      </c>
      <c r="D293">
        <v>2</v>
      </c>
      <c r="E293" s="1" t="s">
        <v>16</v>
      </c>
      <c r="F293" s="1" t="s">
        <v>649</v>
      </c>
      <c r="G293">
        <v>4400</v>
      </c>
      <c r="H293">
        <v>127</v>
      </c>
      <c r="I293">
        <v>36</v>
      </c>
      <c r="J293">
        <v>0</v>
      </c>
      <c r="K293" s="1" t="s">
        <v>30</v>
      </c>
      <c r="L293" s="1" t="s">
        <v>662</v>
      </c>
      <c r="M293">
        <v>237</v>
      </c>
    </row>
    <row r="294" spans="1:13" x14ac:dyDescent="0.3">
      <c r="A294" s="1" t="s">
        <v>317</v>
      </c>
      <c r="B294" s="1" t="s">
        <v>14</v>
      </c>
      <c r="C294" s="1" t="s">
        <v>650</v>
      </c>
      <c r="D294">
        <v>2</v>
      </c>
      <c r="E294" s="1" t="s">
        <v>16</v>
      </c>
      <c r="F294" s="1" t="s">
        <v>649</v>
      </c>
      <c r="G294">
        <v>3153</v>
      </c>
      <c r="H294">
        <v>134</v>
      </c>
      <c r="I294">
        <v>36</v>
      </c>
      <c r="J294">
        <v>1</v>
      </c>
      <c r="K294" s="1" t="s">
        <v>17</v>
      </c>
      <c r="L294" s="1" t="s">
        <v>661</v>
      </c>
      <c r="M294">
        <v>257</v>
      </c>
    </row>
    <row r="295" spans="1:13" x14ac:dyDescent="0.3">
      <c r="A295" s="1" t="s">
        <v>318</v>
      </c>
      <c r="B295" s="1" t="s">
        <v>42</v>
      </c>
      <c r="C295" s="1" t="s">
        <v>648</v>
      </c>
      <c r="D295">
        <v>0</v>
      </c>
      <c r="E295" s="1" t="s">
        <v>16</v>
      </c>
      <c r="F295" s="1" t="s">
        <v>649</v>
      </c>
      <c r="G295">
        <v>5417</v>
      </c>
      <c r="H295">
        <v>143</v>
      </c>
      <c r="I295">
        <v>48</v>
      </c>
      <c r="J295">
        <v>0</v>
      </c>
      <c r="K295" s="1" t="s">
        <v>17</v>
      </c>
      <c r="L295" s="1" t="s">
        <v>662</v>
      </c>
      <c r="M295">
        <v>275</v>
      </c>
    </row>
    <row r="296" spans="1:13" x14ac:dyDescent="0.3">
      <c r="A296" s="1" t="s">
        <v>319</v>
      </c>
      <c r="B296" s="1" t="s">
        <v>14</v>
      </c>
      <c r="C296" s="1" t="s">
        <v>650</v>
      </c>
      <c r="D296">
        <v>0</v>
      </c>
      <c r="E296" s="1" t="s">
        <v>16</v>
      </c>
      <c r="F296" s="1" t="s">
        <v>649</v>
      </c>
      <c r="G296">
        <v>2383</v>
      </c>
      <c r="H296">
        <v>172</v>
      </c>
      <c r="I296">
        <v>36</v>
      </c>
      <c r="J296">
        <v>1</v>
      </c>
      <c r="K296" s="1" t="s">
        <v>30</v>
      </c>
      <c r="L296" s="1" t="s">
        <v>661</v>
      </c>
      <c r="M296">
        <v>273</v>
      </c>
    </row>
    <row r="297" spans="1:13" x14ac:dyDescent="0.3">
      <c r="A297" s="1" t="s">
        <v>320</v>
      </c>
      <c r="B297" s="1" t="s">
        <v>14</v>
      </c>
      <c r="C297" s="1" t="s">
        <v>650</v>
      </c>
      <c r="D297">
        <v>3</v>
      </c>
      <c r="E297" s="1" t="s">
        <v>16</v>
      </c>
      <c r="F297" s="1" t="s">
        <v>651</v>
      </c>
      <c r="G297">
        <v>4416</v>
      </c>
      <c r="H297">
        <v>110</v>
      </c>
      <c r="I297">
        <v>36</v>
      </c>
      <c r="J297">
        <v>1</v>
      </c>
      <c r="K297" s="1" t="s">
        <v>17</v>
      </c>
      <c r="L297" s="1" t="s">
        <v>661</v>
      </c>
      <c r="M297">
        <v>220</v>
      </c>
    </row>
    <row r="298" spans="1:13" x14ac:dyDescent="0.3">
      <c r="A298" s="1" t="s">
        <v>321</v>
      </c>
      <c r="B298" s="1" t="s">
        <v>14</v>
      </c>
      <c r="C298" s="1" t="s">
        <v>650</v>
      </c>
      <c r="D298">
        <v>1</v>
      </c>
      <c r="E298" s="1" t="s">
        <v>16</v>
      </c>
      <c r="F298" s="1" t="s">
        <v>649</v>
      </c>
      <c r="G298">
        <v>6875</v>
      </c>
      <c r="H298">
        <v>200</v>
      </c>
      <c r="I298">
        <v>36</v>
      </c>
      <c r="J298">
        <v>1</v>
      </c>
      <c r="K298" s="1" t="s">
        <v>30</v>
      </c>
      <c r="L298" s="1" t="s">
        <v>661</v>
      </c>
      <c r="M298">
        <v>300</v>
      </c>
    </row>
    <row r="299" spans="1:13" x14ac:dyDescent="0.3">
      <c r="A299" s="1" t="s">
        <v>322</v>
      </c>
      <c r="B299" s="1" t="s">
        <v>42</v>
      </c>
      <c r="C299" s="1" t="s">
        <v>650</v>
      </c>
      <c r="D299">
        <v>1</v>
      </c>
      <c r="E299" s="1" t="s">
        <v>16</v>
      </c>
      <c r="F299" s="1" t="s">
        <v>649</v>
      </c>
      <c r="G299">
        <v>4666</v>
      </c>
      <c r="H299">
        <v>135</v>
      </c>
      <c r="I299">
        <v>36</v>
      </c>
      <c r="J299">
        <v>1</v>
      </c>
      <c r="K299" s="1" t="s">
        <v>17</v>
      </c>
      <c r="L299" s="1" t="s">
        <v>661</v>
      </c>
      <c r="M299">
        <v>257</v>
      </c>
    </row>
    <row r="300" spans="1:13" x14ac:dyDescent="0.3">
      <c r="A300" s="1" t="s">
        <v>323</v>
      </c>
      <c r="B300" s="1" t="s">
        <v>42</v>
      </c>
      <c r="C300" s="1" t="s">
        <v>648</v>
      </c>
      <c r="D300">
        <v>0</v>
      </c>
      <c r="E300" s="1" t="s">
        <v>16</v>
      </c>
      <c r="F300" s="1" t="s">
        <v>649</v>
      </c>
      <c r="G300">
        <v>5000</v>
      </c>
      <c r="H300">
        <v>151</v>
      </c>
      <c r="I300">
        <v>48</v>
      </c>
      <c r="J300">
        <v>1</v>
      </c>
      <c r="K300" s="1" t="s">
        <v>21</v>
      </c>
      <c r="L300" s="1" t="s">
        <v>662</v>
      </c>
      <c r="M300">
        <v>222</v>
      </c>
    </row>
    <row r="301" spans="1:13" x14ac:dyDescent="0.3">
      <c r="A301" s="1" t="s">
        <v>324</v>
      </c>
      <c r="B301" s="1" t="s">
        <v>14</v>
      </c>
      <c r="C301" s="1" t="s">
        <v>650</v>
      </c>
      <c r="D301">
        <v>1</v>
      </c>
      <c r="E301" s="1" t="s">
        <v>16</v>
      </c>
      <c r="F301" s="1" t="s">
        <v>649</v>
      </c>
      <c r="G301">
        <v>2014</v>
      </c>
      <c r="H301">
        <v>113</v>
      </c>
      <c r="I301">
        <v>36</v>
      </c>
      <c r="J301">
        <v>1</v>
      </c>
      <c r="K301" s="1" t="s">
        <v>17</v>
      </c>
      <c r="L301" s="1" t="s">
        <v>662</v>
      </c>
      <c r="M301">
        <v>225</v>
      </c>
    </row>
    <row r="302" spans="1:13" x14ac:dyDescent="0.3">
      <c r="A302" s="1" t="s">
        <v>325</v>
      </c>
      <c r="B302" s="1" t="s">
        <v>14</v>
      </c>
      <c r="C302" s="1" t="s">
        <v>650</v>
      </c>
      <c r="D302">
        <v>0</v>
      </c>
      <c r="E302" s="1" t="s">
        <v>25</v>
      </c>
      <c r="F302" s="1" t="s">
        <v>649</v>
      </c>
      <c r="G302">
        <v>1800</v>
      </c>
      <c r="H302">
        <v>93</v>
      </c>
      <c r="I302">
        <v>36</v>
      </c>
      <c r="J302">
        <v>0</v>
      </c>
      <c r="K302" s="1" t="s">
        <v>17</v>
      </c>
      <c r="L302" s="1" t="s">
        <v>662</v>
      </c>
      <c r="M302">
        <v>165</v>
      </c>
    </row>
    <row r="303" spans="1:13" x14ac:dyDescent="0.3">
      <c r="A303" s="1" t="s">
        <v>326</v>
      </c>
      <c r="B303" s="1" t="s">
        <v>14</v>
      </c>
      <c r="C303" s="1" t="s">
        <v>650</v>
      </c>
      <c r="D303">
        <v>0</v>
      </c>
      <c r="E303" s="1" t="s">
        <v>25</v>
      </c>
      <c r="F303" s="1" t="s">
        <v>649</v>
      </c>
      <c r="G303">
        <v>2875</v>
      </c>
      <c r="H303">
        <v>105</v>
      </c>
      <c r="I303">
        <v>36</v>
      </c>
      <c r="J303">
        <v>1</v>
      </c>
      <c r="K303" s="1" t="s">
        <v>30</v>
      </c>
      <c r="L303" s="1" t="s">
        <v>661</v>
      </c>
      <c r="M303">
        <v>207</v>
      </c>
    </row>
    <row r="304" spans="1:13" x14ac:dyDescent="0.3">
      <c r="A304" s="1" t="s">
        <v>327</v>
      </c>
      <c r="B304" s="1" t="s">
        <v>42</v>
      </c>
      <c r="C304" s="1" t="s">
        <v>648</v>
      </c>
      <c r="D304">
        <v>0</v>
      </c>
      <c r="E304" s="1" t="s">
        <v>16</v>
      </c>
      <c r="F304" s="1" t="s">
        <v>649</v>
      </c>
      <c r="G304">
        <v>5000</v>
      </c>
      <c r="H304">
        <v>132</v>
      </c>
      <c r="I304">
        <v>36</v>
      </c>
      <c r="J304">
        <v>1</v>
      </c>
      <c r="K304" s="1" t="s">
        <v>21</v>
      </c>
      <c r="L304" s="1" t="s">
        <v>661</v>
      </c>
      <c r="M304">
        <v>253</v>
      </c>
    </row>
    <row r="305" spans="1:13" x14ac:dyDescent="0.3">
      <c r="A305" s="1" t="s">
        <v>328</v>
      </c>
      <c r="B305" s="1" t="s">
        <v>14</v>
      </c>
      <c r="C305" s="1" t="s">
        <v>650</v>
      </c>
      <c r="D305">
        <v>1</v>
      </c>
      <c r="E305" s="1" t="s">
        <v>16</v>
      </c>
      <c r="F305" s="1" t="s">
        <v>649</v>
      </c>
      <c r="G305">
        <v>1625</v>
      </c>
      <c r="H305">
        <v>96</v>
      </c>
      <c r="I305">
        <v>36</v>
      </c>
      <c r="J305">
        <v>1</v>
      </c>
      <c r="K305" s="1" t="s">
        <v>17</v>
      </c>
      <c r="L305" s="1" t="s">
        <v>661</v>
      </c>
      <c r="M305">
        <v>127</v>
      </c>
    </row>
    <row r="306" spans="1:13" x14ac:dyDescent="0.3">
      <c r="A306" s="1" t="s">
        <v>329</v>
      </c>
      <c r="B306" s="1" t="s">
        <v>14</v>
      </c>
      <c r="C306" s="1" t="s">
        <v>648</v>
      </c>
      <c r="D306">
        <v>0</v>
      </c>
      <c r="E306" s="1" t="s">
        <v>16</v>
      </c>
      <c r="F306" s="1" t="s">
        <v>649</v>
      </c>
      <c r="G306">
        <v>4000</v>
      </c>
      <c r="H306">
        <v>140</v>
      </c>
      <c r="I306">
        <v>36</v>
      </c>
      <c r="J306">
        <v>1</v>
      </c>
      <c r="K306" s="1" t="s">
        <v>21</v>
      </c>
      <c r="L306" s="1" t="s">
        <v>661</v>
      </c>
      <c r="M306">
        <v>270</v>
      </c>
    </row>
    <row r="307" spans="1:13" x14ac:dyDescent="0.3">
      <c r="A307" s="1" t="s">
        <v>330</v>
      </c>
      <c r="B307" s="1" t="s">
        <v>14</v>
      </c>
      <c r="C307" s="1" t="s">
        <v>648</v>
      </c>
      <c r="D307">
        <v>0</v>
      </c>
      <c r="E307" s="1" t="s">
        <v>25</v>
      </c>
      <c r="F307" s="1" t="s">
        <v>649</v>
      </c>
      <c r="G307">
        <v>2000</v>
      </c>
      <c r="H307">
        <v>128</v>
      </c>
      <c r="I307">
        <v>36</v>
      </c>
      <c r="J307">
        <v>1</v>
      </c>
      <c r="K307" s="1" t="s">
        <v>17</v>
      </c>
      <c r="L307" s="1" t="s">
        <v>662</v>
      </c>
      <c r="M307">
        <v>237</v>
      </c>
    </row>
    <row r="308" spans="1:13" x14ac:dyDescent="0.3">
      <c r="A308" s="1" t="s">
        <v>331</v>
      </c>
      <c r="B308" s="1" t="s">
        <v>42</v>
      </c>
      <c r="C308" s="1" t="s">
        <v>648</v>
      </c>
      <c r="D308">
        <v>0</v>
      </c>
      <c r="E308" s="1" t="s">
        <v>16</v>
      </c>
      <c r="F308" s="1" t="s">
        <v>649</v>
      </c>
      <c r="G308">
        <v>3762</v>
      </c>
      <c r="H308">
        <v>135</v>
      </c>
      <c r="I308">
        <v>36</v>
      </c>
      <c r="J308">
        <v>1</v>
      </c>
      <c r="K308" s="1" t="s">
        <v>21</v>
      </c>
      <c r="L308" s="1" t="s">
        <v>661</v>
      </c>
      <c r="M308">
        <v>257</v>
      </c>
    </row>
    <row r="309" spans="1:13" x14ac:dyDescent="0.3">
      <c r="A309" s="1" t="s">
        <v>332</v>
      </c>
      <c r="B309" s="1" t="s">
        <v>42</v>
      </c>
      <c r="C309" s="1" t="s">
        <v>648</v>
      </c>
      <c r="D309">
        <v>0</v>
      </c>
      <c r="E309" s="1" t="s">
        <v>16</v>
      </c>
      <c r="F309" s="1" t="s">
        <v>649</v>
      </c>
      <c r="G309">
        <v>2400</v>
      </c>
      <c r="H309">
        <v>104</v>
      </c>
      <c r="I309">
        <v>36</v>
      </c>
      <c r="J309">
        <v>0</v>
      </c>
      <c r="K309" s="1" t="s">
        <v>17</v>
      </c>
      <c r="L309" s="1" t="s">
        <v>662</v>
      </c>
      <c r="M309">
        <v>207</v>
      </c>
    </row>
    <row r="310" spans="1:13" x14ac:dyDescent="0.3">
      <c r="A310" s="1" t="s">
        <v>333</v>
      </c>
      <c r="B310" s="1" t="s">
        <v>14</v>
      </c>
      <c r="C310" s="1" t="s">
        <v>648</v>
      </c>
      <c r="D310">
        <v>0</v>
      </c>
      <c r="E310" s="1" t="s">
        <v>16</v>
      </c>
      <c r="F310" s="1" t="s">
        <v>649</v>
      </c>
      <c r="G310">
        <v>20233</v>
      </c>
      <c r="H310">
        <v>480</v>
      </c>
      <c r="I310">
        <v>36</v>
      </c>
      <c r="J310">
        <v>1</v>
      </c>
      <c r="K310" s="1" t="s">
        <v>21</v>
      </c>
      <c r="L310" s="1" t="s">
        <v>662</v>
      </c>
      <c r="M310">
        <v>790</v>
      </c>
    </row>
    <row r="311" spans="1:13" x14ac:dyDescent="0.3">
      <c r="A311" s="1" t="s">
        <v>334</v>
      </c>
      <c r="B311" s="1" t="s">
        <v>14</v>
      </c>
      <c r="C311" s="1" t="s">
        <v>650</v>
      </c>
      <c r="D311">
        <v>2</v>
      </c>
      <c r="E311" s="1" t="s">
        <v>25</v>
      </c>
      <c r="F311" s="1" t="s">
        <v>649</v>
      </c>
      <c r="G311">
        <v>7667</v>
      </c>
      <c r="H311">
        <v>185</v>
      </c>
      <c r="I311">
        <v>36</v>
      </c>
      <c r="J311">
        <v>1</v>
      </c>
      <c r="K311" s="1" t="s">
        <v>21</v>
      </c>
      <c r="L311" s="1" t="s">
        <v>661</v>
      </c>
      <c r="M311">
        <v>297</v>
      </c>
    </row>
    <row r="312" spans="1:13" x14ac:dyDescent="0.3">
      <c r="A312" s="1" t="s">
        <v>335</v>
      </c>
      <c r="B312" s="1" t="s">
        <v>42</v>
      </c>
      <c r="C312" s="1" t="s">
        <v>648</v>
      </c>
      <c r="D312">
        <v>0</v>
      </c>
      <c r="E312" s="1" t="s">
        <v>16</v>
      </c>
      <c r="F312" s="1" t="s">
        <v>649</v>
      </c>
      <c r="G312">
        <v>2917</v>
      </c>
      <c r="H312">
        <v>84</v>
      </c>
      <c r="I312">
        <v>36</v>
      </c>
      <c r="J312">
        <v>1</v>
      </c>
      <c r="K312" s="1" t="s">
        <v>30</v>
      </c>
      <c r="L312" s="1" t="s">
        <v>661</v>
      </c>
      <c r="M312">
        <v>137</v>
      </c>
    </row>
    <row r="313" spans="1:13" x14ac:dyDescent="0.3">
      <c r="A313" s="1" t="s">
        <v>336</v>
      </c>
      <c r="B313" s="1" t="s">
        <v>14</v>
      </c>
      <c r="C313" s="1" t="s">
        <v>648</v>
      </c>
      <c r="D313">
        <v>0</v>
      </c>
      <c r="E313" s="1" t="s">
        <v>25</v>
      </c>
      <c r="F313" s="1" t="s">
        <v>649</v>
      </c>
      <c r="G313">
        <v>2927</v>
      </c>
      <c r="H313">
        <v>111</v>
      </c>
      <c r="I313">
        <v>36</v>
      </c>
      <c r="J313">
        <v>1</v>
      </c>
      <c r="K313" s="1" t="s">
        <v>30</v>
      </c>
      <c r="L313" s="1" t="s">
        <v>661</v>
      </c>
      <c r="M313">
        <v>222</v>
      </c>
    </row>
    <row r="314" spans="1:13" x14ac:dyDescent="0.3">
      <c r="A314" s="1" t="s">
        <v>337</v>
      </c>
      <c r="B314" s="1" t="s">
        <v>42</v>
      </c>
      <c r="C314" s="1" t="s">
        <v>648</v>
      </c>
      <c r="D314">
        <v>0</v>
      </c>
      <c r="E314" s="1" t="s">
        <v>16</v>
      </c>
      <c r="F314" s="1" t="s">
        <v>649</v>
      </c>
      <c r="G314">
        <v>2507</v>
      </c>
      <c r="H314">
        <v>56</v>
      </c>
      <c r="I314">
        <v>36</v>
      </c>
      <c r="J314">
        <v>1</v>
      </c>
      <c r="K314" s="1" t="s">
        <v>21</v>
      </c>
      <c r="L314" s="1" t="s">
        <v>661</v>
      </c>
      <c r="M314">
        <v>147</v>
      </c>
    </row>
    <row r="315" spans="1:13" x14ac:dyDescent="0.3">
      <c r="A315" s="1" t="s">
        <v>338</v>
      </c>
      <c r="B315" s="1" t="s">
        <v>14</v>
      </c>
      <c r="C315" s="1" t="s">
        <v>650</v>
      </c>
      <c r="D315">
        <v>2</v>
      </c>
      <c r="E315" s="1" t="s">
        <v>16</v>
      </c>
      <c r="F315" s="1" t="s">
        <v>651</v>
      </c>
      <c r="G315">
        <v>5746</v>
      </c>
      <c r="H315">
        <v>144</v>
      </c>
      <c r="I315">
        <v>84</v>
      </c>
      <c r="J315">
        <v>1</v>
      </c>
      <c r="K315" s="1" t="s">
        <v>21</v>
      </c>
      <c r="L315" s="1" t="s">
        <v>661</v>
      </c>
      <c r="M315">
        <v>277</v>
      </c>
    </row>
    <row r="316" spans="1:13" x14ac:dyDescent="0.3">
      <c r="A316" s="1" t="s">
        <v>339</v>
      </c>
      <c r="B316" s="1" t="s">
        <v>14</v>
      </c>
      <c r="C316" s="1" t="s">
        <v>650</v>
      </c>
      <c r="D316">
        <v>0</v>
      </c>
      <c r="E316" s="1" t="s">
        <v>16</v>
      </c>
      <c r="F316" s="1" t="s">
        <v>649</v>
      </c>
      <c r="G316">
        <v>2473</v>
      </c>
      <c r="H316">
        <v>159</v>
      </c>
      <c r="I316">
        <v>36</v>
      </c>
      <c r="J316">
        <v>1</v>
      </c>
      <c r="K316" s="1" t="s">
        <v>21</v>
      </c>
      <c r="L316" s="1" t="s">
        <v>662</v>
      </c>
      <c r="M316">
        <v>2720</v>
      </c>
    </row>
    <row r="317" spans="1:13" x14ac:dyDescent="0.3">
      <c r="A317" s="1" t="s">
        <v>340</v>
      </c>
      <c r="B317" s="1" t="s">
        <v>14</v>
      </c>
      <c r="C317" s="1" t="s">
        <v>650</v>
      </c>
      <c r="D317">
        <v>1</v>
      </c>
      <c r="E317" s="1" t="s">
        <v>25</v>
      </c>
      <c r="F317" s="1" t="s">
        <v>649</v>
      </c>
      <c r="G317">
        <v>3399</v>
      </c>
      <c r="H317">
        <v>111</v>
      </c>
      <c r="I317">
        <v>18</v>
      </c>
      <c r="J317">
        <v>1</v>
      </c>
      <c r="K317" s="1" t="s">
        <v>17</v>
      </c>
      <c r="L317" s="1" t="s">
        <v>661</v>
      </c>
      <c r="M317">
        <v>222</v>
      </c>
    </row>
    <row r="318" spans="1:13" x14ac:dyDescent="0.3">
      <c r="A318" s="1" t="s">
        <v>341</v>
      </c>
      <c r="B318" s="1" t="s">
        <v>14</v>
      </c>
      <c r="C318" s="1" t="s">
        <v>650</v>
      </c>
      <c r="D318">
        <v>2</v>
      </c>
      <c r="E318" s="1" t="s">
        <v>16</v>
      </c>
      <c r="F318" s="1" t="s">
        <v>649</v>
      </c>
      <c r="G318">
        <v>3717</v>
      </c>
      <c r="H318">
        <v>120</v>
      </c>
      <c r="I318">
        <v>36</v>
      </c>
      <c r="J318">
        <v>1</v>
      </c>
      <c r="K318" s="1" t="s">
        <v>30</v>
      </c>
      <c r="L318" s="1" t="s">
        <v>661</v>
      </c>
      <c r="M318">
        <v>230</v>
      </c>
    </row>
    <row r="319" spans="1:13" x14ac:dyDescent="0.3">
      <c r="A319" s="1" t="s">
        <v>342</v>
      </c>
      <c r="B319" s="1" t="s">
        <v>14</v>
      </c>
      <c r="C319" s="1" t="s">
        <v>650</v>
      </c>
      <c r="D319">
        <v>0</v>
      </c>
      <c r="E319" s="1" t="s">
        <v>16</v>
      </c>
      <c r="F319" s="1" t="s">
        <v>649</v>
      </c>
      <c r="G319">
        <v>2058</v>
      </c>
      <c r="H319">
        <v>88</v>
      </c>
      <c r="I319">
        <v>36</v>
      </c>
      <c r="J319">
        <v>1</v>
      </c>
      <c r="K319" s="1" t="s">
        <v>17</v>
      </c>
      <c r="L319" s="1" t="s">
        <v>661</v>
      </c>
      <c r="M319">
        <v>146</v>
      </c>
    </row>
    <row r="320" spans="1:13" x14ac:dyDescent="0.3">
      <c r="A320" s="1" t="s">
        <v>343</v>
      </c>
      <c r="B320" s="1" t="s">
        <v>42</v>
      </c>
      <c r="C320" s="1" t="s">
        <v>648</v>
      </c>
      <c r="D320">
        <v>1</v>
      </c>
      <c r="E320" s="1" t="s">
        <v>16</v>
      </c>
      <c r="F320" s="1" t="s">
        <v>649</v>
      </c>
      <c r="G320">
        <v>3541</v>
      </c>
      <c r="H320">
        <v>112</v>
      </c>
      <c r="I320">
        <v>36</v>
      </c>
      <c r="J320">
        <v>1</v>
      </c>
      <c r="K320" s="1" t="s">
        <v>30</v>
      </c>
      <c r="L320" s="1" t="s">
        <v>661</v>
      </c>
      <c r="M320">
        <v>223</v>
      </c>
    </row>
    <row r="321" spans="1:13" x14ac:dyDescent="0.3">
      <c r="A321" s="1" t="s">
        <v>344</v>
      </c>
      <c r="B321" s="1" t="s">
        <v>14</v>
      </c>
      <c r="C321" s="1" t="s">
        <v>650</v>
      </c>
      <c r="D321">
        <v>1</v>
      </c>
      <c r="E321" s="1" t="s">
        <v>16</v>
      </c>
      <c r="F321" s="1" t="s">
        <v>651</v>
      </c>
      <c r="G321">
        <v>10000</v>
      </c>
      <c r="H321">
        <v>155</v>
      </c>
      <c r="I321">
        <v>36</v>
      </c>
      <c r="J321">
        <v>1</v>
      </c>
      <c r="K321" s="1" t="s">
        <v>21</v>
      </c>
      <c r="L321" s="1" t="s">
        <v>662</v>
      </c>
      <c r="M321">
        <v>277</v>
      </c>
    </row>
    <row r="322" spans="1:13" x14ac:dyDescent="0.3">
      <c r="A322" s="1" t="s">
        <v>345</v>
      </c>
      <c r="B322" s="1" t="s">
        <v>14</v>
      </c>
      <c r="C322" s="1" t="s">
        <v>650</v>
      </c>
      <c r="D322">
        <v>0</v>
      </c>
      <c r="E322" s="1" t="s">
        <v>16</v>
      </c>
      <c r="F322" s="1" t="s">
        <v>649</v>
      </c>
      <c r="G322">
        <v>2400</v>
      </c>
      <c r="H322">
        <v>115</v>
      </c>
      <c r="I322">
        <v>36</v>
      </c>
      <c r="J322">
        <v>1</v>
      </c>
      <c r="K322" s="1" t="s">
        <v>30</v>
      </c>
      <c r="L322" s="1" t="s">
        <v>661</v>
      </c>
      <c r="M322">
        <v>227</v>
      </c>
    </row>
    <row r="323" spans="1:13" x14ac:dyDescent="0.3">
      <c r="A323" s="1" t="s">
        <v>346</v>
      </c>
      <c r="B323" s="1" t="s">
        <v>14</v>
      </c>
      <c r="C323" s="1" t="s">
        <v>650</v>
      </c>
      <c r="D323">
        <v>3</v>
      </c>
      <c r="E323" s="1" t="s">
        <v>16</v>
      </c>
      <c r="F323" s="1" t="s">
        <v>649</v>
      </c>
      <c r="G323">
        <v>4342</v>
      </c>
      <c r="H323">
        <v>124</v>
      </c>
      <c r="I323">
        <v>36</v>
      </c>
      <c r="J323">
        <v>1</v>
      </c>
      <c r="K323" s="1" t="s">
        <v>30</v>
      </c>
      <c r="L323" s="1" t="s">
        <v>661</v>
      </c>
      <c r="M323">
        <v>237</v>
      </c>
    </row>
    <row r="324" spans="1:13" x14ac:dyDescent="0.3">
      <c r="A324" s="1" t="s">
        <v>347</v>
      </c>
      <c r="B324" s="1" t="s">
        <v>14</v>
      </c>
      <c r="C324" s="1" t="s">
        <v>650</v>
      </c>
      <c r="D324">
        <v>2</v>
      </c>
      <c r="E324" s="1" t="s">
        <v>25</v>
      </c>
      <c r="F324" s="1" t="s">
        <v>649</v>
      </c>
      <c r="G324">
        <v>3601</v>
      </c>
      <c r="H324">
        <v>128</v>
      </c>
      <c r="I324">
        <v>36</v>
      </c>
      <c r="J324">
        <v>1</v>
      </c>
      <c r="K324" s="1" t="s">
        <v>21</v>
      </c>
      <c r="L324" s="1" t="s">
        <v>661</v>
      </c>
      <c r="M324">
        <v>237</v>
      </c>
    </row>
    <row r="325" spans="1:13" x14ac:dyDescent="0.3">
      <c r="A325" s="1" t="s">
        <v>348</v>
      </c>
      <c r="B325" s="1" t="s">
        <v>42</v>
      </c>
      <c r="C325" s="1" t="s">
        <v>648</v>
      </c>
      <c r="D325">
        <v>0</v>
      </c>
      <c r="E325" s="1" t="s">
        <v>16</v>
      </c>
      <c r="F325" s="1" t="s">
        <v>649</v>
      </c>
      <c r="G325">
        <v>3166</v>
      </c>
      <c r="H325">
        <v>132</v>
      </c>
      <c r="I325">
        <v>36</v>
      </c>
      <c r="J325">
        <v>1</v>
      </c>
      <c r="K325" s="1" t="s">
        <v>21</v>
      </c>
      <c r="L325" s="1" t="s">
        <v>661</v>
      </c>
      <c r="M325">
        <v>253</v>
      </c>
    </row>
    <row r="326" spans="1:13" x14ac:dyDescent="0.3">
      <c r="A326" s="1" t="s">
        <v>349</v>
      </c>
      <c r="B326" s="1" t="s">
        <v>14</v>
      </c>
      <c r="C326" s="1" t="s">
        <v>650</v>
      </c>
      <c r="D326">
        <v>3</v>
      </c>
      <c r="E326" s="1" t="s">
        <v>16</v>
      </c>
      <c r="F326" s="1" t="s">
        <v>649</v>
      </c>
      <c r="G326">
        <v>15000</v>
      </c>
      <c r="H326">
        <v>300</v>
      </c>
      <c r="I326">
        <v>36</v>
      </c>
      <c r="J326">
        <v>1</v>
      </c>
      <c r="K326" s="1" t="s">
        <v>21</v>
      </c>
      <c r="L326" s="1" t="s">
        <v>661</v>
      </c>
      <c r="M326">
        <v>450</v>
      </c>
    </row>
    <row r="327" spans="1:13" x14ac:dyDescent="0.3">
      <c r="A327" s="1" t="s">
        <v>350</v>
      </c>
      <c r="B327" s="1" t="s">
        <v>14</v>
      </c>
      <c r="C327" s="1" t="s">
        <v>650</v>
      </c>
      <c r="D327">
        <v>1</v>
      </c>
      <c r="E327" s="1" t="s">
        <v>16</v>
      </c>
      <c r="F327" s="1" t="s">
        <v>651</v>
      </c>
      <c r="G327">
        <v>8666</v>
      </c>
      <c r="H327">
        <v>376</v>
      </c>
      <c r="I327">
        <v>36</v>
      </c>
      <c r="J327">
        <v>0</v>
      </c>
      <c r="K327" s="1" t="s">
        <v>21</v>
      </c>
      <c r="L327" s="1" t="s">
        <v>662</v>
      </c>
      <c r="M327">
        <v>507</v>
      </c>
    </row>
    <row r="328" spans="1:13" x14ac:dyDescent="0.3">
      <c r="A328" s="1" t="s">
        <v>351</v>
      </c>
      <c r="B328" s="1" t="s">
        <v>14</v>
      </c>
      <c r="C328" s="1" t="s">
        <v>648</v>
      </c>
      <c r="D328">
        <v>0</v>
      </c>
      <c r="E328" s="1" t="s">
        <v>16</v>
      </c>
      <c r="F328" s="1" t="s">
        <v>649</v>
      </c>
      <c r="G328">
        <v>4917</v>
      </c>
      <c r="H328">
        <v>130</v>
      </c>
      <c r="I328">
        <v>36</v>
      </c>
      <c r="J328">
        <v>0</v>
      </c>
      <c r="K328" s="1" t="s">
        <v>21</v>
      </c>
      <c r="L328" s="1" t="s">
        <v>661</v>
      </c>
      <c r="M328">
        <v>250</v>
      </c>
    </row>
    <row r="329" spans="1:13" x14ac:dyDescent="0.3">
      <c r="A329" s="1" t="s">
        <v>352</v>
      </c>
      <c r="B329" s="1" t="s">
        <v>14</v>
      </c>
      <c r="C329" s="1" t="s">
        <v>650</v>
      </c>
      <c r="D329">
        <v>0</v>
      </c>
      <c r="E329" s="1" t="s">
        <v>16</v>
      </c>
      <c r="F329" s="1" t="s">
        <v>651</v>
      </c>
      <c r="G329">
        <v>5818</v>
      </c>
      <c r="H329">
        <v>184</v>
      </c>
      <c r="I329">
        <v>36</v>
      </c>
      <c r="J329">
        <v>1</v>
      </c>
      <c r="K329" s="1" t="s">
        <v>30</v>
      </c>
      <c r="L329" s="1" t="s">
        <v>661</v>
      </c>
      <c r="M329">
        <v>297</v>
      </c>
    </row>
    <row r="330" spans="1:13" x14ac:dyDescent="0.3">
      <c r="A330" s="1" t="s">
        <v>353</v>
      </c>
      <c r="B330" s="1" t="s">
        <v>42</v>
      </c>
      <c r="C330" s="1" t="s">
        <v>650</v>
      </c>
      <c r="D330">
        <v>0</v>
      </c>
      <c r="E330" s="1" t="s">
        <v>16</v>
      </c>
      <c r="F330" s="1" t="s">
        <v>649</v>
      </c>
      <c r="G330">
        <v>4333</v>
      </c>
      <c r="H330">
        <v>110</v>
      </c>
      <c r="I330">
        <v>36</v>
      </c>
      <c r="J330">
        <v>1</v>
      </c>
      <c r="K330" s="1" t="s">
        <v>17</v>
      </c>
      <c r="L330" s="1" t="s">
        <v>662</v>
      </c>
      <c r="M330">
        <v>220</v>
      </c>
    </row>
    <row r="331" spans="1:13" x14ac:dyDescent="0.3">
      <c r="A331" s="1" t="s">
        <v>354</v>
      </c>
      <c r="B331" s="1" t="s">
        <v>42</v>
      </c>
      <c r="C331" s="1" t="s">
        <v>648</v>
      </c>
      <c r="D331">
        <v>0</v>
      </c>
      <c r="E331" s="1" t="s">
        <v>16</v>
      </c>
      <c r="F331" s="1" t="s">
        <v>649</v>
      </c>
      <c r="G331">
        <v>2500</v>
      </c>
      <c r="H331">
        <v>67</v>
      </c>
      <c r="I331">
        <v>36</v>
      </c>
      <c r="J331">
        <v>1</v>
      </c>
      <c r="K331" s="1" t="s">
        <v>17</v>
      </c>
      <c r="L331" s="1" t="s">
        <v>661</v>
      </c>
      <c r="M331">
        <v>101</v>
      </c>
    </row>
    <row r="332" spans="1:13" x14ac:dyDescent="0.3">
      <c r="A332" s="1" t="s">
        <v>355</v>
      </c>
      <c r="B332" s="1" t="s">
        <v>14</v>
      </c>
      <c r="C332" s="1" t="s">
        <v>648</v>
      </c>
      <c r="D332">
        <v>1</v>
      </c>
      <c r="E332" s="1" t="s">
        <v>16</v>
      </c>
      <c r="F332" s="1" t="s">
        <v>649</v>
      </c>
      <c r="G332">
        <v>4384</v>
      </c>
      <c r="H332">
        <v>117</v>
      </c>
      <c r="I332">
        <v>36</v>
      </c>
      <c r="J332">
        <v>1</v>
      </c>
      <c r="K332" s="1" t="s">
        <v>17</v>
      </c>
      <c r="L332" s="1" t="s">
        <v>661</v>
      </c>
      <c r="M332">
        <v>227</v>
      </c>
    </row>
    <row r="333" spans="1:13" x14ac:dyDescent="0.3">
      <c r="A333" s="1" t="s">
        <v>356</v>
      </c>
      <c r="B333" s="1" t="s">
        <v>14</v>
      </c>
      <c r="C333" s="1" t="s">
        <v>648</v>
      </c>
      <c r="D333">
        <v>0</v>
      </c>
      <c r="E333" s="1" t="s">
        <v>16</v>
      </c>
      <c r="F333" s="1" t="s">
        <v>649</v>
      </c>
      <c r="G333">
        <v>2935</v>
      </c>
      <c r="H333">
        <v>98</v>
      </c>
      <c r="I333">
        <v>36</v>
      </c>
      <c r="J333">
        <v>1</v>
      </c>
      <c r="K333" s="1" t="s">
        <v>30</v>
      </c>
      <c r="L333" s="1" t="s">
        <v>661</v>
      </c>
      <c r="M333">
        <v>149</v>
      </c>
    </row>
    <row r="334" spans="1:13" x14ac:dyDescent="0.3">
      <c r="A334" s="1" t="s">
        <v>357</v>
      </c>
      <c r="B334" s="1" t="s">
        <v>14</v>
      </c>
      <c r="C334" s="1" t="s">
        <v>648</v>
      </c>
      <c r="D334">
        <v>0</v>
      </c>
      <c r="E334" s="1" t="s">
        <v>16</v>
      </c>
      <c r="F334" s="1" t="s">
        <v>649</v>
      </c>
      <c r="G334">
        <v>2833</v>
      </c>
      <c r="H334">
        <v>71</v>
      </c>
      <c r="I334">
        <v>36</v>
      </c>
      <c r="J334">
        <v>1</v>
      </c>
      <c r="K334" s="1" t="s">
        <v>17</v>
      </c>
      <c r="L334" s="1" t="s">
        <v>661</v>
      </c>
      <c r="M334">
        <v>112</v>
      </c>
    </row>
    <row r="335" spans="1:13" x14ac:dyDescent="0.3">
      <c r="A335" s="1" t="s">
        <v>358</v>
      </c>
      <c r="B335" s="1" t="s">
        <v>14</v>
      </c>
      <c r="C335" s="1" t="s">
        <v>650</v>
      </c>
      <c r="D335">
        <v>0</v>
      </c>
      <c r="E335" s="1" t="s">
        <v>16</v>
      </c>
      <c r="F335" s="1" t="s">
        <v>651</v>
      </c>
      <c r="G335">
        <v>63337</v>
      </c>
      <c r="H335">
        <v>490</v>
      </c>
      <c r="I335">
        <v>18</v>
      </c>
      <c r="J335">
        <v>1</v>
      </c>
      <c r="K335" s="1" t="s">
        <v>17</v>
      </c>
      <c r="L335" s="1" t="s">
        <v>661</v>
      </c>
      <c r="M335">
        <v>610</v>
      </c>
    </row>
    <row r="336" spans="1:13" x14ac:dyDescent="0.3">
      <c r="A336" s="1" t="s">
        <v>359</v>
      </c>
      <c r="B336" s="1" t="s">
        <v>14</v>
      </c>
      <c r="C336" s="1" t="s">
        <v>650</v>
      </c>
      <c r="D336">
        <v>1</v>
      </c>
      <c r="E336" s="1" t="s">
        <v>16</v>
      </c>
      <c r="F336" s="1" t="s">
        <v>651</v>
      </c>
      <c r="G336">
        <v>9833</v>
      </c>
      <c r="H336">
        <v>182</v>
      </c>
      <c r="I336">
        <v>18</v>
      </c>
      <c r="J336">
        <v>1</v>
      </c>
      <c r="K336" s="1" t="s">
        <v>17</v>
      </c>
      <c r="L336" s="1" t="s">
        <v>661</v>
      </c>
      <c r="M336">
        <v>293</v>
      </c>
    </row>
    <row r="337" spans="1:13" x14ac:dyDescent="0.3">
      <c r="A337" s="1" t="s">
        <v>360</v>
      </c>
      <c r="B337" s="1" t="s">
        <v>14</v>
      </c>
      <c r="C337" s="1" t="s">
        <v>650</v>
      </c>
      <c r="D337">
        <v>0</v>
      </c>
      <c r="E337" s="1" t="s">
        <v>16</v>
      </c>
      <c r="F337" s="1" t="s">
        <v>651</v>
      </c>
      <c r="G337">
        <v>5503</v>
      </c>
      <c r="H337">
        <v>70</v>
      </c>
      <c r="I337">
        <v>36</v>
      </c>
      <c r="J337">
        <v>1</v>
      </c>
      <c r="K337" s="1" t="s">
        <v>30</v>
      </c>
      <c r="L337" s="1" t="s">
        <v>661</v>
      </c>
      <c r="M337">
        <v>100</v>
      </c>
    </row>
    <row r="338" spans="1:13" x14ac:dyDescent="0.3">
      <c r="A338" s="1" t="s">
        <v>361</v>
      </c>
      <c r="B338" s="1" t="s">
        <v>14</v>
      </c>
      <c r="C338" s="1" t="s">
        <v>650</v>
      </c>
      <c r="D338">
        <v>1</v>
      </c>
      <c r="E338" s="1" t="s">
        <v>16</v>
      </c>
      <c r="F338" s="1" t="s">
        <v>651</v>
      </c>
      <c r="G338">
        <v>5250</v>
      </c>
      <c r="H338">
        <v>160</v>
      </c>
      <c r="I338">
        <v>36</v>
      </c>
      <c r="J338">
        <v>1</v>
      </c>
      <c r="K338" s="1" t="s">
        <v>21</v>
      </c>
      <c r="L338" s="1" t="s">
        <v>661</v>
      </c>
      <c r="M338">
        <v>270</v>
      </c>
    </row>
    <row r="339" spans="1:13" x14ac:dyDescent="0.3">
      <c r="A339" s="1" t="s">
        <v>362</v>
      </c>
      <c r="B339" s="1" t="s">
        <v>14</v>
      </c>
      <c r="C339" s="1" t="s">
        <v>650</v>
      </c>
      <c r="D339">
        <v>2</v>
      </c>
      <c r="E339" s="1" t="s">
        <v>16</v>
      </c>
      <c r="F339" s="1" t="s">
        <v>651</v>
      </c>
      <c r="G339">
        <v>2500</v>
      </c>
      <c r="H339">
        <v>176</v>
      </c>
      <c r="I339">
        <v>36</v>
      </c>
      <c r="J339">
        <v>1</v>
      </c>
      <c r="K339" s="1" t="s">
        <v>21</v>
      </c>
      <c r="L339" s="1" t="s">
        <v>661</v>
      </c>
      <c r="M339">
        <v>277</v>
      </c>
    </row>
    <row r="340" spans="1:13" x14ac:dyDescent="0.3">
      <c r="A340" s="1" t="s">
        <v>363</v>
      </c>
      <c r="B340" s="1" t="s">
        <v>42</v>
      </c>
      <c r="C340" s="1" t="s">
        <v>648</v>
      </c>
      <c r="D340">
        <v>3</v>
      </c>
      <c r="E340" s="1" t="s">
        <v>25</v>
      </c>
      <c r="F340" s="1" t="s">
        <v>649</v>
      </c>
      <c r="G340">
        <v>1830</v>
      </c>
      <c r="H340">
        <v>128</v>
      </c>
      <c r="I340">
        <v>36</v>
      </c>
      <c r="J340">
        <v>0</v>
      </c>
      <c r="K340" s="1" t="s">
        <v>17</v>
      </c>
      <c r="L340" s="1" t="s">
        <v>662</v>
      </c>
      <c r="M340">
        <v>237</v>
      </c>
    </row>
    <row r="341" spans="1:13" x14ac:dyDescent="0.3">
      <c r="A341" s="1" t="s">
        <v>364</v>
      </c>
      <c r="B341" s="1" t="s">
        <v>42</v>
      </c>
      <c r="C341" s="1" t="s">
        <v>648</v>
      </c>
      <c r="D341">
        <v>0</v>
      </c>
      <c r="E341" s="1" t="s">
        <v>16</v>
      </c>
      <c r="F341" s="1" t="s">
        <v>649</v>
      </c>
      <c r="G341">
        <v>4160</v>
      </c>
      <c r="H341">
        <v>71</v>
      </c>
      <c r="I341">
        <v>36</v>
      </c>
      <c r="J341">
        <v>1</v>
      </c>
      <c r="K341" s="1" t="s">
        <v>30</v>
      </c>
      <c r="L341" s="1" t="s">
        <v>661</v>
      </c>
      <c r="M341">
        <v>132</v>
      </c>
    </row>
    <row r="342" spans="1:13" x14ac:dyDescent="0.3">
      <c r="A342" s="1" t="s">
        <v>365</v>
      </c>
      <c r="B342" s="1" t="s">
        <v>14</v>
      </c>
      <c r="C342" s="1" t="s">
        <v>650</v>
      </c>
      <c r="D342">
        <v>3</v>
      </c>
      <c r="E342" s="1" t="s">
        <v>25</v>
      </c>
      <c r="F342" s="1" t="s">
        <v>649</v>
      </c>
      <c r="G342">
        <v>2647</v>
      </c>
      <c r="H342">
        <v>173</v>
      </c>
      <c r="I342">
        <v>36</v>
      </c>
      <c r="J342">
        <v>1</v>
      </c>
      <c r="K342" s="1" t="s">
        <v>21</v>
      </c>
      <c r="L342" s="1" t="s">
        <v>662</v>
      </c>
      <c r="M342">
        <v>275</v>
      </c>
    </row>
    <row r="343" spans="1:13" x14ac:dyDescent="0.3">
      <c r="A343" s="1" t="s">
        <v>366</v>
      </c>
      <c r="B343" s="1" t="s">
        <v>42</v>
      </c>
      <c r="C343" s="1" t="s">
        <v>648</v>
      </c>
      <c r="D343">
        <v>0</v>
      </c>
      <c r="E343" s="1" t="s">
        <v>16</v>
      </c>
      <c r="F343" s="1" t="s">
        <v>649</v>
      </c>
      <c r="G343">
        <v>2378</v>
      </c>
      <c r="H343">
        <v>46</v>
      </c>
      <c r="I343">
        <v>36</v>
      </c>
      <c r="J343">
        <v>1</v>
      </c>
      <c r="K343" s="1" t="s">
        <v>21</v>
      </c>
      <c r="L343" s="1" t="s">
        <v>662</v>
      </c>
      <c r="M343">
        <v>107</v>
      </c>
    </row>
    <row r="344" spans="1:13" x14ac:dyDescent="0.3">
      <c r="A344" s="1" t="s">
        <v>367</v>
      </c>
      <c r="B344" s="1" t="s">
        <v>14</v>
      </c>
      <c r="C344" s="1" t="s">
        <v>650</v>
      </c>
      <c r="D344">
        <v>1</v>
      </c>
      <c r="E344" s="1" t="s">
        <v>25</v>
      </c>
      <c r="F344" s="1" t="s">
        <v>649</v>
      </c>
      <c r="G344">
        <v>4554</v>
      </c>
      <c r="H344">
        <v>158</v>
      </c>
      <c r="I344">
        <v>36</v>
      </c>
      <c r="J344">
        <v>1</v>
      </c>
      <c r="K344" s="1" t="s">
        <v>17</v>
      </c>
      <c r="L344" s="1" t="s">
        <v>661</v>
      </c>
      <c r="M344">
        <v>279</v>
      </c>
    </row>
    <row r="345" spans="1:13" x14ac:dyDescent="0.3">
      <c r="A345" s="1" t="s">
        <v>368</v>
      </c>
      <c r="B345" s="1" t="s">
        <v>14</v>
      </c>
      <c r="C345" s="1" t="s">
        <v>650</v>
      </c>
      <c r="D345">
        <v>3</v>
      </c>
      <c r="E345" s="1" t="s">
        <v>25</v>
      </c>
      <c r="F345" s="1" t="s">
        <v>649</v>
      </c>
      <c r="G345">
        <v>3173</v>
      </c>
      <c r="H345">
        <v>74</v>
      </c>
      <c r="I345">
        <v>36</v>
      </c>
      <c r="J345">
        <v>1</v>
      </c>
      <c r="K345" s="1" t="s">
        <v>30</v>
      </c>
      <c r="L345" s="1" t="s">
        <v>661</v>
      </c>
      <c r="M345">
        <v>127</v>
      </c>
    </row>
    <row r="346" spans="1:13" x14ac:dyDescent="0.3">
      <c r="A346" s="1" t="s">
        <v>369</v>
      </c>
      <c r="B346" s="1" t="s">
        <v>14</v>
      </c>
      <c r="C346" s="1" t="s">
        <v>650</v>
      </c>
      <c r="D346">
        <v>2</v>
      </c>
      <c r="E346" s="1" t="s">
        <v>16</v>
      </c>
      <c r="F346" s="1" t="s">
        <v>651</v>
      </c>
      <c r="G346">
        <v>2583</v>
      </c>
      <c r="H346">
        <v>125</v>
      </c>
      <c r="I346">
        <v>36</v>
      </c>
      <c r="J346">
        <v>1</v>
      </c>
      <c r="K346" s="1" t="s">
        <v>21</v>
      </c>
      <c r="L346" s="1" t="s">
        <v>661</v>
      </c>
      <c r="M346">
        <v>207</v>
      </c>
    </row>
    <row r="347" spans="1:13" x14ac:dyDescent="0.3">
      <c r="A347" s="1" t="s">
        <v>370</v>
      </c>
      <c r="B347" s="1" t="s">
        <v>14</v>
      </c>
      <c r="C347" s="1" t="s">
        <v>650</v>
      </c>
      <c r="D347">
        <v>0</v>
      </c>
      <c r="E347" s="1" t="s">
        <v>16</v>
      </c>
      <c r="F347" s="1" t="s">
        <v>649</v>
      </c>
      <c r="G347">
        <v>2499</v>
      </c>
      <c r="H347">
        <v>160</v>
      </c>
      <c r="I347">
        <v>36</v>
      </c>
      <c r="J347">
        <v>1</v>
      </c>
      <c r="K347" s="1" t="s">
        <v>30</v>
      </c>
      <c r="L347" s="1" t="s">
        <v>661</v>
      </c>
      <c r="M347">
        <v>210</v>
      </c>
    </row>
    <row r="348" spans="1:13" x14ac:dyDescent="0.3">
      <c r="A348" s="1" t="s">
        <v>371</v>
      </c>
      <c r="B348" s="1" t="s">
        <v>14</v>
      </c>
      <c r="C348" s="1" t="s">
        <v>650</v>
      </c>
      <c r="D348">
        <v>0</v>
      </c>
      <c r="E348" s="1" t="s">
        <v>25</v>
      </c>
      <c r="F348" s="1" t="s">
        <v>649</v>
      </c>
      <c r="G348">
        <v>3523</v>
      </c>
      <c r="H348">
        <v>152</v>
      </c>
      <c r="I348">
        <v>36</v>
      </c>
      <c r="J348">
        <v>0</v>
      </c>
      <c r="K348" s="1" t="s">
        <v>21</v>
      </c>
      <c r="L348" s="1" t="s">
        <v>662</v>
      </c>
      <c r="M348">
        <v>273</v>
      </c>
    </row>
    <row r="349" spans="1:13" x14ac:dyDescent="0.3">
      <c r="A349" s="1" t="s">
        <v>372</v>
      </c>
      <c r="B349" s="1" t="s">
        <v>14</v>
      </c>
      <c r="C349" s="1" t="s">
        <v>650</v>
      </c>
      <c r="D349">
        <v>2</v>
      </c>
      <c r="E349" s="1" t="s">
        <v>25</v>
      </c>
      <c r="F349" s="1" t="s">
        <v>649</v>
      </c>
      <c r="G349">
        <v>3083</v>
      </c>
      <c r="H349">
        <v>126</v>
      </c>
      <c r="I349">
        <v>36</v>
      </c>
      <c r="J349">
        <v>1</v>
      </c>
      <c r="K349" s="1" t="s">
        <v>17</v>
      </c>
      <c r="L349" s="1" t="s">
        <v>661</v>
      </c>
      <c r="M349">
        <v>237</v>
      </c>
    </row>
    <row r="350" spans="1:13" x14ac:dyDescent="0.3">
      <c r="A350" s="1" t="s">
        <v>373</v>
      </c>
      <c r="B350" s="1" t="s">
        <v>14</v>
      </c>
      <c r="C350" s="1" t="s">
        <v>650</v>
      </c>
      <c r="D350">
        <v>0</v>
      </c>
      <c r="E350" s="1" t="s">
        <v>16</v>
      </c>
      <c r="F350" s="1" t="s">
        <v>649</v>
      </c>
      <c r="G350">
        <v>6333</v>
      </c>
      <c r="H350">
        <v>259</v>
      </c>
      <c r="I350">
        <v>36</v>
      </c>
      <c r="J350">
        <v>1</v>
      </c>
      <c r="K350" s="1" t="s">
        <v>30</v>
      </c>
      <c r="L350" s="1" t="s">
        <v>661</v>
      </c>
      <c r="M350">
        <v>372</v>
      </c>
    </row>
    <row r="351" spans="1:13" x14ac:dyDescent="0.3">
      <c r="A351" s="1" t="s">
        <v>374</v>
      </c>
      <c r="B351" s="1" t="s">
        <v>14</v>
      </c>
      <c r="C351" s="1" t="s">
        <v>650</v>
      </c>
      <c r="D351">
        <v>0</v>
      </c>
      <c r="E351" s="1" t="s">
        <v>16</v>
      </c>
      <c r="F351" s="1" t="s">
        <v>649</v>
      </c>
      <c r="G351">
        <v>2625</v>
      </c>
      <c r="H351">
        <v>187</v>
      </c>
      <c r="I351">
        <v>36</v>
      </c>
      <c r="J351">
        <v>1</v>
      </c>
      <c r="K351" s="1" t="s">
        <v>21</v>
      </c>
      <c r="L351" s="1" t="s">
        <v>661</v>
      </c>
      <c r="M351">
        <v>237</v>
      </c>
    </row>
    <row r="352" spans="1:13" x14ac:dyDescent="0.3">
      <c r="A352" s="1" t="s">
        <v>375</v>
      </c>
      <c r="B352" s="1" t="s">
        <v>14</v>
      </c>
      <c r="C352" s="1" t="s">
        <v>650</v>
      </c>
      <c r="D352">
        <v>0</v>
      </c>
      <c r="E352" s="1" t="s">
        <v>16</v>
      </c>
      <c r="F352" s="1" t="s">
        <v>649</v>
      </c>
      <c r="G352">
        <v>9083</v>
      </c>
      <c r="H352">
        <v>228</v>
      </c>
      <c r="I352">
        <v>36</v>
      </c>
      <c r="J352">
        <v>1</v>
      </c>
      <c r="K352" s="1" t="s">
        <v>30</v>
      </c>
      <c r="L352" s="1" t="s">
        <v>661</v>
      </c>
      <c r="M352">
        <v>319</v>
      </c>
    </row>
    <row r="353" spans="1:13" x14ac:dyDescent="0.3">
      <c r="A353" s="1" t="s">
        <v>376</v>
      </c>
      <c r="B353" s="1" t="s">
        <v>14</v>
      </c>
      <c r="C353" s="1" t="s">
        <v>648</v>
      </c>
      <c r="D353">
        <v>0</v>
      </c>
      <c r="E353" s="1" t="s">
        <v>16</v>
      </c>
      <c r="F353" s="1" t="s">
        <v>649</v>
      </c>
      <c r="G353">
        <v>8750</v>
      </c>
      <c r="H353">
        <v>308</v>
      </c>
      <c r="I353">
        <v>36</v>
      </c>
      <c r="J353">
        <v>1</v>
      </c>
      <c r="K353" s="1" t="s">
        <v>21</v>
      </c>
      <c r="L353" s="1" t="s">
        <v>662</v>
      </c>
      <c r="M353">
        <v>449</v>
      </c>
    </row>
    <row r="354" spans="1:13" x14ac:dyDescent="0.3">
      <c r="A354" s="1" t="s">
        <v>377</v>
      </c>
      <c r="B354" s="1" t="s">
        <v>14</v>
      </c>
      <c r="C354" s="1" t="s">
        <v>650</v>
      </c>
      <c r="D354">
        <v>3</v>
      </c>
      <c r="E354" s="1" t="s">
        <v>16</v>
      </c>
      <c r="F354" s="1" t="s">
        <v>649</v>
      </c>
      <c r="G354">
        <v>2666</v>
      </c>
      <c r="H354">
        <v>95</v>
      </c>
      <c r="I354">
        <v>36</v>
      </c>
      <c r="J354">
        <v>1</v>
      </c>
      <c r="K354" s="1" t="s">
        <v>21</v>
      </c>
      <c r="L354" s="1" t="s">
        <v>661</v>
      </c>
      <c r="M354">
        <v>127</v>
      </c>
    </row>
    <row r="355" spans="1:13" x14ac:dyDescent="0.3">
      <c r="A355" s="1" t="s">
        <v>378</v>
      </c>
      <c r="B355" s="1" t="s">
        <v>42</v>
      </c>
      <c r="C355" s="1" t="s">
        <v>650</v>
      </c>
      <c r="D355">
        <v>0</v>
      </c>
      <c r="E355" s="1" t="s">
        <v>16</v>
      </c>
      <c r="F355" s="1" t="s">
        <v>651</v>
      </c>
      <c r="G355">
        <v>5500</v>
      </c>
      <c r="H355">
        <v>105</v>
      </c>
      <c r="I355">
        <v>36</v>
      </c>
      <c r="J355">
        <v>0</v>
      </c>
      <c r="K355" s="1" t="s">
        <v>21</v>
      </c>
      <c r="L355" s="1" t="s">
        <v>662</v>
      </c>
      <c r="M355">
        <v>207</v>
      </c>
    </row>
    <row r="356" spans="1:13" x14ac:dyDescent="0.3">
      <c r="A356" s="1" t="s">
        <v>379</v>
      </c>
      <c r="B356" s="1" t="s">
        <v>42</v>
      </c>
      <c r="C356" s="1" t="s">
        <v>650</v>
      </c>
      <c r="D356">
        <v>0</v>
      </c>
      <c r="E356" s="1" t="s">
        <v>16</v>
      </c>
      <c r="F356" s="1" t="s">
        <v>649</v>
      </c>
      <c r="G356">
        <v>2423</v>
      </c>
      <c r="H356">
        <v>130</v>
      </c>
      <c r="I356">
        <v>36</v>
      </c>
      <c r="J356">
        <v>1</v>
      </c>
      <c r="K356" s="1" t="s">
        <v>30</v>
      </c>
      <c r="L356" s="1" t="s">
        <v>661</v>
      </c>
      <c r="M356">
        <v>200</v>
      </c>
    </row>
    <row r="357" spans="1:13" x14ac:dyDescent="0.3">
      <c r="A357" s="1" t="s">
        <v>380</v>
      </c>
      <c r="B357" s="1" t="s">
        <v>42</v>
      </c>
      <c r="C357" s="1" t="s">
        <v>648</v>
      </c>
      <c r="D357">
        <v>0</v>
      </c>
      <c r="E357" s="1" t="s">
        <v>16</v>
      </c>
      <c r="F357" s="1" t="s">
        <v>649</v>
      </c>
      <c r="G357">
        <v>3813</v>
      </c>
      <c r="H357">
        <v>116</v>
      </c>
      <c r="I357">
        <v>18</v>
      </c>
      <c r="J357">
        <v>1</v>
      </c>
      <c r="K357" s="1" t="s">
        <v>17</v>
      </c>
      <c r="L357" s="1" t="s">
        <v>661</v>
      </c>
      <c r="M357">
        <v>207</v>
      </c>
    </row>
    <row r="358" spans="1:13" x14ac:dyDescent="0.3">
      <c r="A358" s="1" t="s">
        <v>381</v>
      </c>
      <c r="B358" s="1" t="s">
        <v>14</v>
      </c>
      <c r="C358" s="1" t="s">
        <v>650</v>
      </c>
      <c r="D358">
        <v>2</v>
      </c>
      <c r="E358" s="1" t="s">
        <v>16</v>
      </c>
      <c r="F358" s="1" t="s">
        <v>649</v>
      </c>
      <c r="G358">
        <v>8333</v>
      </c>
      <c r="H358">
        <v>165</v>
      </c>
      <c r="I358">
        <v>36</v>
      </c>
      <c r="J358">
        <v>1</v>
      </c>
      <c r="K358" s="1" t="s">
        <v>21</v>
      </c>
      <c r="L358" s="1" t="s">
        <v>661</v>
      </c>
      <c r="M358">
        <v>247</v>
      </c>
    </row>
    <row r="359" spans="1:13" x14ac:dyDescent="0.3">
      <c r="A359" s="1" t="s">
        <v>382</v>
      </c>
      <c r="B359" s="1" t="s">
        <v>14</v>
      </c>
      <c r="C359" s="1" t="s">
        <v>650</v>
      </c>
      <c r="D359">
        <v>1</v>
      </c>
      <c r="E359" s="1" t="s">
        <v>16</v>
      </c>
      <c r="F359" s="1" t="s">
        <v>649</v>
      </c>
      <c r="G359">
        <v>3875</v>
      </c>
      <c r="H359">
        <v>67</v>
      </c>
      <c r="I359">
        <v>36</v>
      </c>
      <c r="J359">
        <v>1</v>
      </c>
      <c r="K359" s="1" t="s">
        <v>17</v>
      </c>
      <c r="L359" s="1" t="s">
        <v>662</v>
      </c>
      <c r="M359">
        <v>127</v>
      </c>
    </row>
    <row r="360" spans="1:13" x14ac:dyDescent="0.3">
      <c r="A360" s="1" t="s">
        <v>383</v>
      </c>
      <c r="B360" s="1" t="s">
        <v>14</v>
      </c>
      <c r="C360" s="1" t="s">
        <v>650</v>
      </c>
      <c r="D360">
        <v>0</v>
      </c>
      <c r="E360" s="1" t="s">
        <v>25</v>
      </c>
      <c r="F360" s="1" t="s">
        <v>649</v>
      </c>
      <c r="G360">
        <v>3000</v>
      </c>
      <c r="H360">
        <v>100</v>
      </c>
      <c r="I360">
        <v>48</v>
      </c>
      <c r="J360">
        <v>0</v>
      </c>
      <c r="K360" s="1" t="s">
        <v>17</v>
      </c>
      <c r="L360" s="1" t="s">
        <v>662</v>
      </c>
      <c r="M360">
        <v>120</v>
      </c>
    </row>
    <row r="361" spans="1:13" x14ac:dyDescent="0.3">
      <c r="A361" s="1" t="s">
        <v>384</v>
      </c>
      <c r="B361" s="1" t="s">
        <v>14</v>
      </c>
      <c r="C361" s="1" t="s">
        <v>650</v>
      </c>
      <c r="D361">
        <v>3</v>
      </c>
      <c r="E361" s="1" t="s">
        <v>16</v>
      </c>
      <c r="F361" s="1" t="s">
        <v>649</v>
      </c>
      <c r="G361">
        <v>5167</v>
      </c>
      <c r="H361">
        <v>200</v>
      </c>
      <c r="I361">
        <v>36</v>
      </c>
      <c r="J361">
        <v>1</v>
      </c>
      <c r="K361" s="1" t="s">
        <v>30</v>
      </c>
      <c r="L361" s="1" t="s">
        <v>661</v>
      </c>
      <c r="M361">
        <v>300</v>
      </c>
    </row>
    <row r="362" spans="1:13" x14ac:dyDescent="0.3">
      <c r="A362" s="1" t="s">
        <v>385</v>
      </c>
      <c r="B362" s="1" t="s">
        <v>42</v>
      </c>
      <c r="C362" s="1" t="s">
        <v>648</v>
      </c>
      <c r="D362">
        <v>1</v>
      </c>
      <c r="E362" s="1" t="s">
        <v>16</v>
      </c>
      <c r="F362" s="1" t="s">
        <v>649</v>
      </c>
      <c r="G362">
        <v>4723</v>
      </c>
      <c r="H362">
        <v>81</v>
      </c>
      <c r="I362">
        <v>36</v>
      </c>
      <c r="J362">
        <v>1</v>
      </c>
      <c r="K362" s="1" t="s">
        <v>30</v>
      </c>
      <c r="L362" s="1" t="s">
        <v>662</v>
      </c>
      <c r="M362">
        <v>132</v>
      </c>
    </row>
    <row r="363" spans="1:13" x14ac:dyDescent="0.3">
      <c r="A363" s="1" t="s">
        <v>386</v>
      </c>
      <c r="B363" s="1" t="s">
        <v>14</v>
      </c>
      <c r="C363" s="1" t="s">
        <v>650</v>
      </c>
      <c r="D363">
        <v>2</v>
      </c>
      <c r="E363" s="1" t="s">
        <v>16</v>
      </c>
      <c r="F363" s="1" t="s">
        <v>649</v>
      </c>
      <c r="G363">
        <v>5000</v>
      </c>
      <c r="H363">
        <v>236</v>
      </c>
      <c r="I363">
        <v>36</v>
      </c>
      <c r="J363">
        <v>1</v>
      </c>
      <c r="K363" s="1" t="s">
        <v>30</v>
      </c>
      <c r="L363" s="1" t="s">
        <v>661</v>
      </c>
      <c r="M363">
        <v>357</v>
      </c>
    </row>
    <row r="364" spans="1:13" x14ac:dyDescent="0.3">
      <c r="A364" s="1" t="s">
        <v>387</v>
      </c>
      <c r="B364" s="1" t="s">
        <v>14</v>
      </c>
      <c r="C364" s="1" t="s">
        <v>650</v>
      </c>
      <c r="D364">
        <v>0</v>
      </c>
      <c r="E364" s="1" t="s">
        <v>16</v>
      </c>
      <c r="F364" s="1" t="s">
        <v>649</v>
      </c>
      <c r="G364">
        <v>4750</v>
      </c>
      <c r="H364">
        <v>130</v>
      </c>
      <c r="I364">
        <v>36</v>
      </c>
      <c r="J364">
        <v>1</v>
      </c>
      <c r="K364" s="1" t="s">
        <v>17</v>
      </c>
      <c r="L364" s="1" t="s">
        <v>661</v>
      </c>
      <c r="M364">
        <v>210</v>
      </c>
    </row>
    <row r="365" spans="1:13" x14ac:dyDescent="0.3">
      <c r="A365" s="1" t="s">
        <v>388</v>
      </c>
      <c r="B365" s="1" t="s">
        <v>14</v>
      </c>
      <c r="C365" s="1" t="s">
        <v>650</v>
      </c>
      <c r="D365">
        <v>0</v>
      </c>
      <c r="E365" s="1" t="s">
        <v>16</v>
      </c>
      <c r="F365" s="1" t="s">
        <v>649</v>
      </c>
      <c r="G365">
        <v>3013</v>
      </c>
      <c r="H365">
        <v>95</v>
      </c>
      <c r="I365">
        <v>3</v>
      </c>
      <c r="J365">
        <v>1</v>
      </c>
      <c r="K365" s="1" t="s">
        <v>17</v>
      </c>
      <c r="L365" s="1" t="s">
        <v>661</v>
      </c>
      <c r="M365">
        <v>127</v>
      </c>
    </row>
    <row r="366" spans="1:13" x14ac:dyDescent="0.3">
      <c r="A366" s="1" t="s">
        <v>389</v>
      </c>
      <c r="B366" s="1" t="s">
        <v>14</v>
      </c>
      <c r="C366" s="1" t="s">
        <v>648</v>
      </c>
      <c r="D366">
        <v>0</v>
      </c>
      <c r="E366" s="1" t="s">
        <v>16</v>
      </c>
      <c r="F366" s="1" t="s">
        <v>651</v>
      </c>
      <c r="G366">
        <v>6822</v>
      </c>
      <c r="H366">
        <v>141</v>
      </c>
      <c r="I366">
        <v>36</v>
      </c>
      <c r="J366">
        <v>1</v>
      </c>
      <c r="K366" s="1" t="s">
        <v>21</v>
      </c>
      <c r="L366" s="1" t="s">
        <v>661</v>
      </c>
      <c r="M366">
        <v>272</v>
      </c>
    </row>
    <row r="367" spans="1:13" x14ac:dyDescent="0.3">
      <c r="A367" s="1" t="s">
        <v>390</v>
      </c>
      <c r="B367" s="1" t="s">
        <v>14</v>
      </c>
      <c r="C367" s="1" t="s">
        <v>648</v>
      </c>
      <c r="D367">
        <v>0</v>
      </c>
      <c r="E367" s="1" t="s">
        <v>25</v>
      </c>
      <c r="F367" s="1" t="s">
        <v>649</v>
      </c>
      <c r="G367">
        <v>6216</v>
      </c>
      <c r="H367">
        <v>133</v>
      </c>
      <c r="I367">
        <v>36</v>
      </c>
      <c r="J367">
        <v>1</v>
      </c>
      <c r="K367" s="1" t="s">
        <v>21</v>
      </c>
      <c r="L367" s="1" t="s">
        <v>662</v>
      </c>
      <c r="M367">
        <v>255</v>
      </c>
    </row>
    <row r="368" spans="1:13" x14ac:dyDescent="0.3">
      <c r="A368" s="1" t="s">
        <v>391</v>
      </c>
      <c r="B368" s="1" t="s">
        <v>14</v>
      </c>
      <c r="C368" s="1" t="s">
        <v>648</v>
      </c>
      <c r="D368">
        <v>0</v>
      </c>
      <c r="E368" s="1" t="s">
        <v>16</v>
      </c>
      <c r="F368" s="1" t="s">
        <v>649</v>
      </c>
      <c r="G368">
        <v>2500</v>
      </c>
      <c r="H368">
        <v>96</v>
      </c>
      <c r="I368">
        <v>48</v>
      </c>
      <c r="J368">
        <v>1</v>
      </c>
      <c r="K368" s="1" t="s">
        <v>30</v>
      </c>
      <c r="L368" s="1" t="s">
        <v>662</v>
      </c>
      <c r="M368">
        <v>207</v>
      </c>
    </row>
    <row r="369" spans="1:13" x14ac:dyDescent="0.3">
      <c r="A369" s="1" t="s">
        <v>392</v>
      </c>
      <c r="B369" s="1" t="s">
        <v>14</v>
      </c>
      <c r="C369" s="1" t="s">
        <v>648</v>
      </c>
      <c r="D369">
        <v>0</v>
      </c>
      <c r="E369" s="1" t="s">
        <v>16</v>
      </c>
      <c r="F369" s="1" t="s">
        <v>649</v>
      </c>
      <c r="G369">
        <v>5124</v>
      </c>
      <c r="H369">
        <v>124</v>
      </c>
      <c r="I369">
        <v>36</v>
      </c>
      <c r="J369">
        <v>0</v>
      </c>
      <c r="K369" s="1" t="s">
        <v>21</v>
      </c>
      <c r="L369" s="1" t="s">
        <v>662</v>
      </c>
      <c r="M369">
        <v>237</v>
      </c>
    </row>
    <row r="370" spans="1:13" x14ac:dyDescent="0.3">
      <c r="A370" s="1" t="s">
        <v>393</v>
      </c>
      <c r="B370" s="1" t="s">
        <v>14</v>
      </c>
      <c r="C370" s="1" t="s">
        <v>650</v>
      </c>
      <c r="D370">
        <v>1</v>
      </c>
      <c r="E370" s="1" t="s">
        <v>16</v>
      </c>
      <c r="F370" s="1" t="s">
        <v>649</v>
      </c>
      <c r="G370">
        <v>6325</v>
      </c>
      <c r="H370">
        <v>175</v>
      </c>
      <c r="I370">
        <v>36</v>
      </c>
      <c r="J370">
        <v>1</v>
      </c>
      <c r="K370" s="1" t="s">
        <v>30</v>
      </c>
      <c r="L370" s="1" t="s">
        <v>661</v>
      </c>
      <c r="M370">
        <v>277</v>
      </c>
    </row>
    <row r="371" spans="1:13" x14ac:dyDescent="0.3">
      <c r="A371" s="1" t="s">
        <v>394</v>
      </c>
      <c r="B371" s="1" t="s">
        <v>14</v>
      </c>
      <c r="C371" s="1" t="s">
        <v>650</v>
      </c>
      <c r="D371">
        <v>0</v>
      </c>
      <c r="E371" s="1" t="s">
        <v>16</v>
      </c>
      <c r="F371" s="1" t="s">
        <v>649</v>
      </c>
      <c r="G371">
        <v>19730</v>
      </c>
      <c r="H371">
        <v>570</v>
      </c>
      <c r="I371">
        <v>36</v>
      </c>
      <c r="J371">
        <v>1</v>
      </c>
      <c r="K371" s="1" t="s">
        <v>21</v>
      </c>
      <c r="L371" s="1" t="s">
        <v>662</v>
      </c>
      <c r="M371">
        <v>660</v>
      </c>
    </row>
    <row r="372" spans="1:13" x14ac:dyDescent="0.3">
      <c r="A372" s="1" t="s">
        <v>395</v>
      </c>
      <c r="B372" s="1" t="s">
        <v>42</v>
      </c>
      <c r="C372" s="1" t="s">
        <v>648</v>
      </c>
      <c r="D372">
        <v>0</v>
      </c>
      <c r="E372" s="1" t="s">
        <v>16</v>
      </c>
      <c r="F372" s="1" t="s">
        <v>651</v>
      </c>
      <c r="G372">
        <v>15759</v>
      </c>
      <c r="H372">
        <v>55</v>
      </c>
      <c r="I372">
        <v>36</v>
      </c>
      <c r="J372">
        <v>1</v>
      </c>
      <c r="K372" s="1" t="s">
        <v>30</v>
      </c>
      <c r="L372" s="1" t="s">
        <v>661</v>
      </c>
      <c r="M372">
        <v>107</v>
      </c>
    </row>
    <row r="373" spans="1:13" x14ac:dyDescent="0.3">
      <c r="A373" s="1" t="s">
        <v>396</v>
      </c>
      <c r="B373" s="1" t="s">
        <v>14</v>
      </c>
      <c r="C373" s="1" t="s">
        <v>650</v>
      </c>
      <c r="D373">
        <v>2</v>
      </c>
      <c r="E373" s="1" t="s">
        <v>16</v>
      </c>
      <c r="F373" s="1" t="s">
        <v>649</v>
      </c>
      <c r="G373">
        <v>5185</v>
      </c>
      <c r="H373">
        <v>155</v>
      </c>
      <c r="I373">
        <v>36</v>
      </c>
      <c r="J373">
        <v>1</v>
      </c>
      <c r="K373" s="1" t="s">
        <v>30</v>
      </c>
      <c r="L373" s="1" t="s">
        <v>661</v>
      </c>
      <c r="M373">
        <v>217</v>
      </c>
    </row>
    <row r="374" spans="1:13" x14ac:dyDescent="0.3">
      <c r="A374" s="1" t="s">
        <v>397</v>
      </c>
      <c r="B374" s="1" t="s">
        <v>14</v>
      </c>
      <c r="C374" s="1" t="s">
        <v>650</v>
      </c>
      <c r="D374">
        <v>2</v>
      </c>
      <c r="E374" s="1" t="s">
        <v>16</v>
      </c>
      <c r="F374" s="1" t="s">
        <v>651</v>
      </c>
      <c r="G374">
        <v>9323</v>
      </c>
      <c r="H374">
        <v>380</v>
      </c>
      <c r="I374">
        <v>3</v>
      </c>
      <c r="J374">
        <v>1</v>
      </c>
      <c r="K374" s="1" t="s">
        <v>21</v>
      </c>
      <c r="L374" s="1" t="s">
        <v>661</v>
      </c>
      <c r="M374">
        <v>490</v>
      </c>
    </row>
    <row r="375" spans="1:13" x14ac:dyDescent="0.3">
      <c r="A375" s="1" t="s">
        <v>398</v>
      </c>
      <c r="B375" s="1" t="s">
        <v>14</v>
      </c>
      <c r="C375" s="1" t="s">
        <v>648</v>
      </c>
      <c r="D375">
        <v>1</v>
      </c>
      <c r="E375" s="1" t="s">
        <v>16</v>
      </c>
      <c r="F375" s="1" t="s">
        <v>649</v>
      </c>
      <c r="G375">
        <v>3062</v>
      </c>
      <c r="H375">
        <v>111</v>
      </c>
      <c r="I375">
        <v>18</v>
      </c>
      <c r="J375">
        <v>0</v>
      </c>
      <c r="K375" s="1" t="s">
        <v>17</v>
      </c>
      <c r="L375" s="1" t="s">
        <v>662</v>
      </c>
      <c r="M375">
        <v>222</v>
      </c>
    </row>
    <row r="376" spans="1:13" x14ac:dyDescent="0.3">
      <c r="A376" s="1" t="s">
        <v>399</v>
      </c>
      <c r="B376" s="1" t="s">
        <v>42</v>
      </c>
      <c r="C376" s="1" t="s">
        <v>648</v>
      </c>
      <c r="D376">
        <v>0</v>
      </c>
      <c r="E376" s="1" t="s">
        <v>16</v>
      </c>
      <c r="F376" s="1" t="s">
        <v>651</v>
      </c>
      <c r="G376">
        <v>2764</v>
      </c>
      <c r="H376">
        <v>110</v>
      </c>
      <c r="I376">
        <v>36</v>
      </c>
      <c r="J376">
        <v>1</v>
      </c>
      <c r="K376" s="1" t="s">
        <v>17</v>
      </c>
      <c r="L376" s="1" t="s">
        <v>661</v>
      </c>
      <c r="M376">
        <v>220</v>
      </c>
    </row>
    <row r="377" spans="1:13" x14ac:dyDescent="0.3">
      <c r="A377" s="1" t="s">
        <v>400</v>
      </c>
      <c r="B377" s="1" t="s">
        <v>14</v>
      </c>
      <c r="C377" s="1" t="s">
        <v>650</v>
      </c>
      <c r="D377">
        <v>0</v>
      </c>
      <c r="E377" s="1" t="s">
        <v>16</v>
      </c>
      <c r="F377" s="1" t="s">
        <v>649</v>
      </c>
      <c r="G377">
        <v>4817</v>
      </c>
      <c r="H377">
        <v>120</v>
      </c>
      <c r="I377">
        <v>18</v>
      </c>
      <c r="J377">
        <v>1</v>
      </c>
      <c r="K377" s="1" t="s">
        <v>17</v>
      </c>
      <c r="L377" s="1" t="s">
        <v>661</v>
      </c>
      <c r="M377">
        <v>230</v>
      </c>
    </row>
    <row r="378" spans="1:13" x14ac:dyDescent="0.3">
      <c r="A378" s="1" t="s">
        <v>401</v>
      </c>
      <c r="B378" s="1" t="s">
        <v>14</v>
      </c>
      <c r="C378" s="1" t="s">
        <v>650</v>
      </c>
      <c r="D378">
        <v>3</v>
      </c>
      <c r="E378" s="1" t="s">
        <v>16</v>
      </c>
      <c r="F378" s="1" t="s">
        <v>649</v>
      </c>
      <c r="G378">
        <v>8750</v>
      </c>
      <c r="H378">
        <v>130</v>
      </c>
      <c r="I378">
        <v>36</v>
      </c>
      <c r="J378">
        <v>1</v>
      </c>
      <c r="K378" s="1" t="s">
        <v>21</v>
      </c>
      <c r="L378" s="1" t="s">
        <v>661</v>
      </c>
      <c r="M378">
        <v>250</v>
      </c>
    </row>
    <row r="379" spans="1:13" x14ac:dyDescent="0.3">
      <c r="A379" s="1" t="s">
        <v>402</v>
      </c>
      <c r="B379" s="1" t="s">
        <v>14</v>
      </c>
      <c r="C379" s="1" t="s">
        <v>650</v>
      </c>
      <c r="D379">
        <v>0</v>
      </c>
      <c r="E379" s="1" t="s">
        <v>16</v>
      </c>
      <c r="F379" s="1" t="s">
        <v>649</v>
      </c>
      <c r="G379">
        <v>4310</v>
      </c>
      <c r="H379">
        <v>130</v>
      </c>
      <c r="I379">
        <v>36</v>
      </c>
      <c r="J379">
        <v>1</v>
      </c>
      <c r="K379" s="1" t="s">
        <v>30</v>
      </c>
      <c r="L379" s="1" t="s">
        <v>661</v>
      </c>
      <c r="M379">
        <v>250</v>
      </c>
    </row>
    <row r="380" spans="1:13" x14ac:dyDescent="0.3">
      <c r="A380" s="1" t="s">
        <v>403</v>
      </c>
      <c r="B380" s="1" t="s">
        <v>14</v>
      </c>
      <c r="C380" s="1" t="s">
        <v>648</v>
      </c>
      <c r="D380">
        <v>0</v>
      </c>
      <c r="E380" s="1" t="s">
        <v>16</v>
      </c>
      <c r="F380" s="1" t="s">
        <v>649</v>
      </c>
      <c r="G380">
        <v>3069</v>
      </c>
      <c r="H380">
        <v>71</v>
      </c>
      <c r="I380">
        <v>48</v>
      </c>
      <c r="J380">
        <v>1</v>
      </c>
      <c r="K380" s="1" t="s">
        <v>17</v>
      </c>
      <c r="L380" s="1" t="s">
        <v>662</v>
      </c>
      <c r="M380">
        <v>172</v>
      </c>
    </row>
    <row r="381" spans="1:13" x14ac:dyDescent="0.3">
      <c r="A381" s="1" t="s">
        <v>404</v>
      </c>
      <c r="B381" s="1" t="s">
        <v>14</v>
      </c>
      <c r="C381" s="1" t="s">
        <v>650</v>
      </c>
      <c r="D381">
        <v>2</v>
      </c>
      <c r="E381" s="1" t="s">
        <v>16</v>
      </c>
      <c r="F381" s="1" t="s">
        <v>649</v>
      </c>
      <c r="G381">
        <v>5391</v>
      </c>
      <c r="H381">
        <v>130</v>
      </c>
      <c r="I381">
        <v>36</v>
      </c>
      <c r="J381">
        <v>1</v>
      </c>
      <c r="K381" s="1" t="s">
        <v>17</v>
      </c>
      <c r="L381" s="1" t="s">
        <v>661</v>
      </c>
      <c r="M381">
        <v>250</v>
      </c>
    </row>
    <row r="382" spans="1:13" x14ac:dyDescent="0.3">
      <c r="A382" s="1" t="s">
        <v>405</v>
      </c>
      <c r="B382" s="1" t="s">
        <v>14</v>
      </c>
      <c r="C382" s="1" t="s">
        <v>650</v>
      </c>
      <c r="D382">
        <v>0</v>
      </c>
      <c r="E382" s="1" t="s">
        <v>16</v>
      </c>
      <c r="F382" s="1" t="s">
        <v>651</v>
      </c>
      <c r="G382">
        <v>3333</v>
      </c>
      <c r="H382">
        <v>128</v>
      </c>
      <c r="I382">
        <v>36</v>
      </c>
      <c r="J382">
        <v>1</v>
      </c>
      <c r="K382" s="1" t="s">
        <v>30</v>
      </c>
      <c r="L382" s="1" t="s">
        <v>661</v>
      </c>
      <c r="M382">
        <v>239</v>
      </c>
    </row>
    <row r="383" spans="1:13" x14ac:dyDescent="0.3">
      <c r="A383" s="1" t="s">
        <v>406</v>
      </c>
      <c r="B383" s="1" t="s">
        <v>14</v>
      </c>
      <c r="C383" s="1" t="s">
        <v>648</v>
      </c>
      <c r="D383">
        <v>0</v>
      </c>
      <c r="E383" s="1" t="s">
        <v>16</v>
      </c>
      <c r="F383" s="1" t="s">
        <v>649</v>
      </c>
      <c r="G383">
        <v>5941</v>
      </c>
      <c r="H383">
        <v>296</v>
      </c>
      <c r="I383">
        <v>36</v>
      </c>
      <c r="J383">
        <v>1</v>
      </c>
      <c r="K383" s="1" t="s">
        <v>30</v>
      </c>
      <c r="L383" s="1" t="s">
        <v>661</v>
      </c>
      <c r="M383">
        <v>347</v>
      </c>
    </row>
    <row r="384" spans="1:13" x14ac:dyDescent="0.3">
      <c r="A384" s="1" t="s">
        <v>407</v>
      </c>
      <c r="B384" s="1" t="s">
        <v>42</v>
      </c>
      <c r="C384" s="1" t="s">
        <v>648</v>
      </c>
      <c r="D384">
        <v>0</v>
      </c>
      <c r="E384" s="1" t="s">
        <v>16</v>
      </c>
      <c r="F384" s="1" t="s">
        <v>649</v>
      </c>
      <c r="G384">
        <v>6000</v>
      </c>
      <c r="H384">
        <v>156</v>
      </c>
      <c r="I384">
        <v>36</v>
      </c>
      <c r="J384">
        <v>1</v>
      </c>
      <c r="K384" s="1" t="s">
        <v>17</v>
      </c>
      <c r="L384" s="1" t="s">
        <v>661</v>
      </c>
      <c r="M384">
        <v>257</v>
      </c>
    </row>
    <row r="385" spans="1:13" x14ac:dyDescent="0.3">
      <c r="A385" s="1" t="s">
        <v>408</v>
      </c>
      <c r="B385" s="1" t="s">
        <v>14</v>
      </c>
      <c r="C385" s="1" t="s">
        <v>648</v>
      </c>
      <c r="D385">
        <v>0</v>
      </c>
      <c r="E385" s="1" t="s">
        <v>16</v>
      </c>
      <c r="F385" s="1" t="s">
        <v>651</v>
      </c>
      <c r="G385">
        <v>7167</v>
      </c>
      <c r="H385">
        <v>128</v>
      </c>
      <c r="I385">
        <v>36</v>
      </c>
      <c r="J385">
        <v>1</v>
      </c>
      <c r="K385" s="1" t="s">
        <v>17</v>
      </c>
      <c r="L385" s="1" t="s">
        <v>661</v>
      </c>
      <c r="M385">
        <v>239</v>
      </c>
    </row>
    <row r="386" spans="1:13" x14ac:dyDescent="0.3">
      <c r="A386" s="1" t="s">
        <v>409</v>
      </c>
      <c r="B386" s="1" t="s">
        <v>14</v>
      </c>
      <c r="C386" s="1" t="s">
        <v>650</v>
      </c>
      <c r="D386">
        <v>2</v>
      </c>
      <c r="E386" s="1" t="s">
        <v>16</v>
      </c>
      <c r="F386" s="1" t="s">
        <v>649</v>
      </c>
      <c r="G386">
        <v>4566</v>
      </c>
      <c r="H386">
        <v>100</v>
      </c>
      <c r="I386">
        <v>36</v>
      </c>
      <c r="J386">
        <v>1</v>
      </c>
      <c r="K386" s="1" t="s">
        <v>17</v>
      </c>
      <c r="L386" s="1" t="s">
        <v>662</v>
      </c>
      <c r="M386">
        <v>190</v>
      </c>
    </row>
    <row r="387" spans="1:13" x14ac:dyDescent="0.3">
      <c r="A387" s="1" t="s">
        <v>410</v>
      </c>
      <c r="B387" s="1" t="s">
        <v>14</v>
      </c>
      <c r="C387" s="1" t="s">
        <v>648</v>
      </c>
      <c r="D387">
        <v>1</v>
      </c>
      <c r="E387" s="1" t="s">
        <v>16</v>
      </c>
      <c r="F387" s="1" t="s">
        <v>651</v>
      </c>
      <c r="G387">
        <v>3667</v>
      </c>
      <c r="H387">
        <v>113</v>
      </c>
      <c r="I387">
        <v>18</v>
      </c>
      <c r="J387">
        <v>1</v>
      </c>
      <c r="K387" s="1" t="s">
        <v>17</v>
      </c>
      <c r="L387" s="1" t="s">
        <v>661</v>
      </c>
      <c r="M387">
        <v>225</v>
      </c>
    </row>
    <row r="388" spans="1:13" x14ac:dyDescent="0.3">
      <c r="A388" s="1" t="s">
        <v>411</v>
      </c>
      <c r="B388" s="1" t="s">
        <v>14</v>
      </c>
      <c r="C388" s="1" t="s">
        <v>648</v>
      </c>
      <c r="D388">
        <v>0</v>
      </c>
      <c r="E388" s="1" t="s">
        <v>25</v>
      </c>
      <c r="F388" s="1" t="s">
        <v>649</v>
      </c>
      <c r="G388">
        <v>2346</v>
      </c>
      <c r="H388">
        <v>132</v>
      </c>
      <c r="I388">
        <v>36</v>
      </c>
      <c r="J388">
        <v>1</v>
      </c>
      <c r="K388" s="1" t="s">
        <v>30</v>
      </c>
      <c r="L388" s="1" t="s">
        <v>661</v>
      </c>
      <c r="M388">
        <v>253</v>
      </c>
    </row>
    <row r="389" spans="1:13" x14ac:dyDescent="0.3">
      <c r="A389" s="1" t="s">
        <v>412</v>
      </c>
      <c r="B389" s="1" t="s">
        <v>14</v>
      </c>
      <c r="C389" s="1" t="s">
        <v>650</v>
      </c>
      <c r="D389">
        <v>0</v>
      </c>
      <c r="E389" s="1" t="s">
        <v>25</v>
      </c>
      <c r="F389" s="1" t="s">
        <v>649</v>
      </c>
      <c r="G389">
        <v>3010</v>
      </c>
      <c r="H389">
        <v>128</v>
      </c>
      <c r="I389">
        <v>36</v>
      </c>
      <c r="J389">
        <v>0</v>
      </c>
      <c r="K389" s="1" t="s">
        <v>17</v>
      </c>
      <c r="L389" s="1" t="s">
        <v>662</v>
      </c>
      <c r="M389">
        <v>237</v>
      </c>
    </row>
    <row r="390" spans="1:13" x14ac:dyDescent="0.3">
      <c r="A390" s="1" t="s">
        <v>413</v>
      </c>
      <c r="B390" s="1" t="s">
        <v>14</v>
      </c>
      <c r="C390" s="1" t="s">
        <v>650</v>
      </c>
      <c r="D390">
        <v>0</v>
      </c>
      <c r="E390" s="1" t="s">
        <v>16</v>
      </c>
      <c r="F390" s="1" t="s">
        <v>649</v>
      </c>
      <c r="G390">
        <v>2333</v>
      </c>
      <c r="H390">
        <v>136</v>
      </c>
      <c r="I390">
        <v>36</v>
      </c>
      <c r="J390">
        <v>1</v>
      </c>
      <c r="K390" s="1" t="s">
        <v>17</v>
      </c>
      <c r="L390" s="1" t="s">
        <v>661</v>
      </c>
      <c r="M390">
        <v>257</v>
      </c>
    </row>
    <row r="391" spans="1:13" x14ac:dyDescent="0.3">
      <c r="A391" s="1" t="s">
        <v>414</v>
      </c>
      <c r="B391" s="1" t="s">
        <v>14</v>
      </c>
      <c r="C391" s="1" t="s">
        <v>650</v>
      </c>
      <c r="D391">
        <v>0</v>
      </c>
      <c r="E391" s="1" t="s">
        <v>16</v>
      </c>
      <c r="F391" s="1" t="s">
        <v>649</v>
      </c>
      <c r="G391">
        <v>5488</v>
      </c>
      <c r="H391">
        <v>125</v>
      </c>
      <c r="I391">
        <v>36</v>
      </c>
      <c r="J391">
        <v>1</v>
      </c>
      <c r="K391" s="1" t="s">
        <v>21</v>
      </c>
      <c r="L391" s="1" t="s">
        <v>661</v>
      </c>
      <c r="M391">
        <v>237</v>
      </c>
    </row>
    <row r="392" spans="1:13" x14ac:dyDescent="0.3">
      <c r="A392" s="1" t="s">
        <v>415</v>
      </c>
      <c r="B392" s="1" t="s">
        <v>14</v>
      </c>
      <c r="C392" s="1" t="s">
        <v>648</v>
      </c>
      <c r="D392">
        <v>3</v>
      </c>
      <c r="E392" s="1" t="s">
        <v>16</v>
      </c>
      <c r="F392" s="1" t="s">
        <v>649</v>
      </c>
      <c r="G392">
        <v>9167</v>
      </c>
      <c r="H392">
        <v>185</v>
      </c>
      <c r="I392">
        <v>36</v>
      </c>
      <c r="J392">
        <v>1</v>
      </c>
      <c r="K392" s="1" t="s">
        <v>21</v>
      </c>
      <c r="L392" s="1" t="s">
        <v>661</v>
      </c>
      <c r="M392">
        <v>297</v>
      </c>
    </row>
    <row r="393" spans="1:13" x14ac:dyDescent="0.3">
      <c r="A393" s="1" t="s">
        <v>416</v>
      </c>
      <c r="B393" s="1" t="s">
        <v>14</v>
      </c>
      <c r="C393" s="1" t="s">
        <v>650</v>
      </c>
      <c r="D393">
        <v>3</v>
      </c>
      <c r="E393" s="1" t="s">
        <v>16</v>
      </c>
      <c r="F393" s="1" t="s">
        <v>649</v>
      </c>
      <c r="G393">
        <v>9504</v>
      </c>
      <c r="H393">
        <v>275</v>
      </c>
      <c r="I393">
        <v>36</v>
      </c>
      <c r="J393">
        <v>1</v>
      </c>
      <c r="K393" s="1" t="s">
        <v>21</v>
      </c>
      <c r="L393" s="1" t="s">
        <v>661</v>
      </c>
      <c r="M393">
        <v>377</v>
      </c>
    </row>
    <row r="394" spans="1:13" x14ac:dyDescent="0.3">
      <c r="A394" s="1" t="s">
        <v>417</v>
      </c>
      <c r="B394" s="1" t="s">
        <v>14</v>
      </c>
      <c r="C394" s="1" t="s">
        <v>650</v>
      </c>
      <c r="D394">
        <v>0</v>
      </c>
      <c r="E394" s="1" t="s">
        <v>16</v>
      </c>
      <c r="F394" s="1" t="s">
        <v>649</v>
      </c>
      <c r="G394">
        <v>2583</v>
      </c>
      <c r="H394">
        <v>120</v>
      </c>
      <c r="I394">
        <v>36</v>
      </c>
      <c r="J394">
        <v>1</v>
      </c>
      <c r="K394" s="1" t="s">
        <v>17</v>
      </c>
      <c r="L394" s="1" t="s">
        <v>661</v>
      </c>
      <c r="M394">
        <v>230</v>
      </c>
    </row>
    <row r="395" spans="1:13" x14ac:dyDescent="0.3">
      <c r="A395" s="1" t="s">
        <v>418</v>
      </c>
      <c r="B395" s="1" t="s">
        <v>14</v>
      </c>
      <c r="C395" s="1" t="s">
        <v>650</v>
      </c>
      <c r="D395">
        <v>2</v>
      </c>
      <c r="E395" s="1" t="s">
        <v>25</v>
      </c>
      <c r="F395" s="1" t="s">
        <v>649</v>
      </c>
      <c r="G395">
        <v>1993</v>
      </c>
      <c r="H395">
        <v>113</v>
      </c>
      <c r="I395">
        <v>18</v>
      </c>
      <c r="J395">
        <v>1</v>
      </c>
      <c r="K395" s="1" t="s">
        <v>30</v>
      </c>
      <c r="L395" s="1" t="s">
        <v>661</v>
      </c>
      <c r="M395">
        <v>225</v>
      </c>
    </row>
    <row r="396" spans="1:13" x14ac:dyDescent="0.3">
      <c r="A396" s="1" t="s">
        <v>419</v>
      </c>
      <c r="B396" s="1" t="s">
        <v>14</v>
      </c>
      <c r="C396" s="1" t="s">
        <v>650</v>
      </c>
      <c r="D396">
        <v>2</v>
      </c>
      <c r="E396" s="1" t="s">
        <v>16</v>
      </c>
      <c r="F396" s="1" t="s">
        <v>649</v>
      </c>
      <c r="G396">
        <v>3100</v>
      </c>
      <c r="H396">
        <v>113</v>
      </c>
      <c r="I396">
        <v>36</v>
      </c>
      <c r="J396">
        <v>1</v>
      </c>
      <c r="K396" s="1" t="s">
        <v>17</v>
      </c>
      <c r="L396" s="1" t="s">
        <v>661</v>
      </c>
      <c r="M396">
        <v>225</v>
      </c>
    </row>
    <row r="397" spans="1:13" x14ac:dyDescent="0.3">
      <c r="A397" s="1" t="s">
        <v>420</v>
      </c>
      <c r="B397" s="1" t="s">
        <v>14</v>
      </c>
      <c r="C397" s="1" t="s">
        <v>650</v>
      </c>
      <c r="D397">
        <v>2</v>
      </c>
      <c r="E397" s="1" t="s">
        <v>16</v>
      </c>
      <c r="F397" s="1" t="s">
        <v>649</v>
      </c>
      <c r="G397">
        <v>3276</v>
      </c>
      <c r="H397">
        <v>135</v>
      </c>
      <c r="I397">
        <v>36</v>
      </c>
      <c r="J397">
        <v>1</v>
      </c>
      <c r="K397" s="1" t="s">
        <v>30</v>
      </c>
      <c r="L397" s="1" t="s">
        <v>661</v>
      </c>
      <c r="M397">
        <v>257</v>
      </c>
    </row>
    <row r="398" spans="1:13" x14ac:dyDescent="0.3">
      <c r="A398" s="1" t="s">
        <v>421</v>
      </c>
      <c r="B398" s="1" t="s">
        <v>42</v>
      </c>
      <c r="C398" s="1" t="s">
        <v>648</v>
      </c>
      <c r="D398">
        <v>0</v>
      </c>
      <c r="E398" s="1" t="s">
        <v>16</v>
      </c>
      <c r="F398" s="1" t="s">
        <v>649</v>
      </c>
      <c r="G398">
        <v>3180</v>
      </c>
      <c r="H398">
        <v>71</v>
      </c>
      <c r="I398">
        <v>36</v>
      </c>
      <c r="J398">
        <v>0</v>
      </c>
      <c r="K398" s="1" t="s">
        <v>17</v>
      </c>
      <c r="L398" s="1" t="s">
        <v>662</v>
      </c>
      <c r="M398">
        <v>133</v>
      </c>
    </row>
    <row r="399" spans="1:13" x14ac:dyDescent="0.3">
      <c r="A399" s="1" t="s">
        <v>422</v>
      </c>
      <c r="B399" s="1" t="s">
        <v>14</v>
      </c>
      <c r="C399" s="1" t="s">
        <v>650</v>
      </c>
      <c r="D399">
        <v>0</v>
      </c>
      <c r="E399" s="1" t="s">
        <v>16</v>
      </c>
      <c r="F399" s="1" t="s">
        <v>649</v>
      </c>
      <c r="G399">
        <v>3033</v>
      </c>
      <c r="H399">
        <v>95</v>
      </c>
      <c r="I399">
        <v>36</v>
      </c>
      <c r="J399">
        <v>1</v>
      </c>
      <c r="K399" s="1" t="s">
        <v>17</v>
      </c>
      <c r="L399" s="1" t="s">
        <v>661</v>
      </c>
      <c r="M399">
        <v>127</v>
      </c>
    </row>
    <row r="400" spans="1:13" x14ac:dyDescent="0.3">
      <c r="A400" s="1" t="s">
        <v>423</v>
      </c>
      <c r="B400" s="1" t="s">
        <v>14</v>
      </c>
      <c r="C400" s="1" t="s">
        <v>648</v>
      </c>
      <c r="D400">
        <v>0</v>
      </c>
      <c r="E400" s="1" t="s">
        <v>25</v>
      </c>
      <c r="F400" s="1" t="s">
        <v>649</v>
      </c>
      <c r="G400">
        <v>3902</v>
      </c>
      <c r="H400">
        <v>109</v>
      </c>
      <c r="I400">
        <v>36</v>
      </c>
      <c r="J400">
        <v>1</v>
      </c>
      <c r="K400" s="1" t="s">
        <v>21</v>
      </c>
      <c r="L400" s="1" t="s">
        <v>661</v>
      </c>
      <c r="M400">
        <v>200</v>
      </c>
    </row>
    <row r="401" spans="1:13" x14ac:dyDescent="0.3">
      <c r="A401" s="1" t="s">
        <v>424</v>
      </c>
      <c r="B401" s="1" t="s">
        <v>42</v>
      </c>
      <c r="C401" s="1" t="s">
        <v>648</v>
      </c>
      <c r="D401">
        <v>0</v>
      </c>
      <c r="E401" s="1" t="s">
        <v>16</v>
      </c>
      <c r="F401" s="1" t="s">
        <v>649</v>
      </c>
      <c r="G401">
        <v>1500</v>
      </c>
      <c r="H401">
        <v>103</v>
      </c>
      <c r="I401">
        <v>36</v>
      </c>
      <c r="J401">
        <v>0</v>
      </c>
      <c r="K401" s="1" t="s">
        <v>30</v>
      </c>
      <c r="L401" s="1" t="s">
        <v>662</v>
      </c>
      <c r="M401">
        <v>205</v>
      </c>
    </row>
    <row r="402" spans="1:13" x14ac:dyDescent="0.3">
      <c r="A402" s="1" t="s">
        <v>425</v>
      </c>
      <c r="B402" s="1" t="s">
        <v>14</v>
      </c>
      <c r="C402" s="1" t="s">
        <v>650</v>
      </c>
      <c r="D402">
        <v>2</v>
      </c>
      <c r="E402" s="1" t="s">
        <v>25</v>
      </c>
      <c r="F402" s="1" t="s">
        <v>649</v>
      </c>
      <c r="G402">
        <v>2889</v>
      </c>
      <c r="H402">
        <v>45</v>
      </c>
      <c r="I402">
        <v>18</v>
      </c>
      <c r="J402">
        <v>0</v>
      </c>
      <c r="K402" s="1" t="s">
        <v>17</v>
      </c>
      <c r="L402" s="1" t="s">
        <v>662</v>
      </c>
      <c r="M402">
        <v>87</v>
      </c>
    </row>
    <row r="403" spans="1:13" x14ac:dyDescent="0.3">
      <c r="A403" s="1" t="s">
        <v>426</v>
      </c>
      <c r="B403" s="1" t="s">
        <v>14</v>
      </c>
      <c r="C403" s="1" t="s">
        <v>648</v>
      </c>
      <c r="D403">
        <v>0</v>
      </c>
      <c r="E403" s="1" t="s">
        <v>25</v>
      </c>
      <c r="F403" s="1" t="s">
        <v>649</v>
      </c>
      <c r="G403">
        <v>2755</v>
      </c>
      <c r="H403">
        <v>65</v>
      </c>
      <c r="I403">
        <v>3</v>
      </c>
      <c r="J403">
        <v>1</v>
      </c>
      <c r="K403" s="1" t="s">
        <v>21</v>
      </c>
      <c r="L403" s="1" t="s">
        <v>662</v>
      </c>
      <c r="M403">
        <v>68</v>
      </c>
    </row>
    <row r="404" spans="1:13" x14ac:dyDescent="0.3">
      <c r="A404" s="1" t="s">
        <v>427</v>
      </c>
      <c r="B404" s="1" t="s">
        <v>14</v>
      </c>
      <c r="C404" s="1" t="s">
        <v>648</v>
      </c>
      <c r="D404">
        <v>0</v>
      </c>
      <c r="E404" s="1" t="s">
        <v>16</v>
      </c>
      <c r="F404" s="1" t="s">
        <v>649</v>
      </c>
      <c r="G404">
        <v>2500</v>
      </c>
      <c r="H404">
        <v>103</v>
      </c>
      <c r="I404">
        <v>36</v>
      </c>
      <c r="J404">
        <v>1</v>
      </c>
      <c r="K404" s="1" t="s">
        <v>30</v>
      </c>
      <c r="L404" s="1" t="s">
        <v>661</v>
      </c>
      <c r="M404">
        <v>175</v>
      </c>
    </row>
    <row r="405" spans="1:13" x14ac:dyDescent="0.3">
      <c r="A405" s="1" t="s">
        <v>428</v>
      </c>
      <c r="B405" s="1" t="s">
        <v>42</v>
      </c>
      <c r="C405" s="1" t="s">
        <v>648</v>
      </c>
      <c r="D405">
        <v>0</v>
      </c>
      <c r="E405" s="1" t="s">
        <v>25</v>
      </c>
      <c r="F405" s="1" t="s">
        <v>649</v>
      </c>
      <c r="G405">
        <v>1963</v>
      </c>
      <c r="H405">
        <v>53</v>
      </c>
      <c r="I405">
        <v>36</v>
      </c>
      <c r="J405">
        <v>1</v>
      </c>
      <c r="K405" s="1" t="s">
        <v>30</v>
      </c>
      <c r="L405" s="1" t="s">
        <v>661</v>
      </c>
      <c r="M405">
        <v>115</v>
      </c>
    </row>
    <row r="406" spans="1:13" x14ac:dyDescent="0.3">
      <c r="A406" s="1" t="s">
        <v>429</v>
      </c>
      <c r="B406" s="1" t="s">
        <v>42</v>
      </c>
      <c r="C406" s="1" t="s">
        <v>648</v>
      </c>
      <c r="D406">
        <v>0</v>
      </c>
      <c r="E406" s="1" t="s">
        <v>16</v>
      </c>
      <c r="F406" s="1" t="s">
        <v>651</v>
      </c>
      <c r="G406">
        <v>7441</v>
      </c>
      <c r="H406">
        <v>194</v>
      </c>
      <c r="I406">
        <v>36</v>
      </c>
      <c r="J406">
        <v>1</v>
      </c>
      <c r="K406" s="1" t="s">
        <v>21</v>
      </c>
      <c r="L406" s="1" t="s">
        <v>662</v>
      </c>
      <c r="M406">
        <v>287</v>
      </c>
    </row>
    <row r="407" spans="1:13" x14ac:dyDescent="0.3">
      <c r="A407" s="1" t="s">
        <v>430</v>
      </c>
      <c r="B407" s="1" t="s">
        <v>42</v>
      </c>
      <c r="C407" s="1" t="s">
        <v>648</v>
      </c>
      <c r="D407">
        <v>0</v>
      </c>
      <c r="E407" s="1" t="s">
        <v>16</v>
      </c>
      <c r="F407" s="1" t="s">
        <v>649</v>
      </c>
      <c r="G407">
        <v>4547</v>
      </c>
      <c r="H407">
        <v>115</v>
      </c>
      <c r="I407">
        <v>36</v>
      </c>
      <c r="J407">
        <v>1</v>
      </c>
      <c r="K407" s="1" t="s">
        <v>30</v>
      </c>
      <c r="L407" s="1" t="s">
        <v>661</v>
      </c>
      <c r="M407">
        <v>227</v>
      </c>
    </row>
    <row r="408" spans="1:13" x14ac:dyDescent="0.3">
      <c r="A408" s="1" t="s">
        <v>431</v>
      </c>
      <c r="B408" s="1" t="s">
        <v>14</v>
      </c>
      <c r="C408" s="1" t="s">
        <v>650</v>
      </c>
      <c r="D408">
        <v>0</v>
      </c>
      <c r="E408" s="1" t="s">
        <v>25</v>
      </c>
      <c r="F408" s="1" t="s">
        <v>649</v>
      </c>
      <c r="G408">
        <v>2167</v>
      </c>
      <c r="H408">
        <v>115</v>
      </c>
      <c r="I408">
        <v>36</v>
      </c>
      <c r="J408">
        <v>1</v>
      </c>
      <c r="K408" s="1" t="s">
        <v>17</v>
      </c>
      <c r="L408" s="1" t="s">
        <v>661</v>
      </c>
      <c r="M408">
        <v>227</v>
      </c>
    </row>
    <row r="409" spans="1:13" x14ac:dyDescent="0.3">
      <c r="A409" s="1" t="s">
        <v>432</v>
      </c>
      <c r="B409" s="1" t="s">
        <v>42</v>
      </c>
      <c r="C409" s="1" t="s">
        <v>648</v>
      </c>
      <c r="D409">
        <v>0</v>
      </c>
      <c r="E409" s="1" t="s">
        <v>25</v>
      </c>
      <c r="F409" s="1" t="s">
        <v>649</v>
      </c>
      <c r="G409">
        <v>2213</v>
      </c>
      <c r="H409">
        <v>66</v>
      </c>
      <c r="I409">
        <v>36</v>
      </c>
      <c r="J409">
        <v>1</v>
      </c>
      <c r="K409" s="1" t="s">
        <v>21</v>
      </c>
      <c r="L409" s="1" t="s">
        <v>661</v>
      </c>
      <c r="M409">
        <v>107</v>
      </c>
    </row>
    <row r="410" spans="1:13" x14ac:dyDescent="0.3">
      <c r="A410" s="1" t="s">
        <v>433</v>
      </c>
      <c r="B410" s="1" t="s">
        <v>14</v>
      </c>
      <c r="C410" s="1" t="s">
        <v>650</v>
      </c>
      <c r="D410">
        <v>1</v>
      </c>
      <c r="E410" s="1" t="s">
        <v>16</v>
      </c>
      <c r="F410" s="1" t="s">
        <v>649</v>
      </c>
      <c r="G410">
        <v>8300</v>
      </c>
      <c r="H410">
        <v>152</v>
      </c>
      <c r="I410">
        <v>3</v>
      </c>
      <c r="J410">
        <v>0</v>
      </c>
      <c r="K410" s="1" t="s">
        <v>30</v>
      </c>
      <c r="L410" s="1" t="s">
        <v>662</v>
      </c>
      <c r="M410">
        <v>160</v>
      </c>
    </row>
    <row r="411" spans="1:13" x14ac:dyDescent="0.3">
      <c r="A411" s="1" t="s">
        <v>434</v>
      </c>
      <c r="B411" s="1" t="s">
        <v>14</v>
      </c>
      <c r="C411" s="1" t="s">
        <v>650</v>
      </c>
      <c r="D411">
        <v>3</v>
      </c>
      <c r="E411" s="1" t="s">
        <v>16</v>
      </c>
      <c r="F411" s="1" t="s">
        <v>649</v>
      </c>
      <c r="G411">
        <v>81000</v>
      </c>
      <c r="H411">
        <v>360</v>
      </c>
      <c r="I411">
        <v>36</v>
      </c>
      <c r="J411">
        <v>0</v>
      </c>
      <c r="K411" s="1" t="s">
        <v>21</v>
      </c>
      <c r="L411" s="1" t="s">
        <v>662</v>
      </c>
      <c r="M411">
        <v>470</v>
      </c>
    </row>
    <row r="412" spans="1:13" x14ac:dyDescent="0.3">
      <c r="A412" s="1" t="s">
        <v>435</v>
      </c>
      <c r="B412" s="1" t="s">
        <v>42</v>
      </c>
      <c r="C412" s="1" t="s">
        <v>648</v>
      </c>
      <c r="D412">
        <v>1</v>
      </c>
      <c r="E412" s="1" t="s">
        <v>25</v>
      </c>
      <c r="F412" s="1" t="s">
        <v>651</v>
      </c>
      <c r="G412">
        <v>3867</v>
      </c>
      <c r="H412">
        <v>62</v>
      </c>
      <c r="I412">
        <v>36</v>
      </c>
      <c r="J412">
        <v>1</v>
      </c>
      <c r="K412" s="1" t="s">
        <v>30</v>
      </c>
      <c r="L412" s="1" t="s">
        <v>662</v>
      </c>
      <c r="M412">
        <v>123</v>
      </c>
    </row>
    <row r="413" spans="1:13" x14ac:dyDescent="0.3">
      <c r="A413" s="1" t="s">
        <v>436</v>
      </c>
      <c r="B413" s="1" t="s">
        <v>14</v>
      </c>
      <c r="C413" s="1" t="s">
        <v>650</v>
      </c>
      <c r="D413">
        <v>0</v>
      </c>
      <c r="E413" s="1" t="s">
        <v>16</v>
      </c>
      <c r="F413" s="1" t="s">
        <v>651</v>
      </c>
      <c r="G413">
        <v>6256</v>
      </c>
      <c r="H413">
        <v>160</v>
      </c>
      <c r="I413">
        <v>36</v>
      </c>
      <c r="J413">
        <v>1</v>
      </c>
      <c r="K413" s="1" t="s">
        <v>17</v>
      </c>
      <c r="L413" s="1" t="s">
        <v>661</v>
      </c>
      <c r="M413">
        <v>270</v>
      </c>
    </row>
    <row r="414" spans="1:13" x14ac:dyDescent="0.3">
      <c r="A414" s="1" t="s">
        <v>437</v>
      </c>
      <c r="B414" s="1" t="s">
        <v>14</v>
      </c>
      <c r="C414" s="1" t="s">
        <v>650</v>
      </c>
      <c r="D414">
        <v>0</v>
      </c>
      <c r="E414" s="1" t="s">
        <v>25</v>
      </c>
      <c r="F414" s="1" t="s">
        <v>649</v>
      </c>
      <c r="G414">
        <v>6096</v>
      </c>
      <c r="H414">
        <v>218</v>
      </c>
      <c r="I414">
        <v>36</v>
      </c>
      <c r="J414">
        <v>0</v>
      </c>
      <c r="K414" s="1" t="s">
        <v>21</v>
      </c>
      <c r="L414" s="1" t="s">
        <v>662</v>
      </c>
      <c r="M414">
        <v>319</v>
      </c>
    </row>
    <row r="415" spans="1:13" x14ac:dyDescent="0.3">
      <c r="A415" s="1" t="s">
        <v>438</v>
      </c>
      <c r="B415" s="1" t="s">
        <v>14</v>
      </c>
      <c r="C415" s="1" t="s">
        <v>650</v>
      </c>
      <c r="D415">
        <v>0</v>
      </c>
      <c r="E415" s="1" t="s">
        <v>25</v>
      </c>
      <c r="F415" s="1" t="s">
        <v>649</v>
      </c>
      <c r="G415">
        <v>2253</v>
      </c>
      <c r="H415">
        <v>110</v>
      </c>
      <c r="I415">
        <v>36</v>
      </c>
      <c r="J415">
        <v>1</v>
      </c>
      <c r="K415" s="1" t="s">
        <v>21</v>
      </c>
      <c r="L415" s="1" t="s">
        <v>661</v>
      </c>
      <c r="M415">
        <v>210</v>
      </c>
    </row>
    <row r="416" spans="1:13" x14ac:dyDescent="0.3">
      <c r="A416" s="1" t="s">
        <v>439</v>
      </c>
      <c r="B416" s="1" t="s">
        <v>42</v>
      </c>
      <c r="C416" s="1" t="s">
        <v>650</v>
      </c>
      <c r="D416">
        <v>0</v>
      </c>
      <c r="E416" s="1" t="s">
        <v>25</v>
      </c>
      <c r="F416" s="1" t="s">
        <v>649</v>
      </c>
      <c r="G416">
        <v>2149</v>
      </c>
      <c r="H416">
        <v>178</v>
      </c>
      <c r="I416">
        <v>36</v>
      </c>
      <c r="J416">
        <v>0</v>
      </c>
      <c r="K416" s="1" t="s">
        <v>30</v>
      </c>
      <c r="L416" s="1" t="s">
        <v>662</v>
      </c>
      <c r="M416">
        <v>259</v>
      </c>
    </row>
    <row r="417" spans="1:13" x14ac:dyDescent="0.3">
      <c r="A417" s="1" t="s">
        <v>440</v>
      </c>
      <c r="B417" s="1" t="s">
        <v>42</v>
      </c>
      <c r="C417" s="1" t="s">
        <v>648</v>
      </c>
      <c r="D417">
        <v>0</v>
      </c>
      <c r="E417" s="1" t="s">
        <v>16</v>
      </c>
      <c r="F417" s="1" t="s">
        <v>649</v>
      </c>
      <c r="G417">
        <v>2995</v>
      </c>
      <c r="H417">
        <v>60</v>
      </c>
      <c r="I417">
        <v>36</v>
      </c>
      <c r="J417">
        <v>1</v>
      </c>
      <c r="K417" s="1" t="s">
        <v>17</v>
      </c>
      <c r="L417" s="1" t="s">
        <v>661</v>
      </c>
      <c r="M417">
        <v>120</v>
      </c>
    </row>
    <row r="418" spans="1:13" x14ac:dyDescent="0.3">
      <c r="A418" s="1" t="s">
        <v>441</v>
      </c>
      <c r="B418" s="1" t="s">
        <v>42</v>
      </c>
      <c r="C418" s="1" t="s">
        <v>648</v>
      </c>
      <c r="D418">
        <v>1</v>
      </c>
      <c r="E418" s="1" t="s">
        <v>16</v>
      </c>
      <c r="F418" s="1" t="s">
        <v>649</v>
      </c>
      <c r="G418">
        <v>2600</v>
      </c>
      <c r="H418">
        <v>160</v>
      </c>
      <c r="I418">
        <v>36</v>
      </c>
      <c r="J418">
        <v>1</v>
      </c>
      <c r="K418" s="1" t="s">
        <v>17</v>
      </c>
      <c r="L418" s="1" t="s">
        <v>662</v>
      </c>
      <c r="M418">
        <v>270</v>
      </c>
    </row>
    <row r="419" spans="1:13" x14ac:dyDescent="0.3">
      <c r="A419" s="1" t="s">
        <v>442</v>
      </c>
      <c r="B419" s="1" t="s">
        <v>14</v>
      </c>
      <c r="C419" s="1" t="s">
        <v>650</v>
      </c>
      <c r="D419">
        <v>2</v>
      </c>
      <c r="E419" s="1" t="s">
        <v>16</v>
      </c>
      <c r="F419" s="1" t="s">
        <v>651</v>
      </c>
      <c r="G419">
        <v>1600</v>
      </c>
      <c r="H419">
        <v>239</v>
      </c>
      <c r="I419">
        <v>36</v>
      </c>
      <c r="J419">
        <v>1</v>
      </c>
      <c r="K419" s="1" t="s">
        <v>17</v>
      </c>
      <c r="L419" s="1" t="s">
        <v>662</v>
      </c>
      <c r="M419">
        <v>320</v>
      </c>
    </row>
    <row r="420" spans="1:13" x14ac:dyDescent="0.3">
      <c r="A420" s="1" t="s">
        <v>443</v>
      </c>
      <c r="B420" s="1" t="s">
        <v>14</v>
      </c>
      <c r="C420" s="1" t="s">
        <v>650</v>
      </c>
      <c r="D420">
        <v>0</v>
      </c>
      <c r="E420" s="1" t="s">
        <v>16</v>
      </c>
      <c r="F420" s="1" t="s">
        <v>649</v>
      </c>
      <c r="G420">
        <v>1025</v>
      </c>
      <c r="H420">
        <v>112</v>
      </c>
      <c r="I420">
        <v>36</v>
      </c>
      <c r="J420">
        <v>1</v>
      </c>
      <c r="K420" s="1" t="s">
        <v>21</v>
      </c>
      <c r="L420" s="1" t="s">
        <v>661</v>
      </c>
      <c r="M420">
        <v>223</v>
      </c>
    </row>
    <row r="421" spans="1:13" x14ac:dyDescent="0.3">
      <c r="A421" s="1" t="s">
        <v>444</v>
      </c>
      <c r="B421" s="1" t="s">
        <v>14</v>
      </c>
      <c r="C421" s="1" t="s">
        <v>650</v>
      </c>
      <c r="D421">
        <v>0</v>
      </c>
      <c r="E421" s="1" t="s">
        <v>16</v>
      </c>
      <c r="F421" s="1" t="s">
        <v>649</v>
      </c>
      <c r="G421">
        <v>3246</v>
      </c>
      <c r="H421">
        <v>138</v>
      </c>
      <c r="I421">
        <v>36</v>
      </c>
      <c r="J421">
        <v>1</v>
      </c>
      <c r="K421" s="1" t="s">
        <v>30</v>
      </c>
      <c r="L421" s="1" t="s">
        <v>661</v>
      </c>
      <c r="M421">
        <v>259</v>
      </c>
    </row>
    <row r="422" spans="1:13" x14ac:dyDescent="0.3">
      <c r="A422" s="1" t="s">
        <v>445</v>
      </c>
      <c r="B422" s="1" t="s">
        <v>14</v>
      </c>
      <c r="C422" s="1" t="s">
        <v>650</v>
      </c>
      <c r="D422">
        <v>0</v>
      </c>
      <c r="E422" s="1" t="s">
        <v>16</v>
      </c>
      <c r="F422" s="1" t="s">
        <v>649</v>
      </c>
      <c r="G422">
        <v>5829</v>
      </c>
      <c r="H422">
        <v>138</v>
      </c>
      <c r="I422">
        <v>36</v>
      </c>
      <c r="J422">
        <v>1</v>
      </c>
      <c r="K422" s="1" t="s">
        <v>21</v>
      </c>
      <c r="L422" s="1" t="s">
        <v>661</v>
      </c>
      <c r="M422">
        <v>259</v>
      </c>
    </row>
    <row r="423" spans="1:13" x14ac:dyDescent="0.3">
      <c r="A423" s="1" t="s">
        <v>446</v>
      </c>
      <c r="B423" s="1" t="s">
        <v>42</v>
      </c>
      <c r="C423" s="1" t="s">
        <v>648</v>
      </c>
      <c r="D423">
        <v>0</v>
      </c>
      <c r="E423" s="1" t="s">
        <v>25</v>
      </c>
      <c r="F423" s="1" t="s">
        <v>649</v>
      </c>
      <c r="G423">
        <v>2720</v>
      </c>
      <c r="H423">
        <v>80</v>
      </c>
      <c r="I423">
        <v>36</v>
      </c>
      <c r="J423">
        <v>0</v>
      </c>
      <c r="K423" s="1" t="s">
        <v>17</v>
      </c>
      <c r="L423" s="1" t="s">
        <v>662</v>
      </c>
      <c r="M423">
        <v>110</v>
      </c>
    </row>
    <row r="424" spans="1:13" x14ac:dyDescent="0.3">
      <c r="A424" s="1" t="s">
        <v>447</v>
      </c>
      <c r="B424" s="1" t="s">
        <v>14</v>
      </c>
      <c r="C424" s="1" t="s">
        <v>650</v>
      </c>
      <c r="D424">
        <v>0</v>
      </c>
      <c r="E424" s="1" t="s">
        <v>16</v>
      </c>
      <c r="F424" s="1" t="s">
        <v>649</v>
      </c>
      <c r="G424">
        <v>1820</v>
      </c>
      <c r="H424">
        <v>100</v>
      </c>
      <c r="I424">
        <v>36</v>
      </c>
      <c r="J424">
        <v>1</v>
      </c>
      <c r="K424" s="1" t="s">
        <v>17</v>
      </c>
      <c r="L424" s="1" t="s">
        <v>661</v>
      </c>
      <c r="M424">
        <v>120</v>
      </c>
    </row>
    <row r="425" spans="1:13" x14ac:dyDescent="0.3">
      <c r="A425" s="1" t="s">
        <v>448</v>
      </c>
      <c r="B425" s="1" t="s">
        <v>14</v>
      </c>
      <c r="C425" s="1" t="s">
        <v>650</v>
      </c>
      <c r="D425">
        <v>1</v>
      </c>
      <c r="E425" s="1" t="s">
        <v>16</v>
      </c>
      <c r="F425" s="1" t="s">
        <v>649</v>
      </c>
      <c r="G425">
        <v>7250</v>
      </c>
      <c r="H425">
        <v>110</v>
      </c>
      <c r="I425">
        <v>36</v>
      </c>
      <c r="J425">
        <v>0</v>
      </c>
      <c r="K425" s="1" t="s">
        <v>17</v>
      </c>
      <c r="L425" s="1" t="s">
        <v>662</v>
      </c>
      <c r="M425">
        <v>220</v>
      </c>
    </row>
    <row r="426" spans="1:13" x14ac:dyDescent="0.3">
      <c r="A426" s="1" t="s">
        <v>449</v>
      </c>
      <c r="B426" s="1" t="s">
        <v>14</v>
      </c>
      <c r="C426" s="1" t="s">
        <v>650</v>
      </c>
      <c r="D426">
        <v>0</v>
      </c>
      <c r="E426" s="1" t="s">
        <v>16</v>
      </c>
      <c r="F426" s="1" t="s">
        <v>649</v>
      </c>
      <c r="G426">
        <v>14880</v>
      </c>
      <c r="H426">
        <v>96</v>
      </c>
      <c r="I426">
        <v>36</v>
      </c>
      <c r="J426">
        <v>1</v>
      </c>
      <c r="K426" s="1" t="s">
        <v>30</v>
      </c>
      <c r="L426" s="1" t="s">
        <v>661</v>
      </c>
      <c r="M426">
        <v>127</v>
      </c>
    </row>
    <row r="427" spans="1:13" x14ac:dyDescent="0.3">
      <c r="A427" s="1" t="s">
        <v>450</v>
      </c>
      <c r="B427" s="1" t="s">
        <v>14</v>
      </c>
      <c r="C427" s="1" t="s">
        <v>650</v>
      </c>
      <c r="D427">
        <v>0</v>
      </c>
      <c r="E427" s="1" t="s">
        <v>16</v>
      </c>
      <c r="F427" s="1" t="s">
        <v>649</v>
      </c>
      <c r="G427">
        <v>2666</v>
      </c>
      <c r="H427">
        <v>121</v>
      </c>
      <c r="I427">
        <v>36</v>
      </c>
      <c r="J427">
        <v>1</v>
      </c>
      <c r="K427" s="1" t="s">
        <v>21</v>
      </c>
      <c r="L427" s="1" t="s">
        <v>661</v>
      </c>
      <c r="M427">
        <v>212</v>
      </c>
    </row>
    <row r="428" spans="1:13" x14ac:dyDescent="0.3">
      <c r="A428" s="1" t="s">
        <v>451</v>
      </c>
      <c r="B428" s="1" t="s">
        <v>42</v>
      </c>
      <c r="C428" s="1" t="s">
        <v>648</v>
      </c>
      <c r="D428">
        <v>1</v>
      </c>
      <c r="E428" s="1" t="s">
        <v>25</v>
      </c>
      <c r="F428" s="1" t="s">
        <v>649</v>
      </c>
      <c r="G428">
        <v>4606</v>
      </c>
      <c r="H428">
        <v>81</v>
      </c>
      <c r="I428">
        <v>36</v>
      </c>
      <c r="J428">
        <v>1</v>
      </c>
      <c r="K428" s="1" t="s">
        <v>21</v>
      </c>
      <c r="L428" s="1" t="s">
        <v>662</v>
      </c>
      <c r="M428">
        <v>132</v>
      </c>
    </row>
    <row r="429" spans="1:13" x14ac:dyDescent="0.3">
      <c r="A429" s="1" t="s">
        <v>452</v>
      </c>
      <c r="B429" s="1" t="s">
        <v>14</v>
      </c>
      <c r="C429" s="1" t="s">
        <v>650</v>
      </c>
      <c r="D429">
        <v>2</v>
      </c>
      <c r="E429" s="1" t="s">
        <v>16</v>
      </c>
      <c r="F429" s="1" t="s">
        <v>649</v>
      </c>
      <c r="G429">
        <v>5935</v>
      </c>
      <c r="H429">
        <v>133</v>
      </c>
      <c r="I429">
        <v>36</v>
      </c>
      <c r="J429">
        <v>1</v>
      </c>
      <c r="K429" s="1" t="s">
        <v>30</v>
      </c>
      <c r="L429" s="1" t="s">
        <v>661</v>
      </c>
      <c r="M429">
        <v>255</v>
      </c>
    </row>
    <row r="430" spans="1:13" x14ac:dyDescent="0.3">
      <c r="A430" s="1" t="s">
        <v>453</v>
      </c>
      <c r="B430" s="1" t="s">
        <v>14</v>
      </c>
      <c r="C430" s="1" t="s">
        <v>650</v>
      </c>
      <c r="D430">
        <v>0</v>
      </c>
      <c r="E430" s="1" t="s">
        <v>16</v>
      </c>
      <c r="F430" s="1" t="s">
        <v>649</v>
      </c>
      <c r="G430">
        <v>2920</v>
      </c>
      <c r="H430">
        <v>87</v>
      </c>
      <c r="I430">
        <v>36</v>
      </c>
      <c r="J430">
        <v>1</v>
      </c>
      <c r="K430" s="1" t="s">
        <v>21</v>
      </c>
      <c r="L430" s="1" t="s">
        <v>661</v>
      </c>
      <c r="M430">
        <v>127</v>
      </c>
    </row>
    <row r="431" spans="1:13" x14ac:dyDescent="0.3">
      <c r="A431" s="1" t="s">
        <v>454</v>
      </c>
      <c r="B431" s="1" t="s">
        <v>14</v>
      </c>
      <c r="C431" s="1" t="s">
        <v>648</v>
      </c>
      <c r="D431">
        <v>0</v>
      </c>
      <c r="E431" s="1" t="s">
        <v>25</v>
      </c>
      <c r="F431" s="1" t="s">
        <v>649</v>
      </c>
      <c r="G431">
        <v>2717</v>
      </c>
      <c r="H431">
        <v>60</v>
      </c>
      <c r="I431">
        <v>18</v>
      </c>
      <c r="J431">
        <v>1</v>
      </c>
      <c r="K431" s="1" t="s">
        <v>17</v>
      </c>
      <c r="L431" s="1" t="s">
        <v>661</v>
      </c>
      <c r="M431">
        <v>70</v>
      </c>
    </row>
    <row r="432" spans="1:13" x14ac:dyDescent="0.3">
      <c r="A432" s="1" t="s">
        <v>455</v>
      </c>
      <c r="B432" s="1" t="s">
        <v>42</v>
      </c>
      <c r="C432" s="1" t="s">
        <v>648</v>
      </c>
      <c r="D432">
        <v>1</v>
      </c>
      <c r="E432" s="1" t="s">
        <v>16</v>
      </c>
      <c r="F432" s="1" t="s">
        <v>651</v>
      </c>
      <c r="G432">
        <v>8624</v>
      </c>
      <c r="H432">
        <v>150</v>
      </c>
      <c r="I432">
        <v>36</v>
      </c>
      <c r="J432">
        <v>1</v>
      </c>
      <c r="K432" s="1" t="s">
        <v>30</v>
      </c>
      <c r="L432" s="1" t="s">
        <v>661</v>
      </c>
      <c r="M432">
        <v>270</v>
      </c>
    </row>
    <row r="433" spans="1:13" x14ac:dyDescent="0.3">
      <c r="A433" s="1" t="s">
        <v>456</v>
      </c>
      <c r="B433" s="1" t="s">
        <v>14</v>
      </c>
      <c r="C433" s="1" t="s">
        <v>648</v>
      </c>
      <c r="D433">
        <v>0</v>
      </c>
      <c r="E433" s="1" t="s">
        <v>16</v>
      </c>
      <c r="F433" s="1" t="s">
        <v>649</v>
      </c>
      <c r="G433">
        <v>6500</v>
      </c>
      <c r="H433">
        <v>105</v>
      </c>
      <c r="I433">
        <v>36</v>
      </c>
      <c r="J433">
        <v>0</v>
      </c>
      <c r="K433" s="1" t="s">
        <v>21</v>
      </c>
      <c r="L433" s="1" t="s">
        <v>662</v>
      </c>
      <c r="M433">
        <v>207</v>
      </c>
    </row>
    <row r="434" spans="1:13" x14ac:dyDescent="0.3">
      <c r="A434" s="1" t="s">
        <v>457</v>
      </c>
      <c r="B434" s="1" t="s">
        <v>14</v>
      </c>
      <c r="C434" s="1" t="s">
        <v>648</v>
      </c>
      <c r="D434">
        <v>0</v>
      </c>
      <c r="E434" s="1" t="s">
        <v>16</v>
      </c>
      <c r="F434" s="1" t="s">
        <v>651</v>
      </c>
      <c r="G434">
        <v>12876</v>
      </c>
      <c r="H434">
        <v>405</v>
      </c>
      <c r="I434">
        <v>36</v>
      </c>
      <c r="J434">
        <v>1</v>
      </c>
      <c r="K434" s="1" t="s">
        <v>30</v>
      </c>
      <c r="L434" s="1" t="s">
        <v>661</v>
      </c>
      <c r="M434">
        <v>681</v>
      </c>
    </row>
    <row r="435" spans="1:13" x14ac:dyDescent="0.3">
      <c r="A435" s="1" t="s">
        <v>458</v>
      </c>
      <c r="B435" s="1" t="s">
        <v>14</v>
      </c>
      <c r="C435" s="1" t="s">
        <v>650</v>
      </c>
      <c r="D435">
        <v>0</v>
      </c>
      <c r="E435" s="1" t="s">
        <v>16</v>
      </c>
      <c r="F435" s="1" t="s">
        <v>649</v>
      </c>
      <c r="G435">
        <v>2425</v>
      </c>
      <c r="H435">
        <v>143</v>
      </c>
      <c r="I435">
        <v>36</v>
      </c>
      <c r="J435">
        <v>1</v>
      </c>
      <c r="K435" s="1" t="s">
        <v>30</v>
      </c>
      <c r="L435" s="1" t="s">
        <v>661</v>
      </c>
      <c r="M435">
        <v>275</v>
      </c>
    </row>
    <row r="436" spans="1:13" x14ac:dyDescent="0.3">
      <c r="A436" s="1" t="s">
        <v>459</v>
      </c>
      <c r="B436" s="1" t="s">
        <v>14</v>
      </c>
      <c r="C436" s="1" t="s">
        <v>648</v>
      </c>
      <c r="D436">
        <v>0</v>
      </c>
      <c r="E436" s="1" t="s">
        <v>16</v>
      </c>
      <c r="F436" s="1" t="s">
        <v>649</v>
      </c>
      <c r="G436">
        <v>3750</v>
      </c>
      <c r="H436">
        <v>100</v>
      </c>
      <c r="I436">
        <v>36</v>
      </c>
      <c r="J436">
        <v>1</v>
      </c>
      <c r="K436" s="1" t="s">
        <v>17</v>
      </c>
      <c r="L436" s="1" t="s">
        <v>661</v>
      </c>
      <c r="M436">
        <v>220</v>
      </c>
    </row>
    <row r="437" spans="1:13" x14ac:dyDescent="0.3">
      <c r="A437" s="1" t="s">
        <v>460</v>
      </c>
      <c r="B437" s="1" t="s">
        <v>42</v>
      </c>
      <c r="C437" s="1" t="s">
        <v>650</v>
      </c>
      <c r="D437">
        <v>0</v>
      </c>
      <c r="E437" s="1" t="s">
        <v>16</v>
      </c>
      <c r="F437" s="1" t="s">
        <v>649</v>
      </c>
      <c r="G437">
        <v>10047</v>
      </c>
      <c r="H437">
        <v>128</v>
      </c>
      <c r="I437">
        <v>24</v>
      </c>
      <c r="J437">
        <v>1</v>
      </c>
      <c r="K437" s="1" t="s">
        <v>30</v>
      </c>
      <c r="L437" s="1" t="s">
        <v>661</v>
      </c>
      <c r="M437">
        <v>237</v>
      </c>
    </row>
    <row r="438" spans="1:13" x14ac:dyDescent="0.3">
      <c r="A438" s="1" t="s">
        <v>461</v>
      </c>
      <c r="B438" s="1" t="s">
        <v>14</v>
      </c>
      <c r="C438" s="1" t="s">
        <v>648</v>
      </c>
      <c r="D438">
        <v>0</v>
      </c>
      <c r="E438" s="1" t="s">
        <v>16</v>
      </c>
      <c r="F438" s="1" t="s">
        <v>649</v>
      </c>
      <c r="G438">
        <v>1926</v>
      </c>
      <c r="H438">
        <v>50</v>
      </c>
      <c r="I438">
        <v>36</v>
      </c>
      <c r="J438">
        <v>1</v>
      </c>
      <c r="K438" s="1" t="s">
        <v>30</v>
      </c>
      <c r="L438" s="1" t="s">
        <v>661</v>
      </c>
      <c r="M438">
        <v>130</v>
      </c>
    </row>
    <row r="439" spans="1:13" x14ac:dyDescent="0.3">
      <c r="A439" s="1" t="s">
        <v>462</v>
      </c>
      <c r="B439" s="1" t="s">
        <v>14</v>
      </c>
      <c r="C439" s="1" t="s">
        <v>650</v>
      </c>
      <c r="D439">
        <v>0</v>
      </c>
      <c r="E439" s="1" t="s">
        <v>16</v>
      </c>
      <c r="F439" s="1" t="s">
        <v>649</v>
      </c>
      <c r="G439">
        <v>2213</v>
      </c>
      <c r="H439">
        <v>128</v>
      </c>
      <c r="I439">
        <v>36</v>
      </c>
      <c r="J439">
        <v>1</v>
      </c>
      <c r="K439" s="1" t="s">
        <v>17</v>
      </c>
      <c r="L439" s="1" t="s">
        <v>661</v>
      </c>
      <c r="M439">
        <v>237</v>
      </c>
    </row>
    <row r="440" spans="1:13" x14ac:dyDescent="0.3">
      <c r="A440" s="1" t="s">
        <v>463</v>
      </c>
      <c r="B440" s="1" t="s">
        <v>14</v>
      </c>
      <c r="C440" s="1" t="s">
        <v>648</v>
      </c>
      <c r="D440">
        <v>0</v>
      </c>
      <c r="E440" s="1" t="s">
        <v>16</v>
      </c>
      <c r="F440" s="1" t="s">
        <v>651</v>
      </c>
      <c r="G440">
        <v>10416</v>
      </c>
      <c r="H440">
        <v>187</v>
      </c>
      <c r="I440">
        <v>36</v>
      </c>
      <c r="J440">
        <v>0</v>
      </c>
      <c r="K440" s="1" t="s">
        <v>17</v>
      </c>
      <c r="L440" s="1" t="s">
        <v>662</v>
      </c>
      <c r="M440">
        <v>297</v>
      </c>
    </row>
    <row r="441" spans="1:13" x14ac:dyDescent="0.3">
      <c r="A441" s="1" t="s">
        <v>464</v>
      </c>
      <c r="B441" s="1" t="s">
        <v>42</v>
      </c>
      <c r="C441" s="1" t="s">
        <v>650</v>
      </c>
      <c r="D441">
        <v>0</v>
      </c>
      <c r="E441" s="1" t="s">
        <v>25</v>
      </c>
      <c r="F441" s="1" t="s">
        <v>651</v>
      </c>
      <c r="G441">
        <v>7142</v>
      </c>
      <c r="H441">
        <v>138</v>
      </c>
      <c r="I441">
        <v>36</v>
      </c>
      <c r="J441">
        <v>1</v>
      </c>
      <c r="K441" s="1" t="s">
        <v>21</v>
      </c>
      <c r="L441" s="1" t="s">
        <v>661</v>
      </c>
      <c r="M441">
        <v>239</v>
      </c>
    </row>
    <row r="442" spans="1:13" x14ac:dyDescent="0.3">
      <c r="A442" s="1" t="s">
        <v>465</v>
      </c>
      <c r="B442" s="1" t="s">
        <v>14</v>
      </c>
      <c r="C442" s="1" t="s">
        <v>648</v>
      </c>
      <c r="D442">
        <v>0</v>
      </c>
      <c r="E442" s="1" t="s">
        <v>16</v>
      </c>
      <c r="F442" s="1" t="s">
        <v>649</v>
      </c>
      <c r="G442">
        <v>3660</v>
      </c>
      <c r="H442">
        <v>187</v>
      </c>
      <c r="I442">
        <v>36</v>
      </c>
      <c r="J442">
        <v>1</v>
      </c>
      <c r="K442" s="1" t="s">
        <v>30</v>
      </c>
      <c r="L442" s="1" t="s">
        <v>661</v>
      </c>
      <c r="M442">
        <v>297</v>
      </c>
    </row>
    <row r="443" spans="1:13" x14ac:dyDescent="0.3">
      <c r="A443" s="1" t="s">
        <v>466</v>
      </c>
      <c r="B443" s="1" t="s">
        <v>14</v>
      </c>
      <c r="C443" s="1" t="s">
        <v>650</v>
      </c>
      <c r="D443">
        <v>0</v>
      </c>
      <c r="E443" s="1" t="s">
        <v>16</v>
      </c>
      <c r="F443" s="1" t="s">
        <v>649</v>
      </c>
      <c r="G443">
        <v>7901</v>
      </c>
      <c r="H443">
        <v>180</v>
      </c>
      <c r="I443">
        <v>36</v>
      </c>
      <c r="J443">
        <v>1</v>
      </c>
      <c r="K443" s="1" t="s">
        <v>21</v>
      </c>
      <c r="L443" s="1" t="s">
        <v>661</v>
      </c>
      <c r="M443">
        <v>290</v>
      </c>
    </row>
    <row r="444" spans="1:13" x14ac:dyDescent="0.3">
      <c r="A444" s="1" t="s">
        <v>467</v>
      </c>
      <c r="B444" s="1" t="s">
        <v>14</v>
      </c>
      <c r="C444" s="1" t="s">
        <v>648</v>
      </c>
      <c r="D444">
        <v>3</v>
      </c>
      <c r="E444" s="1" t="s">
        <v>25</v>
      </c>
      <c r="F444" s="1" t="s">
        <v>649</v>
      </c>
      <c r="G444">
        <v>4707</v>
      </c>
      <c r="H444">
        <v>148</v>
      </c>
      <c r="I444">
        <v>36</v>
      </c>
      <c r="J444">
        <v>1</v>
      </c>
      <c r="K444" s="1" t="s">
        <v>30</v>
      </c>
      <c r="L444" s="1" t="s">
        <v>661</v>
      </c>
      <c r="M444">
        <v>239</v>
      </c>
    </row>
    <row r="445" spans="1:13" x14ac:dyDescent="0.3">
      <c r="A445" s="1" t="s">
        <v>468</v>
      </c>
      <c r="B445" s="1" t="s">
        <v>14</v>
      </c>
      <c r="C445" s="1" t="s">
        <v>648</v>
      </c>
      <c r="D445">
        <v>1</v>
      </c>
      <c r="E445" s="1" t="s">
        <v>16</v>
      </c>
      <c r="F445" s="1" t="s">
        <v>649</v>
      </c>
      <c r="G445">
        <v>37719</v>
      </c>
      <c r="H445">
        <v>152</v>
      </c>
      <c r="I445">
        <v>36</v>
      </c>
      <c r="J445">
        <v>1</v>
      </c>
      <c r="K445" s="1" t="s">
        <v>30</v>
      </c>
      <c r="L445" s="1" t="s">
        <v>661</v>
      </c>
      <c r="M445">
        <v>263</v>
      </c>
    </row>
    <row r="446" spans="1:13" x14ac:dyDescent="0.3">
      <c r="A446" s="1" t="s">
        <v>469</v>
      </c>
      <c r="B446" s="1" t="s">
        <v>14</v>
      </c>
      <c r="C446" s="1" t="s">
        <v>650</v>
      </c>
      <c r="D446">
        <v>0</v>
      </c>
      <c r="E446" s="1" t="s">
        <v>16</v>
      </c>
      <c r="F446" s="1" t="s">
        <v>649</v>
      </c>
      <c r="G446">
        <v>7333</v>
      </c>
      <c r="H446">
        <v>175</v>
      </c>
      <c r="I446">
        <v>3</v>
      </c>
      <c r="J446">
        <v>1</v>
      </c>
      <c r="K446" s="1" t="s">
        <v>21</v>
      </c>
      <c r="L446" s="1" t="s">
        <v>661</v>
      </c>
      <c r="M446">
        <v>277</v>
      </c>
    </row>
    <row r="447" spans="1:13" x14ac:dyDescent="0.3">
      <c r="A447" s="1" t="s">
        <v>470</v>
      </c>
      <c r="B447" s="1" t="s">
        <v>14</v>
      </c>
      <c r="C447" s="1" t="s">
        <v>650</v>
      </c>
      <c r="D447">
        <v>1</v>
      </c>
      <c r="E447" s="1" t="s">
        <v>16</v>
      </c>
      <c r="F447" s="1" t="s">
        <v>651</v>
      </c>
      <c r="G447">
        <v>3466</v>
      </c>
      <c r="H447">
        <v>130</v>
      </c>
      <c r="I447">
        <v>36</v>
      </c>
      <c r="J447">
        <v>1</v>
      </c>
      <c r="K447" s="1" t="s">
        <v>21</v>
      </c>
      <c r="L447" s="1" t="s">
        <v>661</v>
      </c>
      <c r="M447">
        <v>250</v>
      </c>
    </row>
    <row r="448" spans="1:13" x14ac:dyDescent="0.3">
      <c r="A448" s="1" t="s">
        <v>471</v>
      </c>
      <c r="B448" s="1" t="s">
        <v>14</v>
      </c>
      <c r="C448" s="1" t="s">
        <v>650</v>
      </c>
      <c r="D448">
        <v>2</v>
      </c>
      <c r="E448" s="1" t="s">
        <v>25</v>
      </c>
      <c r="F448" s="1" t="s">
        <v>649</v>
      </c>
      <c r="G448">
        <v>4652</v>
      </c>
      <c r="H448">
        <v>110</v>
      </c>
      <c r="I448">
        <v>36</v>
      </c>
      <c r="J448">
        <v>1</v>
      </c>
      <c r="K448" s="1" t="s">
        <v>21</v>
      </c>
      <c r="L448" s="1" t="s">
        <v>661</v>
      </c>
      <c r="M448">
        <v>220</v>
      </c>
    </row>
    <row r="449" spans="1:13" x14ac:dyDescent="0.3">
      <c r="A449" s="1" t="s">
        <v>472</v>
      </c>
      <c r="B449" s="1" t="s">
        <v>14</v>
      </c>
      <c r="C449" s="1" t="s">
        <v>650</v>
      </c>
      <c r="D449">
        <v>0</v>
      </c>
      <c r="E449" s="1" t="s">
        <v>16</v>
      </c>
      <c r="F449" s="1" t="s">
        <v>651</v>
      </c>
      <c r="G449">
        <v>3539</v>
      </c>
      <c r="H449">
        <v>55</v>
      </c>
      <c r="I449">
        <v>36</v>
      </c>
      <c r="J449">
        <v>1</v>
      </c>
      <c r="K449" s="1" t="s">
        <v>21</v>
      </c>
      <c r="L449" s="1" t="s">
        <v>662</v>
      </c>
      <c r="M449">
        <v>117</v>
      </c>
    </row>
    <row r="450" spans="1:13" x14ac:dyDescent="0.3">
      <c r="A450" s="1" t="s">
        <v>473</v>
      </c>
      <c r="B450" s="1" t="s">
        <v>14</v>
      </c>
      <c r="C450" s="1" t="s">
        <v>650</v>
      </c>
      <c r="D450">
        <v>2</v>
      </c>
      <c r="E450" s="1" t="s">
        <v>16</v>
      </c>
      <c r="F450" s="1" t="s">
        <v>649</v>
      </c>
      <c r="G450">
        <v>3340</v>
      </c>
      <c r="H450">
        <v>150</v>
      </c>
      <c r="I450">
        <v>36</v>
      </c>
      <c r="J450">
        <v>0</v>
      </c>
      <c r="K450" s="1" t="s">
        <v>21</v>
      </c>
      <c r="L450" s="1" t="s">
        <v>662</v>
      </c>
      <c r="M450">
        <v>260</v>
      </c>
    </row>
    <row r="451" spans="1:13" x14ac:dyDescent="0.3">
      <c r="A451" s="1" t="s">
        <v>474</v>
      </c>
      <c r="B451" s="1" t="s">
        <v>14</v>
      </c>
      <c r="C451" s="1" t="s">
        <v>648</v>
      </c>
      <c r="D451">
        <v>1</v>
      </c>
      <c r="E451" s="1" t="s">
        <v>25</v>
      </c>
      <c r="F451" s="1" t="s">
        <v>651</v>
      </c>
      <c r="G451">
        <v>2769</v>
      </c>
      <c r="H451">
        <v>190</v>
      </c>
      <c r="I451">
        <v>36</v>
      </c>
      <c r="J451">
        <v>1</v>
      </c>
      <c r="K451" s="1" t="s">
        <v>30</v>
      </c>
      <c r="L451" s="1" t="s">
        <v>662</v>
      </c>
      <c r="M451">
        <v>250</v>
      </c>
    </row>
    <row r="452" spans="1:13" x14ac:dyDescent="0.3">
      <c r="A452" s="1" t="s">
        <v>475</v>
      </c>
      <c r="B452" s="1" t="s">
        <v>14</v>
      </c>
      <c r="C452" s="1" t="s">
        <v>650</v>
      </c>
      <c r="D452">
        <v>2</v>
      </c>
      <c r="E452" s="1" t="s">
        <v>25</v>
      </c>
      <c r="F452" s="1" t="s">
        <v>649</v>
      </c>
      <c r="G452">
        <v>2309</v>
      </c>
      <c r="H452">
        <v>125</v>
      </c>
      <c r="I452">
        <v>36</v>
      </c>
      <c r="J452">
        <v>0</v>
      </c>
      <c r="K452" s="1" t="s">
        <v>21</v>
      </c>
      <c r="L452" s="1" t="s">
        <v>662</v>
      </c>
      <c r="M452">
        <v>237</v>
      </c>
    </row>
    <row r="453" spans="1:13" x14ac:dyDescent="0.3">
      <c r="A453" s="1" t="s">
        <v>476</v>
      </c>
      <c r="B453" s="1" t="s">
        <v>14</v>
      </c>
      <c r="C453" s="1" t="s">
        <v>650</v>
      </c>
      <c r="D453">
        <v>2</v>
      </c>
      <c r="E453" s="1" t="s">
        <v>25</v>
      </c>
      <c r="F453" s="1" t="s">
        <v>649</v>
      </c>
      <c r="G453">
        <v>1958</v>
      </c>
      <c r="H453">
        <v>60</v>
      </c>
      <c r="I453">
        <v>3</v>
      </c>
      <c r="J453">
        <v>1</v>
      </c>
      <c r="K453" s="1" t="s">
        <v>17</v>
      </c>
      <c r="L453" s="1" t="s">
        <v>661</v>
      </c>
      <c r="M453">
        <v>60</v>
      </c>
    </row>
    <row r="454" spans="1:13" x14ac:dyDescent="0.3">
      <c r="A454" s="1" t="s">
        <v>477</v>
      </c>
      <c r="B454" s="1" t="s">
        <v>14</v>
      </c>
      <c r="C454" s="1" t="s">
        <v>650</v>
      </c>
      <c r="D454">
        <v>0</v>
      </c>
      <c r="E454" s="1" t="s">
        <v>16</v>
      </c>
      <c r="F454" s="1" t="s">
        <v>649</v>
      </c>
      <c r="G454">
        <v>3948</v>
      </c>
      <c r="H454">
        <v>149</v>
      </c>
      <c r="I454">
        <v>36</v>
      </c>
      <c r="J454">
        <v>0</v>
      </c>
      <c r="K454" s="1" t="s">
        <v>21</v>
      </c>
      <c r="L454" s="1" t="s">
        <v>662</v>
      </c>
      <c r="M454">
        <v>270</v>
      </c>
    </row>
    <row r="455" spans="1:13" x14ac:dyDescent="0.3">
      <c r="A455" s="1" t="s">
        <v>478</v>
      </c>
      <c r="B455" s="1" t="s">
        <v>14</v>
      </c>
      <c r="C455" s="1" t="s">
        <v>650</v>
      </c>
      <c r="D455">
        <v>0</v>
      </c>
      <c r="E455" s="1" t="s">
        <v>16</v>
      </c>
      <c r="F455" s="1" t="s">
        <v>649</v>
      </c>
      <c r="G455">
        <v>2483</v>
      </c>
      <c r="H455">
        <v>90</v>
      </c>
      <c r="I455">
        <v>18</v>
      </c>
      <c r="J455">
        <v>0</v>
      </c>
      <c r="K455" s="1" t="s">
        <v>21</v>
      </c>
      <c r="L455" s="1" t="s">
        <v>661</v>
      </c>
      <c r="M455">
        <v>210</v>
      </c>
    </row>
    <row r="456" spans="1:13" x14ac:dyDescent="0.3">
      <c r="A456" s="1" t="s">
        <v>479</v>
      </c>
      <c r="B456" s="1" t="s">
        <v>14</v>
      </c>
      <c r="C456" s="1" t="s">
        <v>648</v>
      </c>
      <c r="D456">
        <v>0</v>
      </c>
      <c r="E456" s="1" t="s">
        <v>16</v>
      </c>
      <c r="F456" s="1" t="s">
        <v>651</v>
      </c>
      <c r="G456">
        <v>7085</v>
      </c>
      <c r="H456">
        <v>84</v>
      </c>
      <c r="I456">
        <v>36</v>
      </c>
      <c r="J456">
        <v>1</v>
      </c>
      <c r="K456" s="1" t="s">
        <v>30</v>
      </c>
      <c r="L456" s="1" t="s">
        <v>661</v>
      </c>
      <c r="M456">
        <v>97</v>
      </c>
    </row>
    <row r="457" spans="1:13" x14ac:dyDescent="0.3">
      <c r="A457" s="1" t="s">
        <v>480</v>
      </c>
      <c r="B457" s="1" t="s">
        <v>14</v>
      </c>
      <c r="C457" s="1" t="s">
        <v>650</v>
      </c>
      <c r="D457">
        <v>2</v>
      </c>
      <c r="E457" s="1" t="s">
        <v>16</v>
      </c>
      <c r="F457" s="1" t="s">
        <v>649</v>
      </c>
      <c r="G457">
        <v>3859</v>
      </c>
      <c r="H457">
        <v>96</v>
      </c>
      <c r="I457">
        <v>36</v>
      </c>
      <c r="J457">
        <v>1</v>
      </c>
      <c r="K457" s="1" t="s">
        <v>30</v>
      </c>
      <c r="L457" s="1" t="s">
        <v>661</v>
      </c>
      <c r="M457">
        <v>207</v>
      </c>
    </row>
    <row r="458" spans="1:13" x14ac:dyDescent="0.3">
      <c r="A458" s="1" t="s">
        <v>481</v>
      </c>
      <c r="B458" s="1" t="s">
        <v>14</v>
      </c>
      <c r="C458" s="1" t="s">
        <v>650</v>
      </c>
      <c r="D458">
        <v>0</v>
      </c>
      <c r="E458" s="1" t="s">
        <v>16</v>
      </c>
      <c r="F458" s="1" t="s">
        <v>649</v>
      </c>
      <c r="G458">
        <v>4301</v>
      </c>
      <c r="H458">
        <v>118</v>
      </c>
      <c r="I458">
        <v>36</v>
      </c>
      <c r="J458">
        <v>1</v>
      </c>
      <c r="K458" s="1" t="s">
        <v>17</v>
      </c>
      <c r="L458" s="1" t="s">
        <v>661</v>
      </c>
      <c r="M458">
        <v>229</v>
      </c>
    </row>
    <row r="459" spans="1:13" x14ac:dyDescent="0.3">
      <c r="A459" s="1" t="s">
        <v>482</v>
      </c>
      <c r="B459" s="1" t="s">
        <v>14</v>
      </c>
      <c r="C459" s="1" t="s">
        <v>650</v>
      </c>
      <c r="D459">
        <v>0</v>
      </c>
      <c r="E459" s="1" t="s">
        <v>16</v>
      </c>
      <c r="F459" s="1" t="s">
        <v>649</v>
      </c>
      <c r="G459">
        <v>3708</v>
      </c>
      <c r="H459">
        <v>173</v>
      </c>
      <c r="I459">
        <v>36</v>
      </c>
      <c r="J459">
        <v>1</v>
      </c>
      <c r="K459" s="1" t="s">
        <v>17</v>
      </c>
      <c r="L459" s="1" t="s">
        <v>662</v>
      </c>
      <c r="M459">
        <v>275</v>
      </c>
    </row>
    <row r="460" spans="1:13" x14ac:dyDescent="0.3">
      <c r="A460" s="1" t="s">
        <v>483</v>
      </c>
      <c r="B460" s="1" t="s">
        <v>14</v>
      </c>
      <c r="C460" s="1" t="s">
        <v>648</v>
      </c>
      <c r="D460">
        <v>2</v>
      </c>
      <c r="E460" s="1" t="s">
        <v>16</v>
      </c>
      <c r="F460" s="1" t="s">
        <v>649</v>
      </c>
      <c r="G460">
        <v>4354</v>
      </c>
      <c r="H460">
        <v>136</v>
      </c>
      <c r="I460">
        <v>36</v>
      </c>
      <c r="J460">
        <v>1</v>
      </c>
      <c r="K460" s="1" t="s">
        <v>21</v>
      </c>
      <c r="L460" s="1" t="s">
        <v>661</v>
      </c>
      <c r="M460">
        <v>257</v>
      </c>
    </row>
    <row r="461" spans="1:13" x14ac:dyDescent="0.3">
      <c r="A461" s="1" t="s">
        <v>484</v>
      </c>
      <c r="B461" s="1" t="s">
        <v>14</v>
      </c>
      <c r="C461" s="1" t="s">
        <v>650</v>
      </c>
      <c r="D461">
        <v>0</v>
      </c>
      <c r="E461" s="1" t="s">
        <v>16</v>
      </c>
      <c r="F461" s="1" t="s">
        <v>649</v>
      </c>
      <c r="G461">
        <v>8334</v>
      </c>
      <c r="H461">
        <v>160</v>
      </c>
      <c r="I461">
        <v>36</v>
      </c>
      <c r="J461">
        <v>1</v>
      </c>
      <c r="K461" s="1" t="s">
        <v>30</v>
      </c>
      <c r="L461" s="1" t="s">
        <v>662</v>
      </c>
      <c r="M461">
        <v>270</v>
      </c>
    </row>
    <row r="462" spans="1:13" x14ac:dyDescent="0.3">
      <c r="A462" s="1" t="s">
        <v>485</v>
      </c>
      <c r="B462" s="1" t="s">
        <v>14</v>
      </c>
      <c r="C462" s="1" t="s">
        <v>650</v>
      </c>
      <c r="D462">
        <v>0</v>
      </c>
      <c r="E462" s="1" t="s">
        <v>16</v>
      </c>
      <c r="F462" s="1" t="s">
        <v>651</v>
      </c>
      <c r="G462">
        <v>2083</v>
      </c>
      <c r="H462">
        <v>160</v>
      </c>
      <c r="I462">
        <v>36</v>
      </c>
      <c r="J462">
        <v>1</v>
      </c>
      <c r="K462" s="1" t="s">
        <v>30</v>
      </c>
      <c r="L462" s="1" t="s">
        <v>661</v>
      </c>
      <c r="M462">
        <v>270</v>
      </c>
    </row>
    <row r="463" spans="1:13" x14ac:dyDescent="0.3">
      <c r="A463" s="1" t="s">
        <v>486</v>
      </c>
      <c r="B463" s="1" t="s">
        <v>14</v>
      </c>
      <c r="C463" s="1" t="s">
        <v>650</v>
      </c>
      <c r="D463">
        <v>3</v>
      </c>
      <c r="E463" s="1" t="s">
        <v>16</v>
      </c>
      <c r="F463" s="1" t="s">
        <v>649</v>
      </c>
      <c r="G463">
        <v>7740</v>
      </c>
      <c r="H463">
        <v>128</v>
      </c>
      <c r="I463">
        <v>18</v>
      </c>
      <c r="J463">
        <v>1</v>
      </c>
      <c r="K463" s="1" t="s">
        <v>17</v>
      </c>
      <c r="L463" s="1" t="s">
        <v>661</v>
      </c>
      <c r="M463">
        <v>239</v>
      </c>
    </row>
    <row r="464" spans="1:13" x14ac:dyDescent="0.3">
      <c r="A464" s="1" t="s">
        <v>487</v>
      </c>
      <c r="B464" s="1" t="s">
        <v>14</v>
      </c>
      <c r="C464" s="1" t="s">
        <v>650</v>
      </c>
      <c r="D464">
        <v>0</v>
      </c>
      <c r="E464" s="1" t="s">
        <v>16</v>
      </c>
      <c r="F464" s="1" t="s">
        <v>649</v>
      </c>
      <c r="G464">
        <v>3015</v>
      </c>
      <c r="H464">
        <v>153</v>
      </c>
      <c r="I464">
        <v>36</v>
      </c>
      <c r="J464">
        <v>1</v>
      </c>
      <c r="K464" s="1" t="s">
        <v>21</v>
      </c>
      <c r="L464" s="1" t="s">
        <v>661</v>
      </c>
      <c r="M464">
        <v>275</v>
      </c>
    </row>
    <row r="465" spans="1:13" x14ac:dyDescent="0.3">
      <c r="A465" s="1" t="s">
        <v>488</v>
      </c>
      <c r="B465" s="1" t="s">
        <v>42</v>
      </c>
      <c r="C465" s="1" t="s">
        <v>648</v>
      </c>
      <c r="D465">
        <v>1</v>
      </c>
      <c r="E465" s="1" t="s">
        <v>25</v>
      </c>
      <c r="F465" s="1" t="s">
        <v>651</v>
      </c>
      <c r="G465">
        <v>5191</v>
      </c>
      <c r="H465">
        <v>132</v>
      </c>
      <c r="I465">
        <v>36</v>
      </c>
      <c r="J465">
        <v>1</v>
      </c>
      <c r="K465" s="1" t="s">
        <v>30</v>
      </c>
      <c r="L465" s="1" t="s">
        <v>661</v>
      </c>
      <c r="M465">
        <v>253</v>
      </c>
    </row>
    <row r="466" spans="1:13" x14ac:dyDescent="0.3">
      <c r="A466" s="1" t="s">
        <v>489</v>
      </c>
      <c r="B466" s="1" t="s">
        <v>14</v>
      </c>
      <c r="C466" s="1" t="s">
        <v>648</v>
      </c>
      <c r="D466">
        <v>0</v>
      </c>
      <c r="E466" s="1" t="s">
        <v>16</v>
      </c>
      <c r="F466" s="1" t="s">
        <v>649</v>
      </c>
      <c r="G466">
        <v>4166</v>
      </c>
      <c r="H466">
        <v>98</v>
      </c>
      <c r="I466">
        <v>36</v>
      </c>
      <c r="J466">
        <v>0</v>
      </c>
      <c r="K466" s="1" t="s">
        <v>30</v>
      </c>
      <c r="L466" s="1" t="s">
        <v>662</v>
      </c>
      <c r="M466">
        <v>209</v>
      </c>
    </row>
    <row r="467" spans="1:13" x14ac:dyDescent="0.3">
      <c r="A467" s="1" t="s">
        <v>490</v>
      </c>
      <c r="B467" s="1" t="s">
        <v>14</v>
      </c>
      <c r="C467" s="1" t="s">
        <v>648</v>
      </c>
      <c r="D467">
        <v>0</v>
      </c>
      <c r="E467" s="1" t="s">
        <v>16</v>
      </c>
      <c r="F467" s="1" t="s">
        <v>649</v>
      </c>
      <c r="G467">
        <v>6000</v>
      </c>
      <c r="H467">
        <v>140</v>
      </c>
      <c r="I467">
        <v>36</v>
      </c>
      <c r="J467">
        <v>1</v>
      </c>
      <c r="K467" s="1" t="s">
        <v>21</v>
      </c>
      <c r="L467" s="1" t="s">
        <v>661</v>
      </c>
      <c r="M467">
        <v>270</v>
      </c>
    </row>
    <row r="468" spans="1:13" x14ac:dyDescent="0.3">
      <c r="A468" s="1" t="s">
        <v>491</v>
      </c>
      <c r="B468" s="1" t="s">
        <v>14</v>
      </c>
      <c r="C468" s="1" t="s">
        <v>650</v>
      </c>
      <c r="D468">
        <v>3</v>
      </c>
      <c r="E468" s="1" t="s">
        <v>25</v>
      </c>
      <c r="F468" s="1" t="s">
        <v>649</v>
      </c>
      <c r="G468">
        <v>2947</v>
      </c>
      <c r="H468">
        <v>70</v>
      </c>
      <c r="I468">
        <v>18</v>
      </c>
      <c r="J468">
        <v>0</v>
      </c>
      <c r="K468" s="1" t="s">
        <v>17</v>
      </c>
      <c r="L468" s="1" t="s">
        <v>662</v>
      </c>
      <c r="M468">
        <v>70</v>
      </c>
    </row>
    <row r="469" spans="1:13" x14ac:dyDescent="0.3">
      <c r="A469" s="1" t="s">
        <v>492</v>
      </c>
      <c r="B469" s="1" t="s">
        <v>14</v>
      </c>
      <c r="C469" s="1" t="s">
        <v>650</v>
      </c>
      <c r="D469">
        <v>0</v>
      </c>
      <c r="E469" s="1" t="s">
        <v>16</v>
      </c>
      <c r="F469" s="1" t="s">
        <v>649</v>
      </c>
      <c r="G469">
        <v>16692</v>
      </c>
      <c r="H469">
        <v>110</v>
      </c>
      <c r="I469">
        <v>36</v>
      </c>
      <c r="J469">
        <v>1</v>
      </c>
      <c r="K469" s="1" t="s">
        <v>30</v>
      </c>
      <c r="L469" s="1" t="s">
        <v>661</v>
      </c>
      <c r="M469">
        <v>220</v>
      </c>
    </row>
    <row r="470" spans="1:13" x14ac:dyDescent="0.3">
      <c r="A470" s="1" t="s">
        <v>493</v>
      </c>
      <c r="B470" s="1" t="s">
        <v>42</v>
      </c>
      <c r="C470" s="1" t="s">
        <v>650</v>
      </c>
      <c r="D470">
        <v>2</v>
      </c>
      <c r="E470" s="1" t="s">
        <v>25</v>
      </c>
      <c r="F470" s="1" t="s">
        <v>651</v>
      </c>
      <c r="G470">
        <v>210</v>
      </c>
      <c r="H470">
        <v>98</v>
      </c>
      <c r="I470">
        <v>36</v>
      </c>
      <c r="J470">
        <v>1</v>
      </c>
      <c r="K470" s="1" t="s">
        <v>30</v>
      </c>
      <c r="L470" s="1" t="s">
        <v>661</v>
      </c>
      <c r="M470">
        <v>209</v>
      </c>
    </row>
    <row r="471" spans="1:13" x14ac:dyDescent="0.3">
      <c r="A471" s="1" t="s">
        <v>494</v>
      </c>
      <c r="B471" s="1" t="s">
        <v>14</v>
      </c>
      <c r="C471" s="1" t="s">
        <v>650</v>
      </c>
      <c r="D471">
        <v>0</v>
      </c>
      <c r="E471" s="1" t="s">
        <v>16</v>
      </c>
      <c r="F471" s="1" t="s">
        <v>649</v>
      </c>
      <c r="G471">
        <v>4333</v>
      </c>
      <c r="H471">
        <v>110</v>
      </c>
      <c r="I471">
        <v>36</v>
      </c>
      <c r="J471">
        <v>1</v>
      </c>
      <c r="K471" s="1" t="s">
        <v>17</v>
      </c>
      <c r="L471" s="1" t="s">
        <v>662</v>
      </c>
      <c r="M471">
        <v>220</v>
      </c>
    </row>
    <row r="472" spans="1:13" x14ac:dyDescent="0.3">
      <c r="A472" s="1" t="s">
        <v>495</v>
      </c>
      <c r="B472" s="1" t="s">
        <v>14</v>
      </c>
      <c r="C472" s="1" t="s">
        <v>650</v>
      </c>
      <c r="D472">
        <v>1</v>
      </c>
      <c r="E472" s="1" t="s">
        <v>16</v>
      </c>
      <c r="F472" s="1" t="s">
        <v>651</v>
      </c>
      <c r="G472">
        <v>3450</v>
      </c>
      <c r="H472">
        <v>162</v>
      </c>
      <c r="I472">
        <v>36</v>
      </c>
      <c r="J472">
        <v>1</v>
      </c>
      <c r="K472" s="1" t="s">
        <v>30</v>
      </c>
      <c r="L472" s="1" t="s">
        <v>661</v>
      </c>
      <c r="M472">
        <v>273</v>
      </c>
    </row>
    <row r="473" spans="1:13" x14ac:dyDescent="0.3">
      <c r="A473" s="1" t="s">
        <v>496</v>
      </c>
      <c r="B473" s="1" t="s">
        <v>14</v>
      </c>
      <c r="C473" s="1" t="s">
        <v>650</v>
      </c>
      <c r="D473">
        <v>1</v>
      </c>
      <c r="E473" s="1" t="s">
        <v>25</v>
      </c>
      <c r="F473" s="1" t="s">
        <v>649</v>
      </c>
      <c r="G473">
        <v>2653</v>
      </c>
      <c r="H473">
        <v>113</v>
      </c>
      <c r="I473">
        <v>18</v>
      </c>
      <c r="J473">
        <v>0</v>
      </c>
      <c r="K473" s="1" t="s">
        <v>21</v>
      </c>
      <c r="L473" s="1" t="s">
        <v>662</v>
      </c>
      <c r="M473">
        <v>225</v>
      </c>
    </row>
    <row r="474" spans="1:13" x14ac:dyDescent="0.3">
      <c r="A474" s="1" t="s">
        <v>497</v>
      </c>
      <c r="B474" s="1" t="s">
        <v>14</v>
      </c>
      <c r="C474" s="1" t="s">
        <v>650</v>
      </c>
      <c r="D474">
        <v>3</v>
      </c>
      <c r="E474" s="1" t="s">
        <v>16</v>
      </c>
      <c r="F474" s="1" t="s">
        <v>649</v>
      </c>
      <c r="G474">
        <v>4691</v>
      </c>
      <c r="H474">
        <v>100</v>
      </c>
      <c r="I474">
        <v>36</v>
      </c>
      <c r="J474">
        <v>1</v>
      </c>
      <c r="K474" s="1" t="s">
        <v>30</v>
      </c>
      <c r="L474" s="1" t="s">
        <v>661</v>
      </c>
      <c r="M474">
        <v>120</v>
      </c>
    </row>
    <row r="475" spans="1:13" x14ac:dyDescent="0.3">
      <c r="A475" s="1" t="s">
        <v>498</v>
      </c>
      <c r="B475" s="1" t="s">
        <v>42</v>
      </c>
      <c r="C475" s="1" t="s">
        <v>648</v>
      </c>
      <c r="D475">
        <v>0</v>
      </c>
      <c r="E475" s="1" t="s">
        <v>16</v>
      </c>
      <c r="F475" s="1" t="s">
        <v>651</v>
      </c>
      <c r="G475">
        <v>2500</v>
      </c>
      <c r="H475">
        <v>93</v>
      </c>
      <c r="I475">
        <v>36</v>
      </c>
      <c r="J475">
        <v>1</v>
      </c>
      <c r="K475" s="1" t="s">
        <v>17</v>
      </c>
      <c r="L475" s="1" t="s">
        <v>661</v>
      </c>
      <c r="M475">
        <v>125</v>
      </c>
    </row>
    <row r="476" spans="1:13" x14ac:dyDescent="0.3">
      <c r="A476" s="1" t="s">
        <v>499</v>
      </c>
      <c r="B476" s="1" t="s">
        <v>14</v>
      </c>
      <c r="C476" s="1" t="s">
        <v>648</v>
      </c>
      <c r="D476">
        <v>2</v>
      </c>
      <c r="E476" s="1" t="s">
        <v>16</v>
      </c>
      <c r="F476" s="1" t="s">
        <v>649</v>
      </c>
      <c r="G476">
        <v>5532</v>
      </c>
      <c r="H476">
        <v>162</v>
      </c>
      <c r="I476">
        <v>36</v>
      </c>
      <c r="J476">
        <v>1</v>
      </c>
      <c r="K476" s="1" t="s">
        <v>21</v>
      </c>
      <c r="L476" s="1" t="s">
        <v>661</v>
      </c>
      <c r="M476">
        <v>273</v>
      </c>
    </row>
    <row r="477" spans="1:13" x14ac:dyDescent="0.3">
      <c r="A477" s="1" t="s">
        <v>500</v>
      </c>
      <c r="B477" s="1" t="s">
        <v>14</v>
      </c>
      <c r="C477" s="1" t="s">
        <v>650</v>
      </c>
      <c r="D477">
        <v>2</v>
      </c>
      <c r="E477" s="1" t="s">
        <v>16</v>
      </c>
      <c r="F477" s="1" t="s">
        <v>651</v>
      </c>
      <c r="G477">
        <v>16525</v>
      </c>
      <c r="H477">
        <v>150</v>
      </c>
      <c r="I477">
        <v>36</v>
      </c>
      <c r="J477">
        <v>1</v>
      </c>
      <c r="K477" s="1" t="s">
        <v>21</v>
      </c>
      <c r="L477" s="1" t="s">
        <v>661</v>
      </c>
      <c r="M477">
        <v>270</v>
      </c>
    </row>
    <row r="478" spans="1:13" x14ac:dyDescent="0.3">
      <c r="A478" s="1" t="s">
        <v>501</v>
      </c>
      <c r="B478" s="1" t="s">
        <v>14</v>
      </c>
      <c r="C478" s="1" t="s">
        <v>650</v>
      </c>
      <c r="D478">
        <v>2</v>
      </c>
      <c r="E478" s="1" t="s">
        <v>16</v>
      </c>
      <c r="F478" s="1" t="s">
        <v>649</v>
      </c>
      <c r="G478">
        <v>6700</v>
      </c>
      <c r="H478">
        <v>230</v>
      </c>
      <c r="I478">
        <v>3</v>
      </c>
      <c r="J478">
        <v>1</v>
      </c>
      <c r="K478" s="1" t="s">
        <v>30</v>
      </c>
      <c r="L478" s="1" t="s">
        <v>661</v>
      </c>
      <c r="M478">
        <v>350</v>
      </c>
    </row>
    <row r="479" spans="1:13" x14ac:dyDescent="0.3">
      <c r="A479" s="1" t="s">
        <v>502</v>
      </c>
      <c r="B479" s="1" t="s">
        <v>14</v>
      </c>
      <c r="C479" s="1" t="s">
        <v>650</v>
      </c>
      <c r="D479">
        <v>2</v>
      </c>
      <c r="E479" s="1" t="s">
        <v>16</v>
      </c>
      <c r="F479" s="1" t="s">
        <v>649</v>
      </c>
      <c r="G479">
        <v>2873</v>
      </c>
      <c r="H479">
        <v>132</v>
      </c>
      <c r="I479">
        <v>36</v>
      </c>
      <c r="J479">
        <v>0</v>
      </c>
      <c r="K479" s="1" t="s">
        <v>30</v>
      </c>
      <c r="L479" s="1" t="s">
        <v>662</v>
      </c>
      <c r="M479">
        <v>253</v>
      </c>
    </row>
    <row r="480" spans="1:13" x14ac:dyDescent="0.3">
      <c r="A480" s="1" t="s">
        <v>503</v>
      </c>
      <c r="B480" s="1" t="s">
        <v>14</v>
      </c>
      <c r="C480" s="1" t="s">
        <v>650</v>
      </c>
      <c r="D480">
        <v>1</v>
      </c>
      <c r="E480" s="1" t="s">
        <v>16</v>
      </c>
      <c r="F480" s="1" t="s">
        <v>651</v>
      </c>
      <c r="G480">
        <v>16667</v>
      </c>
      <c r="H480">
        <v>86</v>
      </c>
      <c r="I480">
        <v>36</v>
      </c>
      <c r="J480">
        <v>1</v>
      </c>
      <c r="K480" s="1" t="s">
        <v>30</v>
      </c>
      <c r="L480" s="1" t="s">
        <v>661</v>
      </c>
      <c r="M480">
        <v>157</v>
      </c>
    </row>
    <row r="481" spans="1:13" x14ac:dyDescent="0.3">
      <c r="A481" s="1" t="s">
        <v>504</v>
      </c>
      <c r="B481" s="1" t="s">
        <v>14</v>
      </c>
      <c r="C481" s="1" t="s">
        <v>650</v>
      </c>
      <c r="D481">
        <v>2</v>
      </c>
      <c r="E481" s="1" t="s">
        <v>16</v>
      </c>
      <c r="F481" s="1" t="s">
        <v>649</v>
      </c>
      <c r="G481">
        <v>2947</v>
      </c>
      <c r="H481">
        <v>128</v>
      </c>
      <c r="I481">
        <v>36</v>
      </c>
      <c r="J481">
        <v>1</v>
      </c>
      <c r="K481" s="1" t="s">
        <v>17</v>
      </c>
      <c r="L481" s="1" t="s">
        <v>662</v>
      </c>
      <c r="M481">
        <v>237</v>
      </c>
    </row>
    <row r="482" spans="1:13" x14ac:dyDescent="0.3">
      <c r="A482" s="1" t="s">
        <v>505</v>
      </c>
      <c r="B482" s="1" t="s">
        <v>42</v>
      </c>
      <c r="C482" s="1" t="s">
        <v>648</v>
      </c>
      <c r="D482">
        <v>0</v>
      </c>
      <c r="E482" s="1" t="s">
        <v>25</v>
      </c>
      <c r="F482" s="1" t="s">
        <v>649</v>
      </c>
      <c r="G482">
        <v>4350</v>
      </c>
      <c r="H482">
        <v>154</v>
      </c>
      <c r="I482">
        <v>36</v>
      </c>
      <c r="J482">
        <v>1</v>
      </c>
      <c r="K482" s="1" t="s">
        <v>21</v>
      </c>
      <c r="L482" s="1" t="s">
        <v>661</v>
      </c>
      <c r="M482">
        <v>277</v>
      </c>
    </row>
    <row r="483" spans="1:13" x14ac:dyDescent="0.3">
      <c r="A483" s="1" t="s">
        <v>506</v>
      </c>
      <c r="B483" s="1" t="s">
        <v>14</v>
      </c>
      <c r="C483" s="1" t="s">
        <v>650</v>
      </c>
      <c r="D483">
        <v>3</v>
      </c>
      <c r="E483" s="1" t="s">
        <v>25</v>
      </c>
      <c r="F483" s="1" t="s">
        <v>649</v>
      </c>
      <c r="G483">
        <v>3095</v>
      </c>
      <c r="H483">
        <v>113</v>
      </c>
      <c r="I483">
        <v>36</v>
      </c>
      <c r="J483">
        <v>1</v>
      </c>
      <c r="K483" s="1" t="s">
        <v>21</v>
      </c>
      <c r="L483" s="1" t="s">
        <v>661</v>
      </c>
      <c r="M483">
        <v>225</v>
      </c>
    </row>
    <row r="484" spans="1:13" x14ac:dyDescent="0.3">
      <c r="A484" s="1" t="s">
        <v>507</v>
      </c>
      <c r="B484" s="1" t="s">
        <v>14</v>
      </c>
      <c r="C484" s="1" t="s">
        <v>650</v>
      </c>
      <c r="D484">
        <v>0</v>
      </c>
      <c r="E484" s="1" t="s">
        <v>16</v>
      </c>
      <c r="F484" s="1" t="s">
        <v>649</v>
      </c>
      <c r="G484">
        <v>2083</v>
      </c>
      <c r="H484">
        <v>128</v>
      </c>
      <c r="I484">
        <v>36</v>
      </c>
      <c r="J484">
        <v>1</v>
      </c>
      <c r="K484" s="1" t="s">
        <v>30</v>
      </c>
      <c r="L484" s="1" t="s">
        <v>661</v>
      </c>
      <c r="M484">
        <v>239</v>
      </c>
    </row>
    <row r="485" spans="1:13" x14ac:dyDescent="0.3">
      <c r="A485" s="1" t="s">
        <v>508</v>
      </c>
      <c r="B485" s="1" t="s">
        <v>14</v>
      </c>
      <c r="C485" s="1" t="s">
        <v>650</v>
      </c>
      <c r="D485">
        <v>0</v>
      </c>
      <c r="E485" s="1" t="s">
        <v>16</v>
      </c>
      <c r="F485" s="1" t="s">
        <v>649</v>
      </c>
      <c r="G485">
        <v>10833</v>
      </c>
      <c r="H485">
        <v>234</v>
      </c>
      <c r="I485">
        <v>36</v>
      </c>
      <c r="J485">
        <v>1</v>
      </c>
      <c r="K485" s="1" t="s">
        <v>30</v>
      </c>
      <c r="L485" s="1" t="s">
        <v>661</v>
      </c>
      <c r="M485">
        <v>357</v>
      </c>
    </row>
    <row r="486" spans="1:13" x14ac:dyDescent="0.3">
      <c r="A486" s="1" t="s">
        <v>509</v>
      </c>
      <c r="B486" s="1" t="s">
        <v>14</v>
      </c>
      <c r="C486" s="1" t="s">
        <v>650</v>
      </c>
      <c r="D486">
        <v>2</v>
      </c>
      <c r="E486" s="1" t="s">
        <v>16</v>
      </c>
      <c r="F486" s="1" t="s">
        <v>649</v>
      </c>
      <c r="G486">
        <v>8333</v>
      </c>
      <c r="H486">
        <v>246</v>
      </c>
      <c r="I486">
        <v>36</v>
      </c>
      <c r="J486">
        <v>1</v>
      </c>
      <c r="K486" s="1" t="s">
        <v>30</v>
      </c>
      <c r="L486" s="1" t="s">
        <v>661</v>
      </c>
      <c r="M486">
        <v>377</v>
      </c>
    </row>
    <row r="487" spans="1:13" x14ac:dyDescent="0.3">
      <c r="A487" s="1" t="s">
        <v>510</v>
      </c>
      <c r="B487" s="1" t="s">
        <v>14</v>
      </c>
      <c r="C487" s="1" t="s">
        <v>650</v>
      </c>
      <c r="D487">
        <v>1</v>
      </c>
      <c r="E487" s="1" t="s">
        <v>25</v>
      </c>
      <c r="F487" s="1" t="s">
        <v>649</v>
      </c>
      <c r="G487">
        <v>1958</v>
      </c>
      <c r="H487">
        <v>131</v>
      </c>
      <c r="I487">
        <v>36</v>
      </c>
      <c r="J487">
        <v>1</v>
      </c>
      <c r="K487" s="1" t="s">
        <v>21</v>
      </c>
      <c r="L487" s="1" t="s">
        <v>661</v>
      </c>
      <c r="M487">
        <v>252</v>
      </c>
    </row>
    <row r="488" spans="1:13" x14ac:dyDescent="0.3">
      <c r="A488" s="1" t="s">
        <v>511</v>
      </c>
      <c r="B488" s="1" t="s">
        <v>14</v>
      </c>
      <c r="C488" s="1" t="s">
        <v>648</v>
      </c>
      <c r="D488">
        <v>2</v>
      </c>
      <c r="E488" s="1" t="s">
        <v>16</v>
      </c>
      <c r="F488" s="1" t="s">
        <v>649</v>
      </c>
      <c r="G488">
        <v>3547</v>
      </c>
      <c r="H488">
        <v>80</v>
      </c>
      <c r="I488">
        <v>36</v>
      </c>
      <c r="J488">
        <v>0</v>
      </c>
      <c r="K488" s="1" t="s">
        <v>21</v>
      </c>
      <c r="L488" s="1" t="s">
        <v>662</v>
      </c>
      <c r="M488">
        <v>130</v>
      </c>
    </row>
    <row r="489" spans="1:13" x14ac:dyDescent="0.3">
      <c r="A489" s="1" t="s">
        <v>512</v>
      </c>
      <c r="B489" s="1" t="s">
        <v>14</v>
      </c>
      <c r="C489" s="1" t="s">
        <v>650</v>
      </c>
      <c r="D489">
        <v>1</v>
      </c>
      <c r="E489" s="1" t="s">
        <v>16</v>
      </c>
      <c r="F489" s="1" t="s">
        <v>649</v>
      </c>
      <c r="G489">
        <v>18333</v>
      </c>
      <c r="H489">
        <v>500</v>
      </c>
      <c r="I489">
        <v>36</v>
      </c>
      <c r="J489">
        <v>1</v>
      </c>
      <c r="K489" s="1" t="s">
        <v>17</v>
      </c>
      <c r="L489" s="1" t="s">
        <v>662</v>
      </c>
      <c r="M489">
        <v>630</v>
      </c>
    </row>
    <row r="490" spans="1:13" x14ac:dyDescent="0.3">
      <c r="A490" s="1" t="s">
        <v>513</v>
      </c>
      <c r="B490" s="1" t="s">
        <v>14</v>
      </c>
      <c r="C490" s="1" t="s">
        <v>650</v>
      </c>
      <c r="D490">
        <v>2</v>
      </c>
      <c r="E490" s="1" t="s">
        <v>16</v>
      </c>
      <c r="F490" s="1" t="s">
        <v>651</v>
      </c>
      <c r="G490">
        <v>4583</v>
      </c>
      <c r="H490">
        <v>160</v>
      </c>
      <c r="I490">
        <v>36</v>
      </c>
      <c r="J490">
        <v>1</v>
      </c>
      <c r="K490" s="1" t="s">
        <v>30</v>
      </c>
      <c r="L490" s="1" t="s">
        <v>661</v>
      </c>
      <c r="M490">
        <v>240</v>
      </c>
    </row>
    <row r="491" spans="1:13" x14ac:dyDescent="0.3">
      <c r="A491" s="1" t="s">
        <v>514</v>
      </c>
      <c r="B491" s="1" t="s">
        <v>14</v>
      </c>
      <c r="C491" s="1" t="s">
        <v>648</v>
      </c>
      <c r="D491">
        <v>0</v>
      </c>
      <c r="E491" s="1" t="s">
        <v>16</v>
      </c>
      <c r="F491" s="1" t="s">
        <v>649</v>
      </c>
      <c r="G491">
        <v>2435</v>
      </c>
      <c r="H491">
        <v>75</v>
      </c>
      <c r="I491">
        <v>36</v>
      </c>
      <c r="J491">
        <v>1</v>
      </c>
      <c r="K491" s="1" t="s">
        <v>17</v>
      </c>
      <c r="L491" s="1" t="s">
        <v>662</v>
      </c>
      <c r="M491">
        <v>130</v>
      </c>
    </row>
    <row r="492" spans="1:13" x14ac:dyDescent="0.3">
      <c r="A492" s="1" t="s">
        <v>515</v>
      </c>
      <c r="B492" s="1" t="s">
        <v>14</v>
      </c>
      <c r="C492" s="1" t="s">
        <v>648</v>
      </c>
      <c r="D492">
        <v>0</v>
      </c>
      <c r="E492" s="1" t="s">
        <v>25</v>
      </c>
      <c r="F492" s="1" t="s">
        <v>649</v>
      </c>
      <c r="G492">
        <v>2699</v>
      </c>
      <c r="H492">
        <v>96</v>
      </c>
      <c r="I492">
        <v>36</v>
      </c>
      <c r="J492">
        <v>1</v>
      </c>
      <c r="K492" s="1" t="s">
        <v>30</v>
      </c>
      <c r="L492" s="1" t="s">
        <v>661</v>
      </c>
      <c r="M492">
        <v>207</v>
      </c>
    </row>
    <row r="493" spans="1:13" x14ac:dyDescent="0.3">
      <c r="A493" s="1" t="s">
        <v>516</v>
      </c>
      <c r="B493" s="1" t="s">
        <v>14</v>
      </c>
      <c r="C493" s="1" t="s">
        <v>650</v>
      </c>
      <c r="D493">
        <v>1</v>
      </c>
      <c r="E493" s="1" t="s">
        <v>25</v>
      </c>
      <c r="F493" s="1" t="s">
        <v>649</v>
      </c>
      <c r="G493">
        <v>5333</v>
      </c>
      <c r="H493">
        <v>186</v>
      </c>
      <c r="I493">
        <v>36</v>
      </c>
      <c r="J493">
        <v>1</v>
      </c>
      <c r="K493" s="1" t="s">
        <v>17</v>
      </c>
      <c r="L493" s="1" t="s">
        <v>661</v>
      </c>
      <c r="M493">
        <v>297</v>
      </c>
    </row>
    <row r="494" spans="1:13" x14ac:dyDescent="0.3">
      <c r="A494" s="1" t="s">
        <v>517</v>
      </c>
      <c r="B494" s="1" t="s">
        <v>14</v>
      </c>
      <c r="C494" s="1" t="s">
        <v>648</v>
      </c>
      <c r="D494">
        <v>0</v>
      </c>
      <c r="E494" s="1" t="s">
        <v>25</v>
      </c>
      <c r="F494" s="1" t="s">
        <v>649</v>
      </c>
      <c r="G494">
        <v>3691</v>
      </c>
      <c r="H494">
        <v>110</v>
      </c>
      <c r="I494">
        <v>36</v>
      </c>
      <c r="J494">
        <v>1</v>
      </c>
      <c r="K494" s="1" t="s">
        <v>21</v>
      </c>
      <c r="L494" s="1" t="s">
        <v>661</v>
      </c>
      <c r="M494">
        <v>220</v>
      </c>
    </row>
    <row r="495" spans="1:13" x14ac:dyDescent="0.3">
      <c r="A495" s="1" t="s">
        <v>518</v>
      </c>
      <c r="B495" s="1" t="s">
        <v>42</v>
      </c>
      <c r="C495" s="1" t="s">
        <v>648</v>
      </c>
      <c r="D495">
        <v>0</v>
      </c>
      <c r="E495" s="1" t="s">
        <v>25</v>
      </c>
      <c r="F495" s="1" t="s">
        <v>651</v>
      </c>
      <c r="G495">
        <v>17263</v>
      </c>
      <c r="H495">
        <v>225</v>
      </c>
      <c r="I495">
        <v>36</v>
      </c>
      <c r="J495">
        <v>1</v>
      </c>
      <c r="K495" s="1" t="s">
        <v>30</v>
      </c>
      <c r="L495" s="1" t="s">
        <v>661</v>
      </c>
      <c r="M495">
        <v>337</v>
      </c>
    </row>
    <row r="496" spans="1:13" x14ac:dyDescent="0.3">
      <c r="A496" s="1" t="s">
        <v>519</v>
      </c>
      <c r="B496" s="1" t="s">
        <v>14</v>
      </c>
      <c r="C496" s="1" t="s">
        <v>650</v>
      </c>
      <c r="D496">
        <v>0</v>
      </c>
      <c r="E496" s="1" t="s">
        <v>16</v>
      </c>
      <c r="F496" s="1" t="s">
        <v>649</v>
      </c>
      <c r="G496">
        <v>3597</v>
      </c>
      <c r="H496">
        <v>119</v>
      </c>
      <c r="I496">
        <v>36</v>
      </c>
      <c r="J496">
        <v>0</v>
      </c>
      <c r="K496" s="1" t="s">
        <v>21</v>
      </c>
      <c r="L496" s="1" t="s">
        <v>662</v>
      </c>
      <c r="M496">
        <v>240</v>
      </c>
    </row>
    <row r="497" spans="1:13" x14ac:dyDescent="0.3">
      <c r="A497" s="1" t="s">
        <v>520</v>
      </c>
      <c r="B497" s="1" t="s">
        <v>42</v>
      </c>
      <c r="C497" s="1" t="s">
        <v>650</v>
      </c>
      <c r="D497">
        <v>1</v>
      </c>
      <c r="E497" s="1" t="s">
        <v>16</v>
      </c>
      <c r="F497" s="1" t="s">
        <v>649</v>
      </c>
      <c r="G497">
        <v>3326</v>
      </c>
      <c r="H497">
        <v>105</v>
      </c>
      <c r="I497">
        <v>84</v>
      </c>
      <c r="J497">
        <v>1</v>
      </c>
      <c r="K497" s="1" t="s">
        <v>30</v>
      </c>
      <c r="L497" s="1" t="s">
        <v>661</v>
      </c>
      <c r="M497">
        <v>207</v>
      </c>
    </row>
    <row r="498" spans="1:13" x14ac:dyDescent="0.3">
      <c r="A498" s="1" t="s">
        <v>521</v>
      </c>
      <c r="B498" s="1" t="s">
        <v>14</v>
      </c>
      <c r="C498" s="1" t="s">
        <v>650</v>
      </c>
      <c r="D498">
        <v>0</v>
      </c>
      <c r="E498" s="1" t="s">
        <v>25</v>
      </c>
      <c r="F498" s="1" t="s">
        <v>649</v>
      </c>
      <c r="G498">
        <v>2600</v>
      </c>
      <c r="H498">
        <v>107</v>
      </c>
      <c r="I498">
        <v>36</v>
      </c>
      <c r="J498">
        <v>1</v>
      </c>
      <c r="K498" s="1" t="s">
        <v>21</v>
      </c>
      <c r="L498" s="1" t="s">
        <v>661</v>
      </c>
      <c r="M498">
        <v>207</v>
      </c>
    </row>
    <row r="499" spans="1:13" x14ac:dyDescent="0.3">
      <c r="A499" s="1" t="s">
        <v>522</v>
      </c>
      <c r="B499" s="1" t="s">
        <v>14</v>
      </c>
      <c r="C499" s="1" t="s">
        <v>650</v>
      </c>
      <c r="D499">
        <v>0</v>
      </c>
      <c r="E499" s="1" t="s">
        <v>16</v>
      </c>
      <c r="F499" s="1" t="s">
        <v>649</v>
      </c>
      <c r="G499">
        <v>4625</v>
      </c>
      <c r="H499">
        <v>111</v>
      </c>
      <c r="I499">
        <v>12</v>
      </c>
      <c r="J499">
        <v>1</v>
      </c>
      <c r="K499" s="1" t="s">
        <v>17</v>
      </c>
      <c r="L499" s="1" t="s">
        <v>661</v>
      </c>
      <c r="M499">
        <v>222</v>
      </c>
    </row>
    <row r="500" spans="1:13" x14ac:dyDescent="0.3">
      <c r="A500" s="1" t="s">
        <v>523</v>
      </c>
      <c r="B500" s="1" t="s">
        <v>14</v>
      </c>
      <c r="C500" s="1" t="s">
        <v>650</v>
      </c>
      <c r="D500">
        <v>1</v>
      </c>
      <c r="E500" s="1" t="s">
        <v>16</v>
      </c>
      <c r="F500" s="1" t="s">
        <v>651</v>
      </c>
      <c r="G500">
        <v>2895</v>
      </c>
      <c r="H500">
        <v>95</v>
      </c>
      <c r="I500">
        <v>36</v>
      </c>
      <c r="J500">
        <v>1</v>
      </c>
      <c r="K500" s="1" t="s">
        <v>30</v>
      </c>
      <c r="L500" s="1" t="s">
        <v>661</v>
      </c>
      <c r="M500">
        <v>127</v>
      </c>
    </row>
    <row r="501" spans="1:13" x14ac:dyDescent="0.3">
      <c r="A501" s="1" t="s">
        <v>524</v>
      </c>
      <c r="B501" s="1" t="s">
        <v>14</v>
      </c>
      <c r="C501" s="1" t="s">
        <v>648</v>
      </c>
      <c r="D501">
        <v>0</v>
      </c>
      <c r="E501" s="1" t="s">
        <v>16</v>
      </c>
      <c r="F501" s="1" t="s">
        <v>649</v>
      </c>
      <c r="G501">
        <v>6283</v>
      </c>
      <c r="H501">
        <v>209</v>
      </c>
      <c r="I501">
        <v>36</v>
      </c>
      <c r="J501">
        <v>0</v>
      </c>
      <c r="K501" s="1" t="s">
        <v>21</v>
      </c>
      <c r="L501" s="1" t="s">
        <v>662</v>
      </c>
      <c r="M501">
        <v>320</v>
      </c>
    </row>
    <row r="502" spans="1:13" x14ac:dyDescent="0.3">
      <c r="A502" s="1" t="s">
        <v>525</v>
      </c>
      <c r="B502" s="1" t="s">
        <v>42</v>
      </c>
      <c r="C502" s="1" t="s">
        <v>648</v>
      </c>
      <c r="D502">
        <v>0</v>
      </c>
      <c r="E502" s="1" t="s">
        <v>16</v>
      </c>
      <c r="F502" s="1" t="s">
        <v>649</v>
      </c>
      <c r="G502">
        <v>645</v>
      </c>
      <c r="H502">
        <v>113</v>
      </c>
      <c r="I502">
        <v>48</v>
      </c>
      <c r="J502">
        <v>1</v>
      </c>
      <c r="K502" s="1" t="s">
        <v>21</v>
      </c>
      <c r="L502" s="1" t="s">
        <v>661</v>
      </c>
      <c r="M502">
        <v>225</v>
      </c>
    </row>
    <row r="503" spans="1:13" x14ac:dyDescent="0.3">
      <c r="A503" s="1" t="s">
        <v>526</v>
      </c>
      <c r="B503" s="1" t="s">
        <v>42</v>
      </c>
      <c r="C503" s="1" t="s">
        <v>648</v>
      </c>
      <c r="D503">
        <v>0</v>
      </c>
      <c r="E503" s="1" t="s">
        <v>16</v>
      </c>
      <c r="F503" s="1" t="s">
        <v>649</v>
      </c>
      <c r="G503">
        <v>3159</v>
      </c>
      <c r="H503">
        <v>100</v>
      </c>
      <c r="I503">
        <v>36</v>
      </c>
      <c r="J503">
        <v>1</v>
      </c>
      <c r="K503" s="1" t="s">
        <v>30</v>
      </c>
      <c r="L503" s="1" t="s">
        <v>661</v>
      </c>
      <c r="M503">
        <v>220</v>
      </c>
    </row>
    <row r="504" spans="1:13" x14ac:dyDescent="0.3">
      <c r="A504" s="1" t="s">
        <v>527</v>
      </c>
      <c r="B504" s="1" t="s">
        <v>14</v>
      </c>
      <c r="C504" s="1" t="s">
        <v>650</v>
      </c>
      <c r="D504">
        <v>2</v>
      </c>
      <c r="E504" s="1" t="s">
        <v>16</v>
      </c>
      <c r="F504" s="1" t="s">
        <v>649</v>
      </c>
      <c r="G504">
        <v>4865</v>
      </c>
      <c r="H504">
        <v>208</v>
      </c>
      <c r="I504">
        <v>36</v>
      </c>
      <c r="J504">
        <v>1</v>
      </c>
      <c r="K504" s="1" t="s">
        <v>30</v>
      </c>
      <c r="L504" s="1" t="s">
        <v>661</v>
      </c>
      <c r="M504">
        <v>309</v>
      </c>
    </row>
    <row r="505" spans="1:13" x14ac:dyDescent="0.3">
      <c r="A505" s="1" t="s">
        <v>528</v>
      </c>
      <c r="B505" s="1" t="s">
        <v>14</v>
      </c>
      <c r="C505" s="1" t="s">
        <v>650</v>
      </c>
      <c r="D505">
        <v>1</v>
      </c>
      <c r="E505" s="1" t="s">
        <v>25</v>
      </c>
      <c r="F505" s="1" t="s">
        <v>649</v>
      </c>
      <c r="G505">
        <v>4050</v>
      </c>
      <c r="H505">
        <v>138</v>
      </c>
      <c r="I505">
        <v>36</v>
      </c>
      <c r="J505">
        <v>1</v>
      </c>
      <c r="K505" s="1" t="s">
        <v>21</v>
      </c>
      <c r="L505" s="1" t="s">
        <v>662</v>
      </c>
      <c r="M505">
        <v>259</v>
      </c>
    </row>
    <row r="506" spans="1:13" x14ac:dyDescent="0.3">
      <c r="A506" s="1" t="s">
        <v>529</v>
      </c>
      <c r="B506" s="1" t="s">
        <v>14</v>
      </c>
      <c r="C506" s="1" t="s">
        <v>650</v>
      </c>
      <c r="D506">
        <v>0</v>
      </c>
      <c r="E506" s="1" t="s">
        <v>25</v>
      </c>
      <c r="F506" s="1" t="s">
        <v>649</v>
      </c>
      <c r="G506">
        <v>3814</v>
      </c>
      <c r="H506">
        <v>124</v>
      </c>
      <c r="I506">
        <v>3</v>
      </c>
      <c r="J506">
        <v>1</v>
      </c>
      <c r="K506" s="1" t="s">
        <v>30</v>
      </c>
      <c r="L506" s="1" t="s">
        <v>661</v>
      </c>
      <c r="M506">
        <v>237</v>
      </c>
    </row>
    <row r="507" spans="1:13" x14ac:dyDescent="0.3">
      <c r="A507" s="1" t="s">
        <v>530</v>
      </c>
      <c r="B507" s="1" t="s">
        <v>14</v>
      </c>
      <c r="C507" s="1" t="s">
        <v>650</v>
      </c>
      <c r="D507">
        <v>2</v>
      </c>
      <c r="E507" s="1" t="s">
        <v>16</v>
      </c>
      <c r="F507" s="1" t="s">
        <v>649</v>
      </c>
      <c r="G507">
        <v>3510</v>
      </c>
      <c r="H507">
        <v>243</v>
      </c>
      <c r="I507">
        <v>36</v>
      </c>
      <c r="J507">
        <v>1</v>
      </c>
      <c r="K507" s="1" t="s">
        <v>21</v>
      </c>
      <c r="L507" s="1" t="s">
        <v>661</v>
      </c>
      <c r="M507">
        <v>375</v>
      </c>
    </row>
    <row r="508" spans="1:13" x14ac:dyDescent="0.3">
      <c r="A508" s="1" t="s">
        <v>531</v>
      </c>
      <c r="B508" s="1" t="s">
        <v>14</v>
      </c>
      <c r="C508" s="1" t="s">
        <v>650</v>
      </c>
      <c r="D508">
        <v>0</v>
      </c>
      <c r="E508" s="1" t="s">
        <v>16</v>
      </c>
      <c r="F508" s="1" t="s">
        <v>649</v>
      </c>
      <c r="G508">
        <v>20833</v>
      </c>
      <c r="H508">
        <v>480</v>
      </c>
      <c r="I508">
        <v>36</v>
      </c>
      <c r="J508">
        <v>1</v>
      </c>
      <c r="K508" s="1" t="s">
        <v>17</v>
      </c>
      <c r="L508" s="1" t="s">
        <v>661</v>
      </c>
      <c r="M508">
        <v>590</v>
      </c>
    </row>
    <row r="509" spans="1:13" x14ac:dyDescent="0.3">
      <c r="A509" s="1" t="s">
        <v>532</v>
      </c>
      <c r="B509" s="1" t="s">
        <v>14</v>
      </c>
      <c r="C509" s="1" t="s">
        <v>648</v>
      </c>
      <c r="D509">
        <v>0</v>
      </c>
      <c r="E509" s="1" t="s">
        <v>16</v>
      </c>
      <c r="F509" s="1" t="s">
        <v>649</v>
      </c>
      <c r="G509">
        <v>3583</v>
      </c>
      <c r="H509">
        <v>96</v>
      </c>
      <c r="I509">
        <v>36</v>
      </c>
      <c r="J509">
        <v>1</v>
      </c>
      <c r="K509" s="1" t="s">
        <v>17</v>
      </c>
      <c r="L509" s="1" t="s">
        <v>662</v>
      </c>
      <c r="M509">
        <v>127</v>
      </c>
    </row>
    <row r="510" spans="1:13" x14ac:dyDescent="0.3">
      <c r="A510" s="1" t="s">
        <v>533</v>
      </c>
      <c r="B510" s="1" t="s">
        <v>14</v>
      </c>
      <c r="C510" s="1" t="s">
        <v>650</v>
      </c>
      <c r="D510">
        <v>0</v>
      </c>
      <c r="E510" s="1" t="s">
        <v>16</v>
      </c>
      <c r="F510" s="1" t="s">
        <v>651</v>
      </c>
      <c r="G510">
        <v>2479</v>
      </c>
      <c r="H510">
        <v>188</v>
      </c>
      <c r="I510">
        <v>36</v>
      </c>
      <c r="J510">
        <v>1</v>
      </c>
      <c r="K510" s="1" t="s">
        <v>17</v>
      </c>
      <c r="L510" s="1" t="s">
        <v>661</v>
      </c>
      <c r="M510">
        <v>209</v>
      </c>
    </row>
    <row r="511" spans="1:13" x14ac:dyDescent="0.3">
      <c r="A511" s="1" t="s">
        <v>534</v>
      </c>
      <c r="B511" s="1" t="s">
        <v>42</v>
      </c>
      <c r="C511" s="1" t="s">
        <v>648</v>
      </c>
      <c r="D511">
        <v>1</v>
      </c>
      <c r="E511" s="1" t="s">
        <v>16</v>
      </c>
      <c r="F511" s="1" t="s">
        <v>649</v>
      </c>
      <c r="G511">
        <v>13262</v>
      </c>
      <c r="H511">
        <v>40</v>
      </c>
      <c r="I511">
        <v>36</v>
      </c>
      <c r="J511">
        <v>1</v>
      </c>
      <c r="K511" s="1" t="s">
        <v>17</v>
      </c>
      <c r="L511" s="1" t="s">
        <v>661</v>
      </c>
      <c r="M511">
        <v>90</v>
      </c>
    </row>
    <row r="512" spans="1:13" x14ac:dyDescent="0.3">
      <c r="A512" s="1" t="s">
        <v>535</v>
      </c>
      <c r="B512" s="1" t="s">
        <v>14</v>
      </c>
      <c r="C512" s="1" t="s">
        <v>648</v>
      </c>
      <c r="D512">
        <v>0</v>
      </c>
      <c r="E512" s="1" t="s">
        <v>25</v>
      </c>
      <c r="F512" s="1" t="s">
        <v>649</v>
      </c>
      <c r="G512">
        <v>3598</v>
      </c>
      <c r="H512">
        <v>100</v>
      </c>
      <c r="I512">
        <v>36</v>
      </c>
      <c r="J512">
        <v>1</v>
      </c>
      <c r="K512" s="1" t="s">
        <v>21</v>
      </c>
      <c r="L512" s="1" t="s">
        <v>662</v>
      </c>
      <c r="M512">
        <v>220</v>
      </c>
    </row>
    <row r="513" spans="1:13" x14ac:dyDescent="0.3">
      <c r="A513" s="1" t="s">
        <v>536</v>
      </c>
      <c r="B513" s="1" t="s">
        <v>14</v>
      </c>
      <c r="C513" s="1" t="s">
        <v>650</v>
      </c>
      <c r="D513">
        <v>1</v>
      </c>
      <c r="E513" s="1" t="s">
        <v>16</v>
      </c>
      <c r="F513" s="1" t="s">
        <v>649</v>
      </c>
      <c r="G513">
        <v>6065</v>
      </c>
      <c r="H513">
        <v>250</v>
      </c>
      <c r="I513">
        <v>36</v>
      </c>
      <c r="J513">
        <v>1</v>
      </c>
      <c r="K513" s="1" t="s">
        <v>30</v>
      </c>
      <c r="L513" s="1" t="s">
        <v>661</v>
      </c>
      <c r="M513">
        <v>360</v>
      </c>
    </row>
    <row r="514" spans="1:13" x14ac:dyDescent="0.3">
      <c r="A514" s="1" t="s">
        <v>537</v>
      </c>
      <c r="B514" s="1" t="s">
        <v>14</v>
      </c>
      <c r="C514" s="1" t="s">
        <v>650</v>
      </c>
      <c r="D514">
        <v>2</v>
      </c>
      <c r="E514" s="1" t="s">
        <v>16</v>
      </c>
      <c r="F514" s="1" t="s">
        <v>649</v>
      </c>
      <c r="G514">
        <v>3283</v>
      </c>
      <c r="H514">
        <v>148</v>
      </c>
      <c r="I514">
        <v>36</v>
      </c>
      <c r="J514">
        <v>1</v>
      </c>
      <c r="K514" s="1" t="s">
        <v>17</v>
      </c>
      <c r="L514" s="1" t="s">
        <v>661</v>
      </c>
      <c r="M514">
        <v>279</v>
      </c>
    </row>
    <row r="515" spans="1:13" x14ac:dyDescent="0.3">
      <c r="A515" s="1" t="s">
        <v>538</v>
      </c>
      <c r="B515" s="1" t="s">
        <v>14</v>
      </c>
      <c r="C515" s="1" t="s">
        <v>650</v>
      </c>
      <c r="D515">
        <v>0</v>
      </c>
      <c r="E515" s="1" t="s">
        <v>16</v>
      </c>
      <c r="F515" s="1" t="s">
        <v>649</v>
      </c>
      <c r="G515">
        <v>2130</v>
      </c>
      <c r="H515">
        <v>70</v>
      </c>
      <c r="I515">
        <v>18</v>
      </c>
      <c r="J515">
        <v>1</v>
      </c>
      <c r="K515" s="1" t="s">
        <v>30</v>
      </c>
      <c r="L515" s="1" t="s">
        <v>662</v>
      </c>
      <c r="M515">
        <v>70</v>
      </c>
    </row>
    <row r="516" spans="1:13" x14ac:dyDescent="0.3">
      <c r="A516" s="1" t="s">
        <v>539</v>
      </c>
      <c r="B516" s="1" t="s">
        <v>14</v>
      </c>
      <c r="C516" s="1" t="s">
        <v>648</v>
      </c>
      <c r="D516">
        <v>0</v>
      </c>
      <c r="E516" s="1" t="s">
        <v>16</v>
      </c>
      <c r="F516" s="1" t="s">
        <v>649</v>
      </c>
      <c r="G516">
        <v>5815</v>
      </c>
      <c r="H516">
        <v>311</v>
      </c>
      <c r="I516">
        <v>36</v>
      </c>
      <c r="J516">
        <v>1</v>
      </c>
      <c r="K516" s="1" t="s">
        <v>21</v>
      </c>
      <c r="L516" s="1" t="s">
        <v>662</v>
      </c>
      <c r="M516">
        <v>522</v>
      </c>
    </row>
    <row r="517" spans="1:13" x14ac:dyDescent="0.3">
      <c r="A517" s="1" t="s">
        <v>540</v>
      </c>
      <c r="B517" s="1" t="s">
        <v>14</v>
      </c>
      <c r="C517" s="1" t="s">
        <v>650</v>
      </c>
      <c r="D517">
        <v>3</v>
      </c>
      <c r="E517" s="1" t="s">
        <v>16</v>
      </c>
      <c r="F517" s="1" t="s">
        <v>649</v>
      </c>
      <c r="G517">
        <v>3466</v>
      </c>
      <c r="H517">
        <v>150</v>
      </c>
      <c r="I517">
        <v>36</v>
      </c>
      <c r="J517">
        <v>1</v>
      </c>
      <c r="K517" s="1" t="s">
        <v>21</v>
      </c>
      <c r="L517" s="1" t="s">
        <v>661</v>
      </c>
      <c r="M517">
        <v>260</v>
      </c>
    </row>
    <row r="518" spans="1:13" x14ac:dyDescent="0.3">
      <c r="A518" s="1" t="s">
        <v>541</v>
      </c>
      <c r="B518" s="1" t="s">
        <v>42</v>
      </c>
      <c r="C518" s="1" t="s">
        <v>650</v>
      </c>
      <c r="D518">
        <v>2</v>
      </c>
      <c r="E518" s="1" t="s">
        <v>16</v>
      </c>
      <c r="F518" s="1" t="s">
        <v>649</v>
      </c>
      <c r="G518">
        <v>2031</v>
      </c>
      <c r="H518">
        <v>113</v>
      </c>
      <c r="I518">
        <v>48</v>
      </c>
      <c r="J518">
        <v>1</v>
      </c>
      <c r="K518" s="1" t="s">
        <v>30</v>
      </c>
      <c r="L518" s="1" t="s">
        <v>661</v>
      </c>
      <c r="M518">
        <v>215</v>
      </c>
    </row>
    <row r="519" spans="1:13" x14ac:dyDescent="0.3">
      <c r="A519" s="1" t="s">
        <v>542</v>
      </c>
      <c r="B519" s="1" t="s">
        <v>14</v>
      </c>
      <c r="C519" s="1" t="s">
        <v>650</v>
      </c>
      <c r="D519">
        <v>0</v>
      </c>
      <c r="E519" s="1" t="s">
        <v>25</v>
      </c>
      <c r="F519" s="1" t="s">
        <v>649</v>
      </c>
      <c r="G519">
        <v>3074</v>
      </c>
      <c r="H519">
        <v>123</v>
      </c>
      <c r="I519">
        <v>36</v>
      </c>
      <c r="J519">
        <v>0</v>
      </c>
      <c r="K519" s="1" t="s">
        <v>30</v>
      </c>
      <c r="L519" s="1" t="s">
        <v>662</v>
      </c>
      <c r="M519">
        <v>215</v>
      </c>
    </row>
    <row r="520" spans="1:13" x14ac:dyDescent="0.3">
      <c r="A520" s="1" t="s">
        <v>543</v>
      </c>
      <c r="B520" s="1" t="s">
        <v>14</v>
      </c>
      <c r="C520" s="1" t="s">
        <v>648</v>
      </c>
      <c r="D520">
        <v>0</v>
      </c>
      <c r="E520" s="1" t="s">
        <v>16</v>
      </c>
      <c r="F520" s="1" t="s">
        <v>649</v>
      </c>
      <c r="G520">
        <v>4683</v>
      </c>
      <c r="H520">
        <v>185</v>
      </c>
      <c r="I520">
        <v>36</v>
      </c>
      <c r="J520">
        <v>1</v>
      </c>
      <c r="K520" s="1" t="s">
        <v>30</v>
      </c>
      <c r="L520" s="1" t="s">
        <v>662</v>
      </c>
      <c r="M520">
        <v>267</v>
      </c>
    </row>
    <row r="521" spans="1:13" x14ac:dyDescent="0.3">
      <c r="A521" s="1" t="s">
        <v>544</v>
      </c>
      <c r="B521" s="1" t="s">
        <v>42</v>
      </c>
      <c r="C521" s="1" t="s">
        <v>648</v>
      </c>
      <c r="D521">
        <v>0</v>
      </c>
      <c r="E521" s="1" t="s">
        <v>25</v>
      </c>
      <c r="F521" s="1" t="s">
        <v>649</v>
      </c>
      <c r="G521">
        <v>3400</v>
      </c>
      <c r="H521">
        <v>95</v>
      </c>
      <c r="I521">
        <v>36</v>
      </c>
      <c r="J521">
        <v>1</v>
      </c>
      <c r="K521" s="1" t="s">
        <v>21</v>
      </c>
      <c r="L521" s="1" t="s">
        <v>662</v>
      </c>
      <c r="M521">
        <v>127</v>
      </c>
    </row>
    <row r="522" spans="1:13" x14ac:dyDescent="0.3">
      <c r="A522" s="1" t="s">
        <v>545</v>
      </c>
      <c r="B522" s="1" t="s">
        <v>14</v>
      </c>
      <c r="C522" s="1" t="s">
        <v>650</v>
      </c>
      <c r="D522">
        <v>2</v>
      </c>
      <c r="E522" s="1" t="s">
        <v>25</v>
      </c>
      <c r="F522" s="1" t="s">
        <v>649</v>
      </c>
      <c r="G522">
        <v>2192</v>
      </c>
      <c r="H522">
        <v>45</v>
      </c>
      <c r="I522">
        <v>36</v>
      </c>
      <c r="J522">
        <v>1</v>
      </c>
      <c r="K522" s="1" t="s">
        <v>30</v>
      </c>
      <c r="L522" s="1" t="s">
        <v>661</v>
      </c>
      <c r="M522">
        <v>97</v>
      </c>
    </row>
    <row r="523" spans="1:13" x14ac:dyDescent="0.3">
      <c r="A523" s="1" t="s">
        <v>546</v>
      </c>
      <c r="B523" s="1" t="s">
        <v>14</v>
      </c>
      <c r="C523" s="1" t="s">
        <v>648</v>
      </c>
      <c r="D523">
        <v>0</v>
      </c>
      <c r="E523" s="1" t="s">
        <v>16</v>
      </c>
      <c r="F523" s="1" t="s">
        <v>649</v>
      </c>
      <c r="G523">
        <v>2500</v>
      </c>
      <c r="H523">
        <v>55</v>
      </c>
      <c r="I523">
        <v>36</v>
      </c>
      <c r="J523">
        <v>1</v>
      </c>
      <c r="K523" s="1" t="s">
        <v>30</v>
      </c>
      <c r="L523" s="1" t="s">
        <v>661</v>
      </c>
      <c r="M523">
        <v>107</v>
      </c>
    </row>
    <row r="524" spans="1:13" x14ac:dyDescent="0.3">
      <c r="A524" s="1" t="s">
        <v>547</v>
      </c>
      <c r="B524" s="1" t="s">
        <v>14</v>
      </c>
      <c r="C524" s="1" t="s">
        <v>650</v>
      </c>
      <c r="D524">
        <v>3</v>
      </c>
      <c r="E524" s="1" t="s">
        <v>16</v>
      </c>
      <c r="F524" s="1" t="s">
        <v>651</v>
      </c>
      <c r="G524">
        <v>5677</v>
      </c>
      <c r="H524">
        <v>100</v>
      </c>
      <c r="I524">
        <v>36</v>
      </c>
      <c r="J524">
        <v>1</v>
      </c>
      <c r="K524" s="1" t="s">
        <v>21</v>
      </c>
      <c r="L524" s="1" t="s">
        <v>661</v>
      </c>
      <c r="M524">
        <v>120</v>
      </c>
    </row>
    <row r="525" spans="1:13" x14ac:dyDescent="0.3">
      <c r="A525" s="1" t="s">
        <v>548</v>
      </c>
      <c r="B525" s="1" t="s">
        <v>14</v>
      </c>
      <c r="C525" s="1" t="s">
        <v>650</v>
      </c>
      <c r="D525">
        <v>2</v>
      </c>
      <c r="E525" s="1" t="s">
        <v>16</v>
      </c>
      <c r="F525" s="1" t="s">
        <v>651</v>
      </c>
      <c r="G525">
        <v>7948</v>
      </c>
      <c r="H525">
        <v>480</v>
      </c>
      <c r="I525">
        <v>36</v>
      </c>
      <c r="J525">
        <v>1</v>
      </c>
      <c r="K525" s="1" t="s">
        <v>21</v>
      </c>
      <c r="L525" s="1" t="s">
        <v>661</v>
      </c>
      <c r="M525">
        <v>790</v>
      </c>
    </row>
    <row r="526" spans="1:13" x14ac:dyDescent="0.3">
      <c r="A526" s="1" t="s">
        <v>549</v>
      </c>
      <c r="B526" s="1" t="s">
        <v>14</v>
      </c>
      <c r="C526" s="1" t="s">
        <v>648</v>
      </c>
      <c r="D526">
        <v>0</v>
      </c>
      <c r="E526" s="1" t="s">
        <v>16</v>
      </c>
      <c r="F526" s="1" t="s">
        <v>649</v>
      </c>
      <c r="G526">
        <v>4680</v>
      </c>
      <c r="H526">
        <v>128</v>
      </c>
      <c r="I526">
        <v>36</v>
      </c>
      <c r="J526">
        <v>1</v>
      </c>
      <c r="K526" s="1" t="s">
        <v>30</v>
      </c>
      <c r="L526" s="1" t="s">
        <v>662</v>
      </c>
      <c r="M526">
        <v>237</v>
      </c>
    </row>
    <row r="527" spans="1:13" x14ac:dyDescent="0.3">
      <c r="A527" s="1" t="s">
        <v>550</v>
      </c>
      <c r="B527" s="1" t="s">
        <v>14</v>
      </c>
      <c r="C527" s="1" t="s">
        <v>650</v>
      </c>
      <c r="D527">
        <v>2</v>
      </c>
      <c r="E527" s="1" t="s">
        <v>16</v>
      </c>
      <c r="F527" s="1" t="s">
        <v>651</v>
      </c>
      <c r="G527">
        <v>17500</v>
      </c>
      <c r="H527">
        <v>400</v>
      </c>
      <c r="I527">
        <v>36</v>
      </c>
      <c r="J527">
        <v>1</v>
      </c>
      <c r="K527" s="1" t="s">
        <v>21</v>
      </c>
      <c r="L527" s="1" t="s">
        <v>661</v>
      </c>
      <c r="M527">
        <v>620</v>
      </c>
    </row>
    <row r="528" spans="1:13" x14ac:dyDescent="0.3">
      <c r="A528" s="1" t="s">
        <v>551</v>
      </c>
      <c r="B528" s="1" t="s">
        <v>14</v>
      </c>
      <c r="C528" s="1" t="s">
        <v>650</v>
      </c>
      <c r="D528">
        <v>0</v>
      </c>
      <c r="E528" s="1" t="s">
        <v>16</v>
      </c>
      <c r="F528" s="1" t="s">
        <v>649</v>
      </c>
      <c r="G528">
        <v>3775</v>
      </c>
      <c r="H528">
        <v>110</v>
      </c>
      <c r="I528">
        <v>36</v>
      </c>
      <c r="J528">
        <v>1</v>
      </c>
      <c r="K528" s="1" t="s">
        <v>30</v>
      </c>
      <c r="L528" s="1" t="s">
        <v>661</v>
      </c>
      <c r="M528">
        <v>200</v>
      </c>
    </row>
    <row r="529" spans="1:13" x14ac:dyDescent="0.3">
      <c r="A529" s="1" t="s">
        <v>552</v>
      </c>
      <c r="B529" s="1" t="s">
        <v>14</v>
      </c>
      <c r="C529" s="1" t="s">
        <v>650</v>
      </c>
      <c r="D529">
        <v>1</v>
      </c>
      <c r="E529" s="1" t="s">
        <v>25</v>
      </c>
      <c r="F529" s="1" t="s">
        <v>649</v>
      </c>
      <c r="G529">
        <v>5285</v>
      </c>
      <c r="H529">
        <v>161</v>
      </c>
      <c r="I529">
        <v>36</v>
      </c>
      <c r="J529">
        <v>0</v>
      </c>
      <c r="K529" s="1" t="s">
        <v>30</v>
      </c>
      <c r="L529" s="1" t="s">
        <v>661</v>
      </c>
      <c r="M529">
        <v>232</v>
      </c>
    </row>
    <row r="530" spans="1:13" x14ac:dyDescent="0.3">
      <c r="A530" s="1" t="s">
        <v>553</v>
      </c>
      <c r="B530" s="1" t="s">
        <v>14</v>
      </c>
      <c r="C530" s="1" t="s">
        <v>648</v>
      </c>
      <c r="D530">
        <v>1</v>
      </c>
      <c r="E530" s="1" t="s">
        <v>25</v>
      </c>
      <c r="F530" s="1" t="s">
        <v>649</v>
      </c>
      <c r="G530">
        <v>2679</v>
      </c>
      <c r="H530">
        <v>94</v>
      </c>
      <c r="I530">
        <v>36</v>
      </c>
      <c r="J530">
        <v>1</v>
      </c>
      <c r="K530" s="1" t="s">
        <v>30</v>
      </c>
      <c r="L530" s="1" t="s">
        <v>661</v>
      </c>
      <c r="M530">
        <v>127</v>
      </c>
    </row>
    <row r="531" spans="1:13" x14ac:dyDescent="0.3">
      <c r="A531" s="1" t="s">
        <v>554</v>
      </c>
      <c r="B531" s="1" t="s">
        <v>14</v>
      </c>
      <c r="C531" s="1" t="s">
        <v>648</v>
      </c>
      <c r="D531">
        <v>0</v>
      </c>
      <c r="E531" s="1" t="s">
        <v>25</v>
      </c>
      <c r="F531" s="1" t="s">
        <v>649</v>
      </c>
      <c r="G531">
        <v>6783</v>
      </c>
      <c r="H531">
        <v>130</v>
      </c>
      <c r="I531">
        <v>36</v>
      </c>
      <c r="J531">
        <v>1</v>
      </c>
      <c r="K531" s="1" t="s">
        <v>30</v>
      </c>
      <c r="L531" s="1" t="s">
        <v>661</v>
      </c>
      <c r="M531">
        <v>210</v>
      </c>
    </row>
    <row r="532" spans="1:13" x14ac:dyDescent="0.3">
      <c r="A532" s="1" t="s">
        <v>555</v>
      </c>
      <c r="B532" s="1" t="s">
        <v>14</v>
      </c>
      <c r="C532" s="1" t="s">
        <v>650</v>
      </c>
      <c r="D532">
        <v>0</v>
      </c>
      <c r="E532" s="1" t="s">
        <v>16</v>
      </c>
      <c r="F532" s="1" t="s">
        <v>649</v>
      </c>
      <c r="G532">
        <v>1025</v>
      </c>
      <c r="H532">
        <v>216</v>
      </c>
      <c r="I532">
        <v>36</v>
      </c>
      <c r="J532">
        <v>1</v>
      </c>
      <c r="K532" s="1" t="s">
        <v>21</v>
      </c>
      <c r="L532" s="1" t="s">
        <v>661</v>
      </c>
      <c r="M532">
        <v>327</v>
      </c>
    </row>
    <row r="533" spans="1:13" x14ac:dyDescent="0.3">
      <c r="A533" s="1" t="s">
        <v>556</v>
      </c>
      <c r="B533" s="1" t="s">
        <v>14</v>
      </c>
      <c r="C533" s="1" t="s">
        <v>650</v>
      </c>
      <c r="D533">
        <v>3</v>
      </c>
      <c r="E533" s="1" t="s">
        <v>16</v>
      </c>
      <c r="F533" s="1" t="s">
        <v>649</v>
      </c>
      <c r="G533">
        <v>4281</v>
      </c>
      <c r="H533">
        <v>100</v>
      </c>
      <c r="I533">
        <v>36</v>
      </c>
      <c r="J533">
        <v>1</v>
      </c>
      <c r="K533" s="1" t="s">
        <v>17</v>
      </c>
      <c r="L533" s="1" t="s">
        <v>661</v>
      </c>
      <c r="M533">
        <v>220</v>
      </c>
    </row>
    <row r="534" spans="1:13" x14ac:dyDescent="0.3">
      <c r="A534" s="1" t="s">
        <v>557</v>
      </c>
      <c r="B534" s="1" t="s">
        <v>14</v>
      </c>
      <c r="C534" s="1" t="s">
        <v>648</v>
      </c>
      <c r="D534">
        <v>2</v>
      </c>
      <c r="E534" s="1" t="s">
        <v>16</v>
      </c>
      <c r="F534" s="1" t="s">
        <v>649</v>
      </c>
      <c r="G534">
        <v>3588</v>
      </c>
      <c r="H534">
        <v>110</v>
      </c>
      <c r="I534">
        <v>36</v>
      </c>
      <c r="J534">
        <v>0</v>
      </c>
      <c r="K534" s="1" t="s">
        <v>21</v>
      </c>
      <c r="L534" s="1" t="s">
        <v>662</v>
      </c>
      <c r="M534">
        <v>220</v>
      </c>
    </row>
    <row r="535" spans="1:13" x14ac:dyDescent="0.3">
      <c r="A535" s="1" t="s">
        <v>558</v>
      </c>
      <c r="B535" s="1" t="s">
        <v>14</v>
      </c>
      <c r="C535" s="1" t="s">
        <v>648</v>
      </c>
      <c r="D535">
        <v>1</v>
      </c>
      <c r="E535" s="1" t="s">
        <v>16</v>
      </c>
      <c r="F535" s="1" t="s">
        <v>649</v>
      </c>
      <c r="G535">
        <v>11250</v>
      </c>
      <c r="H535">
        <v>196</v>
      </c>
      <c r="I535">
        <v>36</v>
      </c>
      <c r="J535">
        <v>1</v>
      </c>
      <c r="K535" s="1" t="s">
        <v>30</v>
      </c>
      <c r="L535" s="1" t="s">
        <v>662</v>
      </c>
      <c r="M535">
        <v>297</v>
      </c>
    </row>
    <row r="536" spans="1:13" x14ac:dyDescent="0.3">
      <c r="A536" s="1" t="s">
        <v>559</v>
      </c>
      <c r="B536" s="1" t="s">
        <v>42</v>
      </c>
      <c r="C536" s="1" t="s">
        <v>648</v>
      </c>
      <c r="D536">
        <v>0</v>
      </c>
      <c r="E536" s="1" t="s">
        <v>25</v>
      </c>
      <c r="F536" s="1" t="s">
        <v>651</v>
      </c>
      <c r="G536">
        <v>18165</v>
      </c>
      <c r="H536">
        <v>125</v>
      </c>
      <c r="I536">
        <v>36</v>
      </c>
      <c r="J536">
        <v>1</v>
      </c>
      <c r="K536" s="1" t="s">
        <v>17</v>
      </c>
      <c r="L536" s="1" t="s">
        <v>661</v>
      </c>
      <c r="M536">
        <v>237</v>
      </c>
    </row>
    <row r="537" spans="1:13" x14ac:dyDescent="0.3">
      <c r="A537" s="1" t="s">
        <v>560</v>
      </c>
      <c r="B537" s="1" t="s">
        <v>14</v>
      </c>
      <c r="C537" s="1" t="s">
        <v>648</v>
      </c>
      <c r="D537">
        <v>0</v>
      </c>
      <c r="E537" s="1" t="s">
        <v>25</v>
      </c>
      <c r="F537" s="1" t="s">
        <v>651</v>
      </c>
      <c r="G537">
        <v>2550</v>
      </c>
      <c r="H537">
        <v>126</v>
      </c>
      <c r="I537">
        <v>36</v>
      </c>
      <c r="J537">
        <v>1</v>
      </c>
      <c r="K537" s="1" t="s">
        <v>21</v>
      </c>
      <c r="L537" s="1" t="s">
        <v>661</v>
      </c>
      <c r="M537">
        <v>237</v>
      </c>
    </row>
    <row r="538" spans="1:13" x14ac:dyDescent="0.3">
      <c r="A538" s="1" t="s">
        <v>561</v>
      </c>
      <c r="B538" s="1" t="s">
        <v>14</v>
      </c>
      <c r="C538" s="1" t="s">
        <v>650</v>
      </c>
      <c r="D538">
        <v>0</v>
      </c>
      <c r="E538" s="1" t="s">
        <v>16</v>
      </c>
      <c r="F538" s="1" t="s">
        <v>649</v>
      </c>
      <c r="G538">
        <v>6133</v>
      </c>
      <c r="H538">
        <v>324</v>
      </c>
      <c r="I538">
        <v>36</v>
      </c>
      <c r="J538">
        <v>1</v>
      </c>
      <c r="K538" s="1" t="s">
        <v>17</v>
      </c>
      <c r="L538" s="1" t="s">
        <v>661</v>
      </c>
      <c r="M538">
        <v>487</v>
      </c>
    </row>
    <row r="539" spans="1:13" x14ac:dyDescent="0.3">
      <c r="A539" s="1" t="s">
        <v>562</v>
      </c>
      <c r="B539" s="1" t="s">
        <v>14</v>
      </c>
      <c r="C539" s="1" t="s">
        <v>648</v>
      </c>
      <c r="D539">
        <v>2</v>
      </c>
      <c r="E539" s="1" t="s">
        <v>16</v>
      </c>
      <c r="F539" s="1" t="s">
        <v>649</v>
      </c>
      <c r="G539">
        <v>3617</v>
      </c>
      <c r="H539">
        <v>107</v>
      </c>
      <c r="I539">
        <v>36</v>
      </c>
      <c r="J539">
        <v>1</v>
      </c>
      <c r="K539" s="1" t="s">
        <v>30</v>
      </c>
      <c r="L539" s="1" t="s">
        <v>661</v>
      </c>
      <c r="M539">
        <v>207</v>
      </c>
    </row>
    <row r="540" spans="1:13" x14ac:dyDescent="0.3">
      <c r="A540" s="1" t="s">
        <v>563</v>
      </c>
      <c r="B540" s="1" t="s">
        <v>14</v>
      </c>
      <c r="C540" s="1" t="s">
        <v>650</v>
      </c>
      <c r="D540">
        <v>0</v>
      </c>
      <c r="E540" s="1" t="s">
        <v>25</v>
      </c>
      <c r="F540" s="1" t="s">
        <v>649</v>
      </c>
      <c r="G540">
        <v>2917</v>
      </c>
      <c r="H540">
        <v>66</v>
      </c>
      <c r="I540">
        <v>36</v>
      </c>
      <c r="J540">
        <v>1</v>
      </c>
      <c r="K540" s="1" t="s">
        <v>21</v>
      </c>
      <c r="L540" s="1" t="s">
        <v>662</v>
      </c>
      <c r="M540">
        <v>127</v>
      </c>
    </row>
    <row r="541" spans="1:13" x14ac:dyDescent="0.3">
      <c r="A541" s="1" t="s">
        <v>564</v>
      </c>
      <c r="B541" s="1" t="s">
        <v>14</v>
      </c>
      <c r="C541" s="1" t="s">
        <v>650</v>
      </c>
      <c r="D541">
        <v>3</v>
      </c>
      <c r="E541" s="1" t="s">
        <v>16</v>
      </c>
      <c r="F541" s="1" t="s">
        <v>649</v>
      </c>
      <c r="G541">
        <v>6417</v>
      </c>
      <c r="H541">
        <v>157</v>
      </c>
      <c r="I541">
        <v>18</v>
      </c>
      <c r="J541">
        <v>1</v>
      </c>
      <c r="K541" s="1" t="s">
        <v>21</v>
      </c>
      <c r="L541" s="1" t="s">
        <v>661</v>
      </c>
      <c r="M541">
        <v>237</v>
      </c>
    </row>
    <row r="542" spans="1:13" x14ac:dyDescent="0.3">
      <c r="A542" s="1" t="s">
        <v>565</v>
      </c>
      <c r="B542" s="1" t="s">
        <v>42</v>
      </c>
      <c r="C542" s="1" t="s">
        <v>650</v>
      </c>
      <c r="D542">
        <v>1</v>
      </c>
      <c r="E542" s="1" t="s">
        <v>16</v>
      </c>
      <c r="F542" s="1" t="s">
        <v>649</v>
      </c>
      <c r="G542">
        <v>4608</v>
      </c>
      <c r="H542">
        <v>140</v>
      </c>
      <c r="I542">
        <v>18</v>
      </c>
      <c r="J542">
        <v>1</v>
      </c>
      <c r="K542" s="1" t="s">
        <v>30</v>
      </c>
      <c r="L542" s="1" t="s">
        <v>661</v>
      </c>
      <c r="M542">
        <v>220</v>
      </c>
    </row>
    <row r="543" spans="1:13" x14ac:dyDescent="0.3">
      <c r="A543" s="1" t="s">
        <v>566</v>
      </c>
      <c r="B543" s="1" t="s">
        <v>42</v>
      </c>
      <c r="C543" s="1" t="s">
        <v>648</v>
      </c>
      <c r="D543">
        <v>0</v>
      </c>
      <c r="E543" s="1" t="s">
        <v>16</v>
      </c>
      <c r="F543" s="1" t="s">
        <v>649</v>
      </c>
      <c r="G543">
        <v>2138</v>
      </c>
      <c r="H543">
        <v>99</v>
      </c>
      <c r="I543">
        <v>36</v>
      </c>
      <c r="J543">
        <v>0</v>
      </c>
      <c r="K543" s="1" t="s">
        <v>30</v>
      </c>
      <c r="L543" s="1" t="s">
        <v>662</v>
      </c>
      <c r="M543">
        <v>140</v>
      </c>
    </row>
    <row r="544" spans="1:13" x14ac:dyDescent="0.3">
      <c r="A544" s="1" t="s">
        <v>567</v>
      </c>
      <c r="B544" s="1" t="s">
        <v>42</v>
      </c>
      <c r="C544" s="1" t="s">
        <v>648</v>
      </c>
      <c r="D544">
        <v>1</v>
      </c>
      <c r="E544" s="1" t="s">
        <v>16</v>
      </c>
      <c r="F544" s="1" t="s">
        <v>651</v>
      </c>
      <c r="G544">
        <v>3652</v>
      </c>
      <c r="H544">
        <v>95</v>
      </c>
      <c r="I544">
        <v>36</v>
      </c>
      <c r="J544">
        <v>1</v>
      </c>
      <c r="K544" s="1" t="s">
        <v>30</v>
      </c>
      <c r="L544" s="1" t="s">
        <v>661</v>
      </c>
      <c r="M544">
        <v>127</v>
      </c>
    </row>
    <row r="545" spans="1:13" x14ac:dyDescent="0.3">
      <c r="A545" s="1" t="s">
        <v>568</v>
      </c>
      <c r="B545" s="1" t="s">
        <v>14</v>
      </c>
      <c r="C545" s="1" t="s">
        <v>650</v>
      </c>
      <c r="D545">
        <v>1</v>
      </c>
      <c r="E545" s="1" t="s">
        <v>25</v>
      </c>
      <c r="F545" s="1" t="s">
        <v>649</v>
      </c>
      <c r="G545">
        <v>2239</v>
      </c>
      <c r="H545">
        <v>128</v>
      </c>
      <c r="I545">
        <v>36</v>
      </c>
      <c r="J545">
        <v>1</v>
      </c>
      <c r="K545" s="1" t="s">
        <v>17</v>
      </c>
      <c r="L545" s="1" t="s">
        <v>661</v>
      </c>
      <c r="M545">
        <v>209</v>
      </c>
    </row>
    <row r="546" spans="1:13" x14ac:dyDescent="0.3">
      <c r="A546" s="1" t="s">
        <v>569</v>
      </c>
      <c r="B546" s="1" t="s">
        <v>42</v>
      </c>
      <c r="C546" s="1" t="s">
        <v>650</v>
      </c>
      <c r="D546">
        <v>0</v>
      </c>
      <c r="E546" s="1" t="s">
        <v>25</v>
      </c>
      <c r="F546" s="1" t="s">
        <v>649</v>
      </c>
      <c r="G546">
        <v>3017</v>
      </c>
      <c r="H546">
        <v>102</v>
      </c>
      <c r="I546">
        <v>36</v>
      </c>
      <c r="J546">
        <v>1</v>
      </c>
      <c r="K546" s="1" t="s">
        <v>30</v>
      </c>
      <c r="L546" s="1" t="s">
        <v>661</v>
      </c>
      <c r="M546">
        <v>203</v>
      </c>
    </row>
    <row r="547" spans="1:13" x14ac:dyDescent="0.3">
      <c r="A547" s="1" t="s">
        <v>570</v>
      </c>
      <c r="B547" s="1" t="s">
        <v>14</v>
      </c>
      <c r="C547" s="1" t="s">
        <v>650</v>
      </c>
      <c r="D547">
        <v>0</v>
      </c>
      <c r="E547" s="1" t="s">
        <v>16</v>
      </c>
      <c r="F547" s="1" t="s">
        <v>649</v>
      </c>
      <c r="G547">
        <v>2768</v>
      </c>
      <c r="H547">
        <v>155</v>
      </c>
      <c r="I547">
        <v>36</v>
      </c>
      <c r="J547">
        <v>1</v>
      </c>
      <c r="K547" s="1" t="s">
        <v>21</v>
      </c>
      <c r="L547" s="1" t="s">
        <v>661</v>
      </c>
      <c r="M547">
        <v>247</v>
      </c>
    </row>
    <row r="548" spans="1:13" x14ac:dyDescent="0.3">
      <c r="A548" s="1" t="s">
        <v>571</v>
      </c>
      <c r="B548" s="1" t="s">
        <v>14</v>
      </c>
      <c r="C548" s="1" t="s">
        <v>648</v>
      </c>
      <c r="D548">
        <v>0</v>
      </c>
      <c r="E548" s="1" t="s">
        <v>25</v>
      </c>
      <c r="F548" s="1" t="s">
        <v>649</v>
      </c>
      <c r="G548">
        <v>3358</v>
      </c>
      <c r="H548">
        <v>80</v>
      </c>
      <c r="I548">
        <v>36</v>
      </c>
      <c r="J548">
        <v>1</v>
      </c>
      <c r="K548" s="1" t="s">
        <v>30</v>
      </c>
      <c r="L548" s="1" t="s">
        <v>662</v>
      </c>
      <c r="M548">
        <v>150</v>
      </c>
    </row>
    <row r="549" spans="1:13" x14ac:dyDescent="0.3">
      <c r="A549" s="1" t="s">
        <v>572</v>
      </c>
      <c r="B549" s="1" t="s">
        <v>14</v>
      </c>
      <c r="C549" s="1" t="s">
        <v>648</v>
      </c>
      <c r="D549">
        <v>0</v>
      </c>
      <c r="E549" s="1" t="s">
        <v>16</v>
      </c>
      <c r="F549" s="1" t="s">
        <v>649</v>
      </c>
      <c r="G549">
        <v>2526</v>
      </c>
      <c r="H549">
        <v>145</v>
      </c>
      <c r="I549">
        <v>36</v>
      </c>
      <c r="J549">
        <v>1</v>
      </c>
      <c r="K549" s="1" t="s">
        <v>21</v>
      </c>
      <c r="L549" s="1" t="s">
        <v>661</v>
      </c>
      <c r="M549">
        <v>277</v>
      </c>
    </row>
    <row r="550" spans="1:13" x14ac:dyDescent="0.3">
      <c r="A550" s="1" t="s">
        <v>573</v>
      </c>
      <c r="B550" s="1" t="s">
        <v>42</v>
      </c>
      <c r="C550" s="1" t="s">
        <v>648</v>
      </c>
      <c r="D550">
        <v>0</v>
      </c>
      <c r="E550" s="1" t="s">
        <v>16</v>
      </c>
      <c r="F550" s="1" t="s">
        <v>649</v>
      </c>
      <c r="G550">
        <v>5000</v>
      </c>
      <c r="H550">
        <v>103</v>
      </c>
      <c r="I550">
        <v>36</v>
      </c>
      <c r="J550">
        <v>0</v>
      </c>
      <c r="K550" s="1" t="s">
        <v>30</v>
      </c>
      <c r="L550" s="1" t="s">
        <v>662</v>
      </c>
      <c r="M550">
        <v>205</v>
      </c>
    </row>
    <row r="551" spans="1:13" x14ac:dyDescent="0.3">
      <c r="A551" s="1" t="s">
        <v>574</v>
      </c>
      <c r="B551" s="1" t="s">
        <v>14</v>
      </c>
      <c r="C551" s="1" t="s">
        <v>650</v>
      </c>
      <c r="D551">
        <v>0</v>
      </c>
      <c r="E551" s="1" t="s">
        <v>16</v>
      </c>
      <c r="F551" s="1" t="s">
        <v>649</v>
      </c>
      <c r="G551">
        <v>2785</v>
      </c>
      <c r="H551">
        <v>110</v>
      </c>
      <c r="I551">
        <v>36</v>
      </c>
      <c r="J551">
        <v>1</v>
      </c>
      <c r="K551" s="1" t="s">
        <v>21</v>
      </c>
      <c r="L551" s="1" t="s">
        <v>661</v>
      </c>
      <c r="M551">
        <v>220</v>
      </c>
    </row>
    <row r="552" spans="1:13" x14ac:dyDescent="0.3">
      <c r="A552" s="1" t="s">
        <v>575</v>
      </c>
      <c r="B552" s="1" t="s">
        <v>14</v>
      </c>
      <c r="C552" s="1" t="s">
        <v>650</v>
      </c>
      <c r="D552">
        <v>2</v>
      </c>
      <c r="E552" s="1" t="s">
        <v>16</v>
      </c>
      <c r="F552" s="1" t="s">
        <v>651</v>
      </c>
      <c r="G552">
        <v>6633</v>
      </c>
      <c r="H552">
        <v>128</v>
      </c>
      <c r="I552">
        <v>36</v>
      </c>
      <c r="J552">
        <v>0</v>
      </c>
      <c r="K552" s="1" t="s">
        <v>21</v>
      </c>
      <c r="L552" s="1" t="s">
        <v>662</v>
      </c>
      <c r="M552">
        <v>237</v>
      </c>
    </row>
    <row r="553" spans="1:13" x14ac:dyDescent="0.3">
      <c r="A553" s="1" t="s">
        <v>576</v>
      </c>
      <c r="B553" s="1" t="s">
        <v>14</v>
      </c>
      <c r="C553" s="1" t="s">
        <v>650</v>
      </c>
      <c r="D553">
        <v>1</v>
      </c>
      <c r="E553" s="1" t="s">
        <v>25</v>
      </c>
      <c r="F553" s="1" t="s">
        <v>649</v>
      </c>
      <c r="G553">
        <v>2492</v>
      </c>
      <c r="H553">
        <v>128</v>
      </c>
      <c r="I553">
        <v>36</v>
      </c>
      <c r="J553">
        <v>1</v>
      </c>
      <c r="K553" s="1" t="s">
        <v>21</v>
      </c>
      <c r="L553" s="1" t="s">
        <v>661</v>
      </c>
      <c r="M553">
        <v>237</v>
      </c>
    </row>
    <row r="554" spans="1:13" x14ac:dyDescent="0.3">
      <c r="A554" s="1" t="s">
        <v>577</v>
      </c>
      <c r="B554" s="1" t="s">
        <v>14</v>
      </c>
      <c r="C554" s="1" t="s">
        <v>650</v>
      </c>
      <c r="D554">
        <v>1</v>
      </c>
      <c r="E554" s="1" t="s">
        <v>16</v>
      </c>
      <c r="F554" s="1" t="s">
        <v>649</v>
      </c>
      <c r="G554">
        <v>3333</v>
      </c>
      <c r="H554">
        <v>158</v>
      </c>
      <c r="I554">
        <v>36</v>
      </c>
      <c r="J554">
        <v>1</v>
      </c>
      <c r="K554" s="1" t="s">
        <v>17</v>
      </c>
      <c r="L554" s="1" t="s">
        <v>661</v>
      </c>
      <c r="M554">
        <v>279</v>
      </c>
    </row>
    <row r="555" spans="1:13" x14ac:dyDescent="0.3">
      <c r="A555" s="1" t="s">
        <v>578</v>
      </c>
      <c r="B555" s="1" t="s">
        <v>14</v>
      </c>
      <c r="C555" s="1" t="s">
        <v>650</v>
      </c>
      <c r="D555">
        <v>0</v>
      </c>
      <c r="E555" s="1" t="s">
        <v>25</v>
      </c>
      <c r="F555" s="1" t="s">
        <v>649</v>
      </c>
      <c r="G555">
        <v>2454</v>
      </c>
      <c r="H555">
        <v>181</v>
      </c>
      <c r="I555">
        <v>36</v>
      </c>
      <c r="J555">
        <v>0</v>
      </c>
      <c r="K555" s="1" t="s">
        <v>17</v>
      </c>
      <c r="L555" s="1" t="s">
        <v>662</v>
      </c>
      <c r="M555">
        <v>252</v>
      </c>
    </row>
    <row r="556" spans="1:13" x14ac:dyDescent="0.3">
      <c r="A556" s="1" t="s">
        <v>579</v>
      </c>
      <c r="B556" s="1" t="s">
        <v>14</v>
      </c>
      <c r="C556" s="1" t="s">
        <v>650</v>
      </c>
      <c r="D556">
        <v>0</v>
      </c>
      <c r="E556" s="1" t="s">
        <v>16</v>
      </c>
      <c r="F556" s="1" t="s">
        <v>649</v>
      </c>
      <c r="G556">
        <v>3593</v>
      </c>
      <c r="H556">
        <v>132</v>
      </c>
      <c r="I556">
        <v>18</v>
      </c>
      <c r="J556">
        <v>0</v>
      </c>
      <c r="K556" s="1" t="s">
        <v>21</v>
      </c>
      <c r="L556" s="1" t="s">
        <v>662</v>
      </c>
      <c r="M556">
        <v>223</v>
      </c>
    </row>
    <row r="557" spans="1:13" x14ac:dyDescent="0.3">
      <c r="A557" s="1" t="s">
        <v>580</v>
      </c>
      <c r="B557" s="1" t="s">
        <v>14</v>
      </c>
      <c r="C557" s="1" t="s">
        <v>650</v>
      </c>
      <c r="D557">
        <v>1</v>
      </c>
      <c r="E557" s="1" t="s">
        <v>16</v>
      </c>
      <c r="F557" s="1" t="s">
        <v>649</v>
      </c>
      <c r="G557">
        <v>5468</v>
      </c>
      <c r="H557">
        <v>26</v>
      </c>
      <c r="I557">
        <v>36</v>
      </c>
      <c r="J557">
        <v>1</v>
      </c>
      <c r="K557" s="1" t="s">
        <v>30</v>
      </c>
      <c r="L557" s="1" t="s">
        <v>661</v>
      </c>
      <c r="M557">
        <v>57</v>
      </c>
    </row>
    <row r="558" spans="1:13" x14ac:dyDescent="0.3">
      <c r="A558" s="1" t="s">
        <v>581</v>
      </c>
      <c r="B558" s="1" t="s">
        <v>42</v>
      </c>
      <c r="C558" s="1" t="s">
        <v>648</v>
      </c>
      <c r="D558">
        <v>0</v>
      </c>
      <c r="E558" s="1" t="s">
        <v>16</v>
      </c>
      <c r="F558" s="1" t="s">
        <v>649</v>
      </c>
      <c r="G558">
        <v>2667</v>
      </c>
      <c r="H558">
        <v>84</v>
      </c>
      <c r="I558">
        <v>36</v>
      </c>
      <c r="J558">
        <v>1</v>
      </c>
      <c r="K558" s="1" t="s">
        <v>17</v>
      </c>
      <c r="L558" s="1" t="s">
        <v>661</v>
      </c>
      <c r="M558">
        <v>157</v>
      </c>
    </row>
    <row r="559" spans="1:13" x14ac:dyDescent="0.3">
      <c r="A559" s="1" t="s">
        <v>582</v>
      </c>
      <c r="B559" s="1" t="s">
        <v>14</v>
      </c>
      <c r="C559" s="1" t="s">
        <v>650</v>
      </c>
      <c r="D559">
        <v>3</v>
      </c>
      <c r="E559" s="1" t="s">
        <v>16</v>
      </c>
      <c r="F559" s="1" t="s">
        <v>651</v>
      </c>
      <c r="G559">
        <v>10139</v>
      </c>
      <c r="H559">
        <v>260</v>
      </c>
      <c r="I559">
        <v>36</v>
      </c>
      <c r="J559">
        <v>1</v>
      </c>
      <c r="K559" s="1" t="s">
        <v>30</v>
      </c>
      <c r="L559" s="1" t="s">
        <v>661</v>
      </c>
      <c r="M559">
        <v>370</v>
      </c>
    </row>
    <row r="560" spans="1:13" x14ac:dyDescent="0.3">
      <c r="A560" s="1" t="s">
        <v>583</v>
      </c>
      <c r="B560" s="1" t="s">
        <v>14</v>
      </c>
      <c r="C560" s="1" t="s">
        <v>650</v>
      </c>
      <c r="D560">
        <v>0</v>
      </c>
      <c r="E560" s="1" t="s">
        <v>16</v>
      </c>
      <c r="F560" s="1" t="s">
        <v>649</v>
      </c>
      <c r="G560">
        <v>3887</v>
      </c>
      <c r="H560">
        <v>162</v>
      </c>
      <c r="I560">
        <v>36</v>
      </c>
      <c r="J560">
        <v>1</v>
      </c>
      <c r="K560" s="1" t="s">
        <v>30</v>
      </c>
      <c r="L560" s="1" t="s">
        <v>661</v>
      </c>
      <c r="M560">
        <v>273</v>
      </c>
    </row>
    <row r="561" spans="1:13" x14ac:dyDescent="0.3">
      <c r="A561" s="1" t="s">
        <v>584</v>
      </c>
      <c r="B561" s="1" t="s">
        <v>42</v>
      </c>
      <c r="C561" s="1" t="s">
        <v>650</v>
      </c>
      <c r="D561">
        <v>0</v>
      </c>
      <c r="E561" s="1" t="s">
        <v>16</v>
      </c>
      <c r="F561" s="1" t="s">
        <v>649</v>
      </c>
      <c r="G561">
        <v>4180</v>
      </c>
      <c r="H561">
        <v>182</v>
      </c>
      <c r="I561">
        <v>36</v>
      </c>
      <c r="J561">
        <v>1</v>
      </c>
      <c r="K561" s="1" t="s">
        <v>30</v>
      </c>
      <c r="L561" s="1" t="s">
        <v>661</v>
      </c>
      <c r="M561">
        <v>293</v>
      </c>
    </row>
    <row r="562" spans="1:13" x14ac:dyDescent="0.3">
      <c r="A562" s="1" t="s">
        <v>585</v>
      </c>
      <c r="B562" s="1" t="s">
        <v>14</v>
      </c>
      <c r="C562" s="1" t="s">
        <v>650</v>
      </c>
      <c r="D562">
        <v>2</v>
      </c>
      <c r="E562" s="1" t="s">
        <v>25</v>
      </c>
      <c r="F562" s="1" t="s">
        <v>649</v>
      </c>
      <c r="G562">
        <v>3675</v>
      </c>
      <c r="H562">
        <v>108</v>
      </c>
      <c r="I562">
        <v>36</v>
      </c>
      <c r="J562">
        <v>1</v>
      </c>
      <c r="K562" s="1" t="s">
        <v>30</v>
      </c>
      <c r="L562" s="1" t="s">
        <v>661</v>
      </c>
      <c r="M562">
        <v>209</v>
      </c>
    </row>
    <row r="563" spans="1:13" x14ac:dyDescent="0.3">
      <c r="A563" s="1" t="s">
        <v>586</v>
      </c>
      <c r="B563" s="1" t="s">
        <v>42</v>
      </c>
      <c r="C563" s="1" t="s">
        <v>650</v>
      </c>
      <c r="D563">
        <v>1</v>
      </c>
      <c r="E563" s="1" t="s">
        <v>16</v>
      </c>
      <c r="F563" s="1" t="s">
        <v>651</v>
      </c>
      <c r="G563">
        <v>19484</v>
      </c>
      <c r="H563">
        <v>600</v>
      </c>
      <c r="I563">
        <v>36</v>
      </c>
      <c r="J563">
        <v>1</v>
      </c>
      <c r="K563" s="1" t="s">
        <v>30</v>
      </c>
      <c r="L563" s="1" t="s">
        <v>661</v>
      </c>
      <c r="M563">
        <v>700</v>
      </c>
    </row>
    <row r="564" spans="1:13" x14ac:dyDescent="0.3">
      <c r="A564" s="1" t="s">
        <v>587</v>
      </c>
      <c r="B564" s="1" t="s">
        <v>14</v>
      </c>
      <c r="C564" s="1" t="s">
        <v>650</v>
      </c>
      <c r="D564">
        <v>0</v>
      </c>
      <c r="E564" s="1" t="s">
        <v>16</v>
      </c>
      <c r="F564" s="1" t="s">
        <v>649</v>
      </c>
      <c r="G564">
        <v>5923</v>
      </c>
      <c r="H564">
        <v>211</v>
      </c>
      <c r="I564">
        <v>36</v>
      </c>
      <c r="J564">
        <v>1</v>
      </c>
      <c r="K564" s="1" t="s">
        <v>21</v>
      </c>
      <c r="L564" s="1" t="s">
        <v>661</v>
      </c>
      <c r="M564">
        <v>322</v>
      </c>
    </row>
    <row r="565" spans="1:13" x14ac:dyDescent="0.3">
      <c r="A565" s="1" t="s">
        <v>588</v>
      </c>
      <c r="B565" s="1" t="s">
        <v>14</v>
      </c>
      <c r="C565" s="1" t="s">
        <v>648</v>
      </c>
      <c r="D565">
        <v>0</v>
      </c>
      <c r="E565" s="1" t="s">
        <v>25</v>
      </c>
      <c r="F565" s="1" t="s">
        <v>651</v>
      </c>
      <c r="G565">
        <v>5800</v>
      </c>
      <c r="H565">
        <v>132</v>
      </c>
      <c r="I565">
        <v>36</v>
      </c>
      <c r="J565">
        <v>1</v>
      </c>
      <c r="K565" s="1" t="s">
        <v>30</v>
      </c>
      <c r="L565" s="1" t="s">
        <v>661</v>
      </c>
      <c r="M565">
        <v>253</v>
      </c>
    </row>
    <row r="566" spans="1:13" x14ac:dyDescent="0.3">
      <c r="A566" s="1" t="s">
        <v>589</v>
      </c>
      <c r="B566" s="1" t="s">
        <v>14</v>
      </c>
      <c r="C566" s="1" t="s">
        <v>650</v>
      </c>
      <c r="D566">
        <v>2</v>
      </c>
      <c r="E566" s="1" t="s">
        <v>16</v>
      </c>
      <c r="F566" s="1" t="s">
        <v>649</v>
      </c>
      <c r="G566">
        <v>8799</v>
      </c>
      <c r="H566">
        <v>258</v>
      </c>
      <c r="I566">
        <v>36</v>
      </c>
      <c r="J566">
        <v>0</v>
      </c>
      <c r="K566" s="1" t="s">
        <v>17</v>
      </c>
      <c r="L566" s="1" t="s">
        <v>662</v>
      </c>
      <c r="M566">
        <v>379</v>
      </c>
    </row>
    <row r="567" spans="1:13" x14ac:dyDescent="0.3">
      <c r="A567" s="1" t="s">
        <v>590</v>
      </c>
      <c r="B567" s="1" t="s">
        <v>14</v>
      </c>
      <c r="C567" s="1" t="s">
        <v>650</v>
      </c>
      <c r="D567">
        <v>0</v>
      </c>
      <c r="E567" s="1" t="s">
        <v>25</v>
      </c>
      <c r="F567" s="1" t="s">
        <v>649</v>
      </c>
      <c r="G567">
        <v>4467</v>
      </c>
      <c r="H567">
        <v>120</v>
      </c>
      <c r="I567">
        <v>36</v>
      </c>
      <c r="J567">
        <v>1</v>
      </c>
      <c r="K567" s="1" t="s">
        <v>21</v>
      </c>
      <c r="L567" s="1" t="s">
        <v>661</v>
      </c>
      <c r="M567">
        <v>230</v>
      </c>
    </row>
    <row r="568" spans="1:13" x14ac:dyDescent="0.3">
      <c r="A568" s="1" t="s">
        <v>591</v>
      </c>
      <c r="B568" s="1" t="s">
        <v>14</v>
      </c>
      <c r="C568" s="1" t="s">
        <v>648</v>
      </c>
      <c r="D568">
        <v>0</v>
      </c>
      <c r="E568" s="1" t="s">
        <v>16</v>
      </c>
      <c r="F568" s="1" t="s">
        <v>649</v>
      </c>
      <c r="G568">
        <v>3333</v>
      </c>
      <c r="H568">
        <v>70</v>
      </c>
      <c r="I568">
        <v>36</v>
      </c>
      <c r="J568">
        <v>1</v>
      </c>
      <c r="K568" s="1" t="s">
        <v>17</v>
      </c>
      <c r="L568" s="1" t="s">
        <v>661</v>
      </c>
      <c r="M568">
        <v>70</v>
      </c>
    </row>
    <row r="569" spans="1:13" x14ac:dyDescent="0.3">
      <c r="A569" s="1" t="s">
        <v>592</v>
      </c>
      <c r="B569" s="1" t="s">
        <v>14</v>
      </c>
      <c r="C569" s="1" t="s">
        <v>650</v>
      </c>
      <c r="D569">
        <v>3</v>
      </c>
      <c r="E569" s="1" t="s">
        <v>16</v>
      </c>
      <c r="F569" s="1" t="s">
        <v>649</v>
      </c>
      <c r="G569">
        <v>3400</v>
      </c>
      <c r="H569">
        <v>123</v>
      </c>
      <c r="I569">
        <v>36</v>
      </c>
      <c r="J569">
        <v>0</v>
      </c>
      <c r="K569" s="1" t="s">
        <v>21</v>
      </c>
      <c r="L569" s="1" t="s">
        <v>662</v>
      </c>
      <c r="M569">
        <v>235</v>
      </c>
    </row>
    <row r="570" spans="1:13" x14ac:dyDescent="0.3">
      <c r="A570" s="1" t="s">
        <v>593</v>
      </c>
      <c r="B570" s="1" t="s">
        <v>42</v>
      </c>
      <c r="C570" s="1" t="s">
        <v>648</v>
      </c>
      <c r="D570">
        <v>0</v>
      </c>
      <c r="E570" s="1" t="s">
        <v>16</v>
      </c>
      <c r="F570" s="1" t="s">
        <v>649</v>
      </c>
      <c r="G570">
        <v>2378</v>
      </c>
      <c r="H570">
        <v>9</v>
      </c>
      <c r="I570">
        <v>36</v>
      </c>
      <c r="J570">
        <v>1</v>
      </c>
      <c r="K570" s="1" t="s">
        <v>17</v>
      </c>
      <c r="L570" s="1" t="s">
        <v>662</v>
      </c>
      <c r="M570">
        <v>20</v>
      </c>
    </row>
    <row r="571" spans="1:13" x14ac:dyDescent="0.3">
      <c r="A571" s="1" t="s">
        <v>594</v>
      </c>
      <c r="B571" s="1" t="s">
        <v>14</v>
      </c>
      <c r="C571" s="1" t="s">
        <v>650</v>
      </c>
      <c r="D571">
        <v>0</v>
      </c>
      <c r="E571" s="1" t="s">
        <v>16</v>
      </c>
      <c r="F571" s="1" t="s">
        <v>649</v>
      </c>
      <c r="G571">
        <v>3166</v>
      </c>
      <c r="H571">
        <v>104</v>
      </c>
      <c r="I571">
        <v>36</v>
      </c>
      <c r="J571">
        <v>0</v>
      </c>
      <c r="K571" s="1" t="s">
        <v>17</v>
      </c>
      <c r="L571" s="1" t="s">
        <v>662</v>
      </c>
      <c r="M571">
        <v>200</v>
      </c>
    </row>
    <row r="572" spans="1:13" x14ac:dyDescent="0.3">
      <c r="A572" s="1" t="s">
        <v>595</v>
      </c>
      <c r="B572" s="1" t="s">
        <v>14</v>
      </c>
      <c r="C572" s="1" t="s">
        <v>650</v>
      </c>
      <c r="D572">
        <v>1</v>
      </c>
      <c r="E572" s="1" t="s">
        <v>16</v>
      </c>
      <c r="F572" s="1" t="s">
        <v>649</v>
      </c>
      <c r="G572">
        <v>3417</v>
      </c>
      <c r="H572">
        <v>186</v>
      </c>
      <c r="I572">
        <v>36</v>
      </c>
      <c r="J572">
        <v>1</v>
      </c>
      <c r="K572" s="1" t="s">
        <v>17</v>
      </c>
      <c r="L572" s="1" t="s">
        <v>661</v>
      </c>
      <c r="M572">
        <v>247</v>
      </c>
    </row>
    <row r="573" spans="1:13" x14ac:dyDescent="0.3">
      <c r="A573" s="1" t="s">
        <v>596</v>
      </c>
      <c r="B573" s="1" t="s">
        <v>14</v>
      </c>
      <c r="C573" s="1" t="s">
        <v>650</v>
      </c>
      <c r="D573">
        <v>0</v>
      </c>
      <c r="E573" s="1" t="s">
        <v>16</v>
      </c>
      <c r="F573" s="1" t="s">
        <v>649</v>
      </c>
      <c r="G573">
        <v>5116</v>
      </c>
      <c r="H573">
        <v>165</v>
      </c>
      <c r="I573">
        <v>36</v>
      </c>
      <c r="J573">
        <v>0</v>
      </c>
      <c r="K573" s="1" t="s">
        <v>17</v>
      </c>
      <c r="L573" s="1" t="s">
        <v>662</v>
      </c>
      <c r="M573">
        <v>267</v>
      </c>
    </row>
    <row r="574" spans="1:13" x14ac:dyDescent="0.3">
      <c r="A574" s="1" t="s">
        <v>597</v>
      </c>
      <c r="B574" s="1" t="s">
        <v>14</v>
      </c>
      <c r="C574" s="1" t="s">
        <v>650</v>
      </c>
      <c r="D574">
        <v>2</v>
      </c>
      <c r="E574" s="1" t="s">
        <v>16</v>
      </c>
      <c r="F574" s="1" t="s">
        <v>649</v>
      </c>
      <c r="G574">
        <v>16666</v>
      </c>
      <c r="H574">
        <v>275</v>
      </c>
      <c r="I574">
        <v>36</v>
      </c>
      <c r="J574">
        <v>1</v>
      </c>
      <c r="K574" s="1" t="s">
        <v>17</v>
      </c>
      <c r="L574" s="1" t="s">
        <v>661</v>
      </c>
      <c r="M574">
        <v>357</v>
      </c>
    </row>
    <row r="575" spans="1:13" x14ac:dyDescent="0.3">
      <c r="A575" s="1" t="s">
        <v>598</v>
      </c>
      <c r="B575" s="1" t="s">
        <v>14</v>
      </c>
      <c r="C575" s="1" t="s">
        <v>650</v>
      </c>
      <c r="D575">
        <v>2</v>
      </c>
      <c r="E575" s="1" t="s">
        <v>25</v>
      </c>
      <c r="F575" s="1" t="s">
        <v>649</v>
      </c>
      <c r="G575">
        <v>6125</v>
      </c>
      <c r="H575">
        <v>187</v>
      </c>
      <c r="I575">
        <v>48</v>
      </c>
      <c r="J575">
        <v>1</v>
      </c>
      <c r="K575" s="1" t="s">
        <v>30</v>
      </c>
      <c r="L575" s="1" t="s">
        <v>662</v>
      </c>
      <c r="M575">
        <v>277</v>
      </c>
    </row>
    <row r="576" spans="1:13" x14ac:dyDescent="0.3">
      <c r="A576" s="1" t="s">
        <v>599</v>
      </c>
      <c r="B576" s="1" t="s">
        <v>14</v>
      </c>
      <c r="C576" s="1" t="s">
        <v>650</v>
      </c>
      <c r="D576">
        <v>3</v>
      </c>
      <c r="E576" s="1" t="s">
        <v>16</v>
      </c>
      <c r="F576" s="1" t="s">
        <v>649</v>
      </c>
      <c r="G576">
        <v>6406</v>
      </c>
      <c r="H576">
        <v>150</v>
      </c>
      <c r="I576">
        <v>36</v>
      </c>
      <c r="J576">
        <v>1</v>
      </c>
      <c r="K576" s="1" t="s">
        <v>30</v>
      </c>
      <c r="L576" s="1" t="s">
        <v>662</v>
      </c>
      <c r="M576">
        <v>250</v>
      </c>
    </row>
    <row r="577" spans="1:13" x14ac:dyDescent="0.3">
      <c r="A577" s="1" t="s">
        <v>600</v>
      </c>
      <c r="B577" s="1" t="s">
        <v>14</v>
      </c>
      <c r="C577" s="1" t="s">
        <v>650</v>
      </c>
      <c r="D577">
        <v>2</v>
      </c>
      <c r="E577" s="1" t="s">
        <v>16</v>
      </c>
      <c r="F577" s="1" t="s">
        <v>649</v>
      </c>
      <c r="G577">
        <v>3159</v>
      </c>
      <c r="H577">
        <v>108</v>
      </c>
      <c r="I577">
        <v>84</v>
      </c>
      <c r="J577">
        <v>1</v>
      </c>
      <c r="K577" s="1" t="s">
        <v>17</v>
      </c>
      <c r="L577" s="1" t="s">
        <v>661</v>
      </c>
      <c r="M577">
        <v>209</v>
      </c>
    </row>
    <row r="578" spans="1:13" x14ac:dyDescent="0.3">
      <c r="A578" s="1" t="s">
        <v>601</v>
      </c>
      <c r="B578" s="1" t="s">
        <v>14</v>
      </c>
      <c r="C578" s="1" t="s">
        <v>650</v>
      </c>
      <c r="D578">
        <v>0</v>
      </c>
      <c r="E578" s="1" t="s">
        <v>16</v>
      </c>
      <c r="F578" s="1" t="s">
        <v>649</v>
      </c>
      <c r="G578">
        <v>3087</v>
      </c>
      <c r="H578">
        <v>136</v>
      </c>
      <c r="I578">
        <v>36</v>
      </c>
      <c r="J578">
        <v>0</v>
      </c>
      <c r="K578" s="1" t="s">
        <v>30</v>
      </c>
      <c r="L578" s="1" t="s">
        <v>662</v>
      </c>
      <c r="M578">
        <v>237</v>
      </c>
    </row>
    <row r="579" spans="1:13" x14ac:dyDescent="0.3">
      <c r="A579" s="1" t="s">
        <v>602</v>
      </c>
      <c r="B579" s="1" t="s">
        <v>14</v>
      </c>
      <c r="C579" s="1" t="s">
        <v>648</v>
      </c>
      <c r="D579">
        <v>0</v>
      </c>
      <c r="E579" s="1" t="s">
        <v>16</v>
      </c>
      <c r="F579" s="1" t="s">
        <v>649</v>
      </c>
      <c r="G579">
        <v>3229</v>
      </c>
      <c r="H579">
        <v>110</v>
      </c>
      <c r="I579">
        <v>36</v>
      </c>
      <c r="J579">
        <v>1</v>
      </c>
      <c r="K579" s="1" t="s">
        <v>17</v>
      </c>
      <c r="L579" s="1" t="s">
        <v>661</v>
      </c>
      <c r="M579">
        <v>220</v>
      </c>
    </row>
    <row r="580" spans="1:13" x14ac:dyDescent="0.3">
      <c r="A580" s="1" t="s">
        <v>603</v>
      </c>
      <c r="B580" s="1" t="s">
        <v>14</v>
      </c>
      <c r="C580" s="1" t="s">
        <v>650</v>
      </c>
      <c r="D580">
        <v>1</v>
      </c>
      <c r="E580" s="1" t="s">
        <v>16</v>
      </c>
      <c r="F580" s="1" t="s">
        <v>649</v>
      </c>
      <c r="G580">
        <v>1782</v>
      </c>
      <c r="H580">
        <v>107</v>
      </c>
      <c r="I580">
        <v>36</v>
      </c>
      <c r="J580">
        <v>1</v>
      </c>
      <c r="K580" s="1" t="s">
        <v>21</v>
      </c>
      <c r="L580" s="1" t="s">
        <v>661</v>
      </c>
      <c r="M580">
        <v>207</v>
      </c>
    </row>
    <row r="581" spans="1:13" x14ac:dyDescent="0.3">
      <c r="A581" s="1" t="s">
        <v>604</v>
      </c>
      <c r="B581" s="1" t="s">
        <v>14</v>
      </c>
      <c r="C581" s="1" t="s">
        <v>648</v>
      </c>
      <c r="D581">
        <v>0</v>
      </c>
      <c r="E581" s="1" t="s">
        <v>16</v>
      </c>
      <c r="F581" s="1" t="s">
        <v>651</v>
      </c>
      <c r="G581">
        <v>3182</v>
      </c>
      <c r="H581">
        <v>161</v>
      </c>
      <c r="I581">
        <v>36</v>
      </c>
      <c r="J581">
        <v>1</v>
      </c>
      <c r="K581" s="1" t="s">
        <v>17</v>
      </c>
      <c r="L581" s="1" t="s">
        <v>661</v>
      </c>
      <c r="M581">
        <v>272</v>
      </c>
    </row>
    <row r="582" spans="1:13" x14ac:dyDescent="0.3">
      <c r="A582" s="1" t="s">
        <v>605</v>
      </c>
      <c r="B582" s="1" t="s">
        <v>14</v>
      </c>
      <c r="C582" s="1" t="s">
        <v>650</v>
      </c>
      <c r="D582">
        <v>2</v>
      </c>
      <c r="E582" s="1" t="s">
        <v>16</v>
      </c>
      <c r="F582" s="1" t="s">
        <v>649</v>
      </c>
      <c r="G582">
        <v>6540</v>
      </c>
      <c r="H582">
        <v>205</v>
      </c>
      <c r="I582">
        <v>36</v>
      </c>
      <c r="J582">
        <v>1</v>
      </c>
      <c r="K582" s="1" t="s">
        <v>30</v>
      </c>
      <c r="L582" s="1" t="s">
        <v>661</v>
      </c>
      <c r="M582">
        <v>297</v>
      </c>
    </row>
    <row r="583" spans="1:13" x14ac:dyDescent="0.3">
      <c r="A583" s="1" t="s">
        <v>606</v>
      </c>
      <c r="B583" s="1" t="s">
        <v>14</v>
      </c>
      <c r="C583" s="1" t="s">
        <v>648</v>
      </c>
      <c r="D583">
        <v>0</v>
      </c>
      <c r="E583" s="1" t="s">
        <v>16</v>
      </c>
      <c r="F583" s="1" t="s">
        <v>649</v>
      </c>
      <c r="G583">
        <v>1836</v>
      </c>
      <c r="H583">
        <v>90</v>
      </c>
      <c r="I583">
        <v>36</v>
      </c>
      <c r="J583">
        <v>1</v>
      </c>
      <c r="K583" s="1" t="s">
        <v>17</v>
      </c>
      <c r="L583" s="1" t="s">
        <v>662</v>
      </c>
      <c r="M583">
        <v>120</v>
      </c>
    </row>
    <row r="584" spans="1:13" x14ac:dyDescent="0.3">
      <c r="A584" s="1" t="s">
        <v>607</v>
      </c>
      <c r="B584" s="1" t="s">
        <v>42</v>
      </c>
      <c r="C584" s="1" t="s">
        <v>650</v>
      </c>
      <c r="D584">
        <v>0</v>
      </c>
      <c r="E584" s="1" t="s">
        <v>16</v>
      </c>
      <c r="F584" s="1" t="s">
        <v>649</v>
      </c>
      <c r="G584">
        <v>3166</v>
      </c>
      <c r="H584">
        <v>36</v>
      </c>
      <c r="I584">
        <v>36</v>
      </c>
      <c r="J584">
        <v>1</v>
      </c>
      <c r="K584" s="1" t="s">
        <v>30</v>
      </c>
      <c r="L584" s="1" t="s">
        <v>661</v>
      </c>
      <c r="M584">
        <v>77</v>
      </c>
    </row>
    <row r="585" spans="1:13" x14ac:dyDescent="0.3">
      <c r="A585" s="1" t="s">
        <v>608</v>
      </c>
      <c r="B585" s="1" t="s">
        <v>14</v>
      </c>
      <c r="C585" s="1" t="s">
        <v>650</v>
      </c>
      <c r="D585">
        <v>1</v>
      </c>
      <c r="E585" s="1" t="s">
        <v>16</v>
      </c>
      <c r="F585" s="1" t="s">
        <v>649</v>
      </c>
      <c r="G585">
        <v>1880</v>
      </c>
      <c r="H585">
        <v>61</v>
      </c>
      <c r="I585">
        <v>36</v>
      </c>
      <c r="J585">
        <v>1</v>
      </c>
      <c r="K585" s="1" t="s">
        <v>21</v>
      </c>
      <c r="L585" s="1" t="s">
        <v>662</v>
      </c>
      <c r="M585">
        <v>142</v>
      </c>
    </row>
    <row r="586" spans="1:13" x14ac:dyDescent="0.3">
      <c r="A586" s="1" t="s">
        <v>609</v>
      </c>
      <c r="B586" s="1" t="s">
        <v>14</v>
      </c>
      <c r="C586" s="1" t="s">
        <v>650</v>
      </c>
      <c r="D586">
        <v>1</v>
      </c>
      <c r="E586" s="1" t="s">
        <v>16</v>
      </c>
      <c r="F586" s="1" t="s">
        <v>649</v>
      </c>
      <c r="G586">
        <v>2787</v>
      </c>
      <c r="H586">
        <v>146</v>
      </c>
      <c r="I586">
        <v>36</v>
      </c>
      <c r="J586">
        <v>0</v>
      </c>
      <c r="K586" s="1" t="s">
        <v>21</v>
      </c>
      <c r="L586" s="1" t="s">
        <v>662</v>
      </c>
      <c r="M586">
        <v>277</v>
      </c>
    </row>
    <row r="587" spans="1:13" x14ac:dyDescent="0.3">
      <c r="A587" s="1" t="s">
        <v>610</v>
      </c>
      <c r="B587" s="1" t="s">
        <v>14</v>
      </c>
      <c r="C587" s="1" t="s">
        <v>650</v>
      </c>
      <c r="D587">
        <v>1</v>
      </c>
      <c r="E587" s="1" t="s">
        <v>16</v>
      </c>
      <c r="F587" s="1" t="s">
        <v>649</v>
      </c>
      <c r="G587">
        <v>4283</v>
      </c>
      <c r="H587">
        <v>172</v>
      </c>
      <c r="I587">
        <v>84</v>
      </c>
      <c r="J587">
        <v>1</v>
      </c>
      <c r="K587" s="1" t="s">
        <v>21</v>
      </c>
      <c r="L587" s="1" t="s">
        <v>662</v>
      </c>
      <c r="M587">
        <v>273</v>
      </c>
    </row>
    <row r="588" spans="1:13" x14ac:dyDescent="0.3">
      <c r="A588" s="1" t="s">
        <v>611</v>
      </c>
      <c r="B588" s="1" t="s">
        <v>14</v>
      </c>
      <c r="C588" s="1" t="s">
        <v>650</v>
      </c>
      <c r="D588">
        <v>0</v>
      </c>
      <c r="E588" s="1" t="s">
        <v>16</v>
      </c>
      <c r="F588" s="1" t="s">
        <v>649</v>
      </c>
      <c r="G588">
        <v>2297</v>
      </c>
      <c r="H588">
        <v>104</v>
      </c>
      <c r="I588">
        <v>36</v>
      </c>
      <c r="J588">
        <v>1</v>
      </c>
      <c r="K588" s="1" t="s">
        <v>17</v>
      </c>
      <c r="L588" s="1" t="s">
        <v>661</v>
      </c>
      <c r="M588">
        <v>207</v>
      </c>
    </row>
    <row r="589" spans="1:13" x14ac:dyDescent="0.3">
      <c r="A589" s="1" t="s">
        <v>612</v>
      </c>
      <c r="B589" s="1" t="s">
        <v>42</v>
      </c>
      <c r="C589" s="1" t="s">
        <v>648</v>
      </c>
      <c r="D589">
        <v>0</v>
      </c>
      <c r="E589" s="1" t="s">
        <v>25</v>
      </c>
      <c r="F589" s="1" t="s">
        <v>649</v>
      </c>
      <c r="G589">
        <v>2165</v>
      </c>
      <c r="H589">
        <v>70</v>
      </c>
      <c r="I589">
        <v>36</v>
      </c>
      <c r="J589">
        <v>1</v>
      </c>
      <c r="K589" s="1" t="s">
        <v>30</v>
      </c>
      <c r="L589" s="1" t="s">
        <v>661</v>
      </c>
      <c r="M589">
        <v>150</v>
      </c>
    </row>
    <row r="590" spans="1:13" x14ac:dyDescent="0.3">
      <c r="A590" s="1" t="s">
        <v>613</v>
      </c>
      <c r="B590" s="1" t="s">
        <v>14</v>
      </c>
      <c r="C590" s="1" t="s">
        <v>648</v>
      </c>
      <c r="D590">
        <v>0</v>
      </c>
      <c r="E590" s="1" t="s">
        <v>16</v>
      </c>
      <c r="F590" s="1" t="s">
        <v>649</v>
      </c>
      <c r="G590">
        <v>4750</v>
      </c>
      <c r="H590">
        <v>94</v>
      </c>
      <c r="I590">
        <v>36</v>
      </c>
      <c r="J590">
        <v>1</v>
      </c>
      <c r="K590" s="1" t="s">
        <v>30</v>
      </c>
      <c r="L590" s="1" t="s">
        <v>661</v>
      </c>
      <c r="M590">
        <v>127</v>
      </c>
    </row>
    <row r="591" spans="1:13" x14ac:dyDescent="0.3">
      <c r="A591" s="1" t="s">
        <v>614</v>
      </c>
      <c r="B591" s="1" t="s">
        <v>14</v>
      </c>
      <c r="C591" s="1" t="s">
        <v>650</v>
      </c>
      <c r="D591">
        <v>2</v>
      </c>
      <c r="E591" s="1" t="s">
        <v>16</v>
      </c>
      <c r="F591" s="1" t="s">
        <v>651</v>
      </c>
      <c r="G591">
        <v>2726</v>
      </c>
      <c r="H591">
        <v>106</v>
      </c>
      <c r="I591">
        <v>36</v>
      </c>
      <c r="J591">
        <v>0</v>
      </c>
      <c r="K591" s="1" t="s">
        <v>30</v>
      </c>
      <c r="L591" s="1" t="s">
        <v>662</v>
      </c>
      <c r="M591">
        <v>207</v>
      </c>
    </row>
    <row r="592" spans="1:13" x14ac:dyDescent="0.3">
      <c r="A592" s="1" t="s">
        <v>615</v>
      </c>
      <c r="B592" s="1" t="s">
        <v>14</v>
      </c>
      <c r="C592" s="1" t="s">
        <v>650</v>
      </c>
      <c r="D592">
        <v>0</v>
      </c>
      <c r="E592" s="1" t="s">
        <v>16</v>
      </c>
      <c r="F592" s="1" t="s">
        <v>649</v>
      </c>
      <c r="G592">
        <v>3000</v>
      </c>
      <c r="H592">
        <v>56</v>
      </c>
      <c r="I592">
        <v>18</v>
      </c>
      <c r="J592">
        <v>1</v>
      </c>
      <c r="K592" s="1" t="s">
        <v>30</v>
      </c>
      <c r="L592" s="1" t="s">
        <v>661</v>
      </c>
      <c r="M592">
        <v>77</v>
      </c>
    </row>
    <row r="593" spans="1:13" x14ac:dyDescent="0.3">
      <c r="A593" s="1" t="s">
        <v>616</v>
      </c>
      <c r="B593" s="1" t="s">
        <v>14</v>
      </c>
      <c r="C593" s="1" t="s">
        <v>650</v>
      </c>
      <c r="D593">
        <v>2</v>
      </c>
      <c r="E593" s="1" t="s">
        <v>16</v>
      </c>
      <c r="F593" s="1" t="s">
        <v>651</v>
      </c>
      <c r="G593">
        <v>6000</v>
      </c>
      <c r="H593">
        <v>205</v>
      </c>
      <c r="I593">
        <v>24</v>
      </c>
      <c r="J593">
        <v>1</v>
      </c>
      <c r="K593" s="1" t="s">
        <v>30</v>
      </c>
      <c r="L593" s="1" t="s">
        <v>662</v>
      </c>
      <c r="M593">
        <v>307</v>
      </c>
    </row>
    <row r="594" spans="1:13" x14ac:dyDescent="0.3">
      <c r="A594" s="1" t="s">
        <v>617</v>
      </c>
      <c r="B594" s="1" t="s">
        <v>14</v>
      </c>
      <c r="C594" s="1" t="s">
        <v>648</v>
      </c>
      <c r="D594">
        <v>3</v>
      </c>
      <c r="E594" s="1" t="s">
        <v>16</v>
      </c>
      <c r="F594" s="1" t="s">
        <v>651</v>
      </c>
      <c r="G594">
        <v>9357</v>
      </c>
      <c r="H594">
        <v>292</v>
      </c>
      <c r="I594">
        <v>36</v>
      </c>
      <c r="J594">
        <v>1</v>
      </c>
      <c r="K594" s="1" t="s">
        <v>30</v>
      </c>
      <c r="L594" s="1" t="s">
        <v>661</v>
      </c>
      <c r="M594">
        <v>323</v>
      </c>
    </row>
    <row r="595" spans="1:13" x14ac:dyDescent="0.3">
      <c r="A595" s="1" t="s">
        <v>618</v>
      </c>
      <c r="B595" s="1" t="s">
        <v>14</v>
      </c>
      <c r="C595" s="1" t="s">
        <v>650</v>
      </c>
      <c r="D595">
        <v>0</v>
      </c>
      <c r="E595" s="1" t="s">
        <v>16</v>
      </c>
      <c r="F595" s="1" t="s">
        <v>649</v>
      </c>
      <c r="G595">
        <v>3859</v>
      </c>
      <c r="H595">
        <v>142</v>
      </c>
      <c r="I595">
        <v>18</v>
      </c>
      <c r="J595">
        <v>1</v>
      </c>
      <c r="K595" s="1" t="s">
        <v>21</v>
      </c>
      <c r="L595" s="1" t="s">
        <v>661</v>
      </c>
      <c r="M595">
        <v>273</v>
      </c>
    </row>
    <row r="596" spans="1:13" x14ac:dyDescent="0.3">
      <c r="A596" s="1" t="s">
        <v>619</v>
      </c>
      <c r="B596" s="1" t="s">
        <v>14</v>
      </c>
      <c r="C596" s="1" t="s">
        <v>650</v>
      </c>
      <c r="D596">
        <v>0</v>
      </c>
      <c r="E596" s="1" t="s">
        <v>16</v>
      </c>
      <c r="F596" s="1" t="s">
        <v>651</v>
      </c>
      <c r="G596">
        <v>16120</v>
      </c>
      <c r="H596">
        <v>260</v>
      </c>
      <c r="I596">
        <v>36</v>
      </c>
      <c r="J596">
        <v>1</v>
      </c>
      <c r="K596" s="1" t="s">
        <v>17</v>
      </c>
      <c r="L596" s="1" t="s">
        <v>661</v>
      </c>
      <c r="M596">
        <v>370</v>
      </c>
    </row>
    <row r="597" spans="1:13" x14ac:dyDescent="0.3">
      <c r="A597" s="1" t="s">
        <v>620</v>
      </c>
      <c r="B597" s="1" t="s">
        <v>14</v>
      </c>
      <c r="C597" s="1" t="s">
        <v>648</v>
      </c>
      <c r="D597">
        <v>0</v>
      </c>
      <c r="E597" s="1" t="s">
        <v>25</v>
      </c>
      <c r="F597" s="1" t="s">
        <v>649</v>
      </c>
      <c r="G597">
        <v>3833</v>
      </c>
      <c r="H597">
        <v>110</v>
      </c>
      <c r="I597">
        <v>36</v>
      </c>
      <c r="J597">
        <v>1</v>
      </c>
      <c r="K597" s="1" t="s">
        <v>21</v>
      </c>
      <c r="L597" s="1" t="s">
        <v>661</v>
      </c>
      <c r="M597">
        <v>220</v>
      </c>
    </row>
    <row r="598" spans="1:13" x14ac:dyDescent="0.3">
      <c r="A598" s="1" t="s">
        <v>621</v>
      </c>
      <c r="B598" s="1" t="s">
        <v>14</v>
      </c>
      <c r="C598" s="1" t="s">
        <v>650</v>
      </c>
      <c r="D598">
        <v>2</v>
      </c>
      <c r="E598" s="1" t="s">
        <v>25</v>
      </c>
      <c r="F598" s="1" t="s">
        <v>651</v>
      </c>
      <c r="G598">
        <v>6383</v>
      </c>
      <c r="H598">
        <v>187</v>
      </c>
      <c r="I598">
        <v>36</v>
      </c>
      <c r="J598">
        <v>1</v>
      </c>
      <c r="K598" s="1" t="s">
        <v>21</v>
      </c>
      <c r="L598" s="1" t="s">
        <v>662</v>
      </c>
      <c r="M598">
        <v>297</v>
      </c>
    </row>
    <row r="599" spans="1:13" x14ac:dyDescent="0.3">
      <c r="A599" s="1" t="s">
        <v>622</v>
      </c>
      <c r="B599" s="1" t="s">
        <v>14</v>
      </c>
      <c r="C599" s="1" t="s">
        <v>648</v>
      </c>
      <c r="D599">
        <v>0</v>
      </c>
      <c r="E599" s="1" t="s">
        <v>16</v>
      </c>
      <c r="F599" s="1" t="s">
        <v>649</v>
      </c>
      <c r="G599">
        <v>2987</v>
      </c>
      <c r="H599">
        <v>88</v>
      </c>
      <c r="I599">
        <v>36</v>
      </c>
      <c r="J599">
        <v>0</v>
      </c>
      <c r="K599" s="1" t="s">
        <v>30</v>
      </c>
      <c r="L599" s="1" t="s">
        <v>662</v>
      </c>
      <c r="M599">
        <v>130</v>
      </c>
    </row>
    <row r="600" spans="1:13" x14ac:dyDescent="0.3">
      <c r="A600" s="1" t="s">
        <v>623</v>
      </c>
      <c r="B600" s="1" t="s">
        <v>14</v>
      </c>
      <c r="C600" s="1" t="s">
        <v>650</v>
      </c>
      <c r="D600">
        <v>0</v>
      </c>
      <c r="E600" s="1" t="s">
        <v>16</v>
      </c>
      <c r="F600" s="1" t="s">
        <v>651</v>
      </c>
      <c r="G600">
        <v>9963</v>
      </c>
      <c r="H600">
        <v>180</v>
      </c>
      <c r="I600">
        <v>36</v>
      </c>
      <c r="J600">
        <v>1</v>
      </c>
      <c r="K600" s="1" t="s">
        <v>21</v>
      </c>
      <c r="L600" s="1" t="s">
        <v>661</v>
      </c>
      <c r="M600">
        <v>290</v>
      </c>
    </row>
    <row r="601" spans="1:13" x14ac:dyDescent="0.3">
      <c r="A601" s="1" t="s">
        <v>624</v>
      </c>
      <c r="B601" s="1" t="s">
        <v>14</v>
      </c>
      <c r="C601" s="1" t="s">
        <v>650</v>
      </c>
      <c r="D601">
        <v>2</v>
      </c>
      <c r="E601" s="1" t="s">
        <v>16</v>
      </c>
      <c r="F601" s="1" t="s">
        <v>649</v>
      </c>
      <c r="G601">
        <v>5780</v>
      </c>
      <c r="H601">
        <v>192</v>
      </c>
      <c r="I601">
        <v>36</v>
      </c>
      <c r="J601">
        <v>1</v>
      </c>
      <c r="K601" s="1" t="s">
        <v>17</v>
      </c>
      <c r="L601" s="1" t="s">
        <v>661</v>
      </c>
      <c r="M601">
        <v>303</v>
      </c>
    </row>
    <row r="602" spans="1:13" x14ac:dyDescent="0.3">
      <c r="A602" s="1" t="s">
        <v>625</v>
      </c>
      <c r="B602" s="1" t="s">
        <v>42</v>
      </c>
      <c r="C602" s="1" t="s">
        <v>648</v>
      </c>
      <c r="D602">
        <v>3</v>
      </c>
      <c r="E602" s="1" t="s">
        <v>16</v>
      </c>
      <c r="F602" s="1" t="s">
        <v>651</v>
      </c>
      <c r="G602">
        <v>416</v>
      </c>
      <c r="H602">
        <v>350</v>
      </c>
      <c r="I602">
        <v>18</v>
      </c>
      <c r="J602">
        <v>1</v>
      </c>
      <c r="K602" s="1" t="s">
        <v>17</v>
      </c>
      <c r="L602" s="1" t="s">
        <v>662</v>
      </c>
      <c r="M602">
        <v>520</v>
      </c>
    </row>
    <row r="603" spans="1:13" x14ac:dyDescent="0.3">
      <c r="A603" s="1" t="s">
        <v>626</v>
      </c>
      <c r="B603" s="1" t="s">
        <v>14</v>
      </c>
      <c r="C603" s="1" t="s">
        <v>650</v>
      </c>
      <c r="D603">
        <v>0</v>
      </c>
      <c r="E603" s="1" t="s">
        <v>25</v>
      </c>
      <c r="F603" s="1" t="s">
        <v>651</v>
      </c>
      <c r="G603">
        <v>2894</v>
      </c>
      <c r="H603">
        <v>155</v>
      </c>
      <c r="I603">
        <v>36</v>
      </c>
      <c r="J603">
        <v>1</v>
      </c>
      <c r="K603" s="1" t="s">
        <v>21</v>
      </c>
      <c r="L603" s="1" t="s">
        <v>661</v>
      </c>
      <c r="M603">
        <v>277</v>
      </c>
    </row>
    <row r="604" spans="1:13" x14ac:dyDescent="0.3">
      <c r="A604" s="1" t="s">
        <v>627</v>
      </c>
      <c r="B604" s="1" t="s">
        <v>14</v>
      </c>
      <c r="C604" s="1" t="s">
        <v>650</v>
      </c>
      <c r="D604">
        <v>3</v>
      </c>
      <c r="E604" s="1" t="s">
        <v>16</v>
      </c>
      <c r="F604" s="1" t="s">
        <v>649</v>
      </c>
      <c r="G604">
        <v>5703</v>
      </c>
      <c r="H604">
        <v>128</v>
      </c>
      <c r="I604">
        <v>36</v>
      </c>
      <c r="J604">
        <v>1</v>
      </c>
      <c r="K604" s="1" t="s">
        <v>17</v>
      </c>
      <c r="L604" s="1" t="s">
        <v>661</v>
      </c>
      <c r="M604">
        <v>239</v>
      </c>
    </row>
    <row r="605" spans="1:13" x14ac:dyDescent="0.3">
      <c r="A605" s="1" t="s">
        <v>628</v>
      </c>
      <c r="B605" s="1" t="s">
        <v>14</v>
      </c>
      <c r="C605" s="1" t="s">
        <v>648</v>
      </c>
      <c r="D605">
        <v>0</v>
      </c>
      <c r="E605" s="1" t="s">
        <v>16</v>
      </c>
      <c r="F605" s="1" t="s">
        <v>649</v>
      </c>
      <c r="G605">
        <v>3676</v>
      </c>
      <c r="H605">
        <v>172</v>
      </c>
      <c r="I605">
        <v>36</v>
      </c>
      <c r="J605">
        <v>1</v>
      </c>
      <c r="K605" s="1" t="s">
        <v>21</v>
      </c>
      <c r="L605" s="1" t="s">
        <v>661</v>
      </c>
      <c r="M605">
        <v>273</v>
      </c>
    </row>
    <row r="606" spans="1:13" x14ac:dyDescent="0.3">
      <c r="A606" s="1" t="s">
        <v>629</v>
      </c>
      <c r="B606" s="1" t="s">
        <v>42</v>
      </c>
      <c r="C606" s="1" t="s">
        <v>650</v>
      </c>
      <c r="D606">
        <v>1</v>
      </c>
      <c r="E606" s="1" t="s">
        <v>16</v>
      </c>
      <c r="F606" s="1" t="s">
        <v>649</v>
      </c>
      <c r="G606">
        <v>12000</v>
      </c>
      <c r="H606">
        <v>496</v>
      </c>
      <c r="I606">
        <v>36</v>
      </c>
      <c r="J606">
        <v>1</v>
      </c>
      <c r="K606" s="1" t="s">
        <v>30</v>
      </c>
      <c r="L606" s="1" t="s">
        <v>661</v>
      </c>
      <c r="M606">
        <v>607</v>
      </c>
    </row>
    <row r="607" spans="1:13" x14ac:dyDescent="0.3">
      <c r="A607" s="1" t="s">
        <v>630</v>
      </c>
      <c r="B607" s="1" t="s">
        <v>14</v>
      </c>
      <c r="C607" s="1" t="s">
        <v>650</v>
      </c>
      <c r="D607">
        <v>0</v>
      </c>
      <c r="E607" s="1" t="s">
        <v>25</v>
      </c>
      <c r="F607" s="1" t="s">
        <v>649</v>
      </c>
      <c r="G607">
        <v>2400</v>
      </c>
      <c r="H607">
        <v>128</v>
      </c>
      <c r="I607">
        <v>18</v>
      </c>
      <c r="J607">
        <v>1</v>
      </c>
      <c r="K607" s="1" t="s">
        <v>17</v>
      </c>
      <c r="L607" s="1" t="s">
        <v>662</v>
      </c>
      <c r="M607">
        <v>237</v>
      </c>
    </row>
    <row r="608" spans="1:13" x14ac:dyDescent="0.3">
      <c r="A608" s="1" t="s">
        <v>631</v>
      </c>
      <c r="B608" s="1" t="s">
        <v>14</v>
      </c>
      <c r="C608" s="1" t="s">
        <v>650</v>
      </c>
      <c r="D608">
        <v>1</v>
      </c>
      <c r="E608" s="1" t="s">
        <v>16</v>
      </c>
      <c r="F608" s="1" t="s">
        <v>649</v>
      </c>
      <c r="G608">
        <v>3400</v>
      </c>
      <c r="H608">
        <v>173</v>
      </c>
      <c r="I608">
        <v>36</v>
      </c>
      <c r="J608">
        <v>1</v>
      </c>
      <c r="K608" s="1" t="s">
        <v>30</v>
      </c>
      <c r="L608" s="1" t="s">
        <v>661</v>
      </c>
      <c r="M608">
        <v>275</v>
      </c>
    </row>
    <row r="609" spans="1:13" x14ac:dyDescent="0.3">
      <c r="A609" s="1" t="s">
        <v>632</v>
      </c>
      <c r="B609" s="1" t="s">
        <v>14</v>
      </c>
      <c r="C609" s="1" t="s">
        <v>650</v>
      </c>
      <c r="D609">
        <v>2</v>
      </c>
      <c r="E609" s="1" t="s">
        <v>25</v>
      </c>
      <c r="F609" s="1" t="s">
        <v>649</v>
      </c>
      <c r="G609">
        <v>3987</v>
      </c>
      <c r="H609">
        <v>157</v>
      </c>
      <c r="I609">
        <v>36</v>
      </c>
      <c r="J609">
        <v>1</v>
      </c>
      <c r="K609" s="1" t="s">
        <v>21</v>
      </c>
      <c r="L609" s="1" t="s">
        <v>661</v>
      </c>
      <c r="M609">
        <v>277</v>
      </c>
    </row>
    <row r="610" spans="1:13" x14ac:dyDescent="0.3">
      <c r="A610" s="1" t="s">
        <v>633</v>
      </c>
      <c r="B610" s="1" t="s">
        <v>14</v>
      </c>
      <c r="C610" s="1" t="s">
        <v>650</v>
      </c>
      <c r="D610">
        <v>0</v>
      </c>
      <c r="E610" s="1" t="s">
        <v>16</v>
      </c>
      <c r="F610" s="1" t="s">
        <v>649</v>
      </c>
      <c r="G610">
        <v>3232</v>
      </c>
      <c r="H610">
        <v>108</v>
      </c>
      <c r="I610">
        <v>36</v>
      </c>
      <c r="J610">
        <v>1</v>
      </c>
      <c r="K610" s="1" t="s">
        <v>21</v>
      </c>
      <c r="L610" s="1" t="s">
        <v>661</v>
      </c>
      <c r="M610">
        <v>209</v>
      </c>
    </row>
    <row r="611" spans="1:13" x14ac:dyDescent="0.3">
      <c r="A611" s="1" t="s">
        <v>634</v>
      </c>
      <c r="B611" s="1" t="s">
        <v>42</v>
      </c>
      <c r="C611" s="1" t="s">
        <v>648</v>
      </c>
      <c r="D611">
        <v>0</v>
      </c>
      <c r="E611" s="1" t="s">
        <v>16</v>
      </c>
      <c r="F611" s="1" t="s">
        <v>649</v>
      </c>
      <c r="G611">
        <v>2900</v>
      </c>
      <c r="H611">
        <v>71</v>
      </c>
      <c r="I611">
        <v>36</v>
      </c>
      <c r="J611">
        <v>1</v>
      </c>
      <c r="K611" s="1" t="s">
        <v>21</v>
      </c>
      <c r="L611" s="1" t="s">
        <v>661</v>
      </c>
      <c r="M611">
        <v>182</v>
      </c>
    </row>
    <row r="612" spans="1:13" x14ac:dyDescent="0.3">
      <c r="A612" s="1" t="s">
        <v>635</v>
      </c>
      <c r="B612" s="1" t="s">
        <v>14</v>
      </c>
      <c r="C612" s="1" t="s">
        <v>650</v>
      </c>
      <c r="D612">
        <v>3</v>
      </c>
      <c r="E612" s="1" t="s">
        <v>16</v>
      </c>
      <c r="F612" s="1" t="s">
        <v>649</v>
      </c>
      <c r="G612">
        <v>4106</v>
      </c>
      <c r="H612">
        <v>40</v>
      </c>
      <c r="I612">
        <v>18</v>
      </c>
      <c r="J612">
        <v>1</v>
      </c>
      <c r="K612" s="1" t="s">
        <v>21</v>
      </c>
      <c r="L612" s="1" t="s">
        <v>661</v>
      </c>
      <c r="M612">
        <v>70</v>
      </c>
    </row>
    <row r="613" spans="1:13" x14ac:dyDescent="0.3">
      <c r="A613" s="1" t="s">
        <v>636</v>
      </c>
      <c r="B613" s="1" t="s">
        <v>14</v>
      </c>
      <c r="C613" s="1" t="s">
        <v>650</v>
      </c>
      <c r="D613">
        <v>1</v>
      </c>
      <c r="E613" s="1" t="s">
        <v>16</v>
      </c>
      <c r="F613" s="1" t="s">
        <v>649</v>
      </c>
      <c r="G613">
        <v>8072</v>
      </c>
      <c r="H613">
        <v>253</v>
      </c>
      <c r="I613">
        <v>36</v>
      </c>
      <c r="J613">
        <v>1</v>
      </c>
      <c r="K613" s="1" t="s">
        <v>17</v>
      </c>
      <c r="L613" s="1" t="s">
        <v>661</v>
      </c>
      <c r="M613">
        <v>375</v>
      </c>
    </row>
    <row r="614" spans="1:13" x14ac:dyDescent="0.3">
      <c r="A614" s="1" t="s">
        <v>637</v>
      </c>
      <c r="B614" s="1" t="s">
        <v>14</v>
      </c>
      <c r="C614" s="1" t="s">
        <v>650</v>
      </c>
      <c r="D614">
        <v>2</v>
      </c>
      <c r="E614" s="1" t="s">
        <v>16</v>
      </c>
      <c r="F614" s="1" t="s">
        <v>649</v>
      </c>
      <c r="G614">
        <v>7583</v>
      </c>
      <c r="H614">
        <v>187</v>
      </c>
      <c r="I614">
        <v>36</v>
      </c>
      <c r="J614">
        <v>1</v>
      </c>
      <c r="K614" s="1" t="s">
        <v>17</v>
      </c>
      <c r="L614" s="1" t="s">
        <v>661</v>
      </c>
      <c r="M614">
        <v>297</v>
      </c>
    </row>
    <row r="615" spans="1:13" x14ac:dyDescent="0.3">
      <c r="A615" s="1" t="s">
        <v>638</v>
      </c>
      <c r="B615" s="1" t="s">
        <v>42</v>
      </c>
      <c r="C615" s="1" t="s">
        <v>648</v>
      </c>
      <c r="D615">
        <v>0</v>
      </c>
      <c r="E615" s="1" t="s">
        <v>16</v>
      </c>
      <c r="F615" s="1" t="s">
        <v>651</v>
      </c>
      <c r="G615">
        <v>4583</v>
      </c>
      <c r="H615">
        <v>133</v>
      </c>
      <c r="I615">
        <v>36</v>
      </c>
      <c r="J615">
        <v>0</v>
      </c>
      <c r="K615" s="1" t="s">
        <v>30</v>
      </c>
      <c r="L615" s="1" t="s">
        <v>662</v>
      </c>
      <c r="M615">
        <v>255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f 4 4 3 0 5 - f 5 2 9 - 4 0 2 8 - 9 5 b 0 - 0 f 4 6 4 f 9 6 f c e 5 "   x m l n s = " h t t p : / / s c h e m a s . m i c r o s o f t . c o m / D a t a M a s h u p " > A A A A A C 8 G A A B Q S w M E F A A C A A g A q r l 0 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q u X 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r l 0 V g I / g f s n A w A A m A 8 A A B M A H A B G b 3 J t d W x h c y 9 T Z W N 0 a W 9 u M S 5 t I K I Y A C i g F A A A A A A A A A A A A A A A A A A A A A A A A A A A A O 1 X b W / a M B D + j s R / s N I v V I p Q E 1 r a r u J D C 2 z t t F b d Y J O m M i E 3 X E s 2 x 0 a 2 U x V V / e + 7 J C Z A g l n Q 9 m V S E S / h L v F z z 7 3 4 z g o C H Q p O B t m v d 1 a v 1 W t q S i V M S M h V L C k P g H Q I A 1 2 v E X w N R C x T S V c 9 N X s i i C P g u v E + Z N D s C q 7 x j 2 o 4 3 X e j r w q k G o F S I X + c 0 l E P 1 C 8 t Z q M B V d N w 3 H 8 O g M n R r R Q / E X e U A z U D 9 e T s u 3 c 9 Y G E U a p A d x 3 V c 0 h U s j r j q e C 2 X 9 H k g J r h m x / O P f J d 8 j o W G g Z 4 z 6 C w v m z e C w 4 9 9 N 7 N 4 z 0 G c C H U T c g l 0 g m Y 5 a P 6 Q 3 u O N R m P k j Y y c S + 6 M / J y x Q U A Z l a q j Z b y 6 Z H d K + S O u O J z P Y L n c E F m o B y G j z O J E q R o b 8 N 2 X F + e q h 8 w 0 3 k E 0 P O t X l 7 w 4 H 4 C j u i S + p l K G m r K x 0 l T H q q T v w S x 5 E D 2 P q i u u 2 4 f N B D n V 9 S d x Q J P I l p 4 a A H s Y 9 6 M Z E 3 O Y l L T n s x k L A 8 r 1 F f o 7 g v L C t x K i M I 7 O I x F z X V Z f o 6 V o 9 H w 8 B B m V 1 V 3 M r 1 C P L 0 O l h Z y X 9 R d J O k x L V n 0 S l I 8 H m 7 1 w A R w e w q I P X p c h + w I z R g O M w j f K 4 p W g G X k q b R Q i 6 z r 4 v q Y M r 8 x t c u 1 + N w + a F c i z I h U M M l g Y 6 y Q e N r h i M l h x / Y q 4 H q J + B 7 U N e 4 g + 3 g W 6 V R H a R 9 A b k X 5 p 8 s / Q D y u i t x y X x 4 y 5 B 1 Z f r x T W 6 + b S 9 / 5 Y + 0 X b k t K 3 F a y V 0 l G l b P W y F L q I c c / F j d e e Q + u l b 0 V t V 3 T k U Z 5 B d m g T x I r I x x W R 2 4 s E + i j u / x b z p C L m s U k b z z + x O n h 9 c 7 T k j r 9 j 7 p y k u b N l 3 7 V S O 6 2 U P r 4 h 1 m p v 2 X x W d 3 U L r 9 a O v E 5 T X l s a h n 1 r P a h E b F H o n p V X o R 1 Z i B 3 u S A z N S 5 h t 6 3 V 2 a v a 2 s W 5 S R s 1 v H V v J 5 Y 3 R Q u t o V 1 p e S q t C v + U 0 w o f M 9 L b K J 1 E Y c a N o T J Y M x Y k n F x H T / j f O M E 5 2 n Y y k j m W M W Y q I k W 0 c Z x Y C s q j h T U N N L i B Z P W y c b I y E 5 M l V H m T S v z k x e 0 5 s a + n r v s Y N G T 9 I V Y q n L T 1 1 D d c K W 7 W d e 2 k / N + 1 8 R + x 6 L e R W + N V D y Z 6 z P J Y 0 / H 3 n 7 W z y d j b 5 b 8 8 m q 1 m / F r W z 3 1 B L A Q I t A B Q A A g A I A K q 5 d F a F K m F Z p g A A A P k A A A A S A A A A A A A A A A A A A A A A A A A A A A B D b 2 5 m a W c v U G F j a 2 F n Z S 5 4 b W x Q S w E C L Q A U A A I A C A C q u X R W D 8 r p q 6 Q A A A D p A A A A E w A A A A A A A A A A A A A A A A D y A A A A W 0 N v b n R l b n R f V H l w Z X N d L n h t b F B L A Q I t A B Q A A g A I A K q 5 d F Y C P 4 H 7 J w M A A J g P A A A T A A A A A A A A A A A A A A A A A O M B A A B G b 3 J t d W x h c y 9 T Z W N 0 a W 9 u M S 5 t U E s F B g A A A A A D A A M A w g A A A F 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I p A A A A A A A A s 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b n N 1 c m 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a W 5 z d X J h b m N l I i A v P j x F b n R y e S B U e X B l P S J G a W x s Z W R D b 2 1 w b G V 0 Z V J l c 3 V s d F R v V 2 9 y a 3 N o Z W V 0 I i B W Y W x 1 Z T 0 i b D E i I C 8 + P E V u d H J 5 I F R 5 c G U 9 I k Z p b G x T d G F 0 d X M i I F Z h b H V l P S J z Q 2 9 t c G x l d G U i I C 8 + P E V u d H J 5 I F R 5 c G U 9 I k Z p b G x D b 2 x 1 b W 5 O Y W 1 l c y I g V m F s d W U 9 I n N b J n F 1 b 3 Q 7 S U Q m c X V v d D s s J n F 1 b 3 Q 7 R 2 V u Z G V y J n F 1 b 3 Q 7 L C Z x d W 9 0 O 0 1 h c n J p d G F s I F N 0 Y X R 1 c y Z x d W 9 0 O y w m c X V v d D t E Z X B l b m R l b n R z J n F 1 b 3 Q 7 L C Z x d W 9 0 O 0 V k d W N h d G l v b i Z x d W 9 0 O y w m c X V v d D t F b X B s b 3 l t Z W 5 0 J n F 1 b 3 Q 7 L C Z x d W 9 0 O 0 F w c G x p Y 2 F u d C B J b m N v b W U m c X V v d D s s J n F 1 b 3 Q 7 U H J l b W l 1 b S B B b W 9 1 b n Q m c X V v d D s s J n F 1 b 3 Q 7 T W F 0 d X J p d H k g V G V y b S Z x d W 9 0 O y w m c X V v d D t D c m V k a X Q g S G l z d G 9 y e S Z x d W 9 0 O y w m c X V v d D t C c m F u Y 2 g m c X V v d D s s J n F 1 b 3 Q 7 T G 9 h b i B T d G F 0 d X M m c X V v d D s s J n F 1 b 3 Q 7 Q m V u Z W Z p d H M m c X V v d D t d I i A v P j x F b n R y e S B U e X B l P S J G a W x s Q 2 9 s d W 1 u V H l w Z X M i I F Z h b H V l P S J z Q m d Z R 0 F 3 W U d B d 0 1 E Q X d Z R 0 F 3 P T 0 i I C 8 + P E V u d H J 5 I F R 5 c G U 9 I k Z p b G x M Y X N 0 V X B k Y X R l Z C I g V m F s d W U 9 I m Q y M D I z L T A z L T I w V D E 3 O j Q z O j E 5 L j c 1 O T g y M z R a I i A v P j x F b n R y e S B U e X B l P S J G a W x s R X J y b 3 J D b 3 V u d C I g V m F s d W U 9 I m w w I i A v P j x F b n R y e S B U e X B l P S J G a W x s R X J y b 3 J D b 2 R l I i B W Y W x 1 Z T 0 i c 1 V u a 2 5 v d 2 4 i I C 8 + P E V u d H J 5 I F R 5 c G U 9 I k Z p b G x D b 3 V u d C I g V m F s d W U 9 I m w 2 M T Q i I C 8 + P E V u d H J 5 I F R 5 c G U 9 I l F 1 Z X J 5 S U Q i I F Z h b H V l P S J z O D N h Z j Z i N T I t Y j h k O S 0 0 Z m Q 0 L W I y Z W M t Y j J k O D B m O T N m M G U 2 I i A v P j x F b n R y e S B U e X B l P S J S Z W x h d G l v b n N o a X B J b m Z v Q 2 9 u d G F p b m V y I i B W Y W x 1 Z T 0 i c 3 s m c X V v d D t j b 2 x 1 b W 5 D b 3 V u d C Z x d W 9 0 O z o x M y w m c X V v d D t r Z X l D b 2 x 1 b W 5 O Y W 1 l c y Z x d W 9 0 O z p b X S w m c X V v d D t x d W V y e V J l b G F 0 a W 9 u c 2 h p c H M m c X V v d D s 6 W 1 0 s J n F 1 b 3 Q 7 Y 2 9 s d W 1 u S W R l b n R p d G l l c y Z x d W 9 0 O z p b J n F 1 b 3 Q 7 U 2 V j d G l v b j E v a W 5 z d X J h b m N l L 0 N o Y W 5 n Z W Q g V H l w Z S 5 7 S U Q s M H 0 m c X V v d D s s J n F 1 b 3 Q 7 U 2 V j d G l v b j E v a W 5 z d X J h b m N l L 1 J l c G x h Y 2 V k I F Z h b H V l L n t H Z W 5 k Z X I s M X 0 m c X V v d D s s J n F 1 b 3 Q 7 U 2 V j d G l v b j E v a W 5 z d X J h b m N l L 1 J l c G x h Y 2 V k I F Z h b H V l M y 5 7 T W F y c m l 0 Y W x f c 3 R h d H V z L D J 9 J n F 1 b 3 Q 7 L C Z x d W 9 0 O 1 N l Y 3 R p b 2 4 x L 2 l u c 3 V y Y W 5 j Z S 9 D a G F u Z 2 V k I F R 5 c G U x L n t E Z X B l b m R l b n R z L D N 9 J n F 1 b 3 Q 7 L C Z x d W 9 0 O 1 N l Y 3 R p b 2 4 x L 2 l u c 3 V y Y W 5 j Z S 9 D a G F u Z 2 V k I F R 5 c G U u e 0 V k d W N h d G l v b i w 0 f S Z x d W 9 0 O y w m c X V v d D t T Z W N 0 a W 9 u M S 9 p b n N 1 c m F u Y 2 U v U m V w b G F j Z W Q g V m F s d W U 3 L n t T Z W x m X 0 V t c G x v e W V k L D V 9 J n F 1 b 3 Q 7 L C Z x d W 9 0 O 1 N l Y 3 R p b 2 4 x L 2 l u c 3 V y Y W 5 j Z S 9 D a G F u Z 2 V k I F R 5 c G U u e 0 F w c G x p Y 2 F u d E l u Y 2 9 t Z S w 2 f S Z x d W 9 0 O y w m c X V v d D t T Z W N 0 a W 9 u M S 9 p b n N 1 c m F u Y 2 U v Q 2 h h b m d l Z C B U e X B l M i 5 7 U H J l b W l 1 b U F t b 3 V u d C w 3 f S Z x d W 9 0 O y w m c X V v d D t T Z W N 0 a W 9 u M S 9 p b n N 1 c m F u Y 2 U v Q 2 h h b m d l Z C B U e X B l M y 5 7 T W F 0 d X J p d H l f V G V y b S w 4 f S Z x d W 9 0 O y w m c X V v d D t T Z W N 0 a W 9 u M S 9 p b n N 1 c m F u Y 2 U v Q 2 h h b m d l Z C B U e X B l N C 5 7 Q 3 J l Z G l 0 X 0 h p c 3 R v c n k s O X 0 m c X V v d D s s J n F 1 b 3 Q 7 U 2 V j d G l v b j E v a W 5 z d X J h b m N l L 0 N o Y W 5 n Z W Q g V H l w Z S 5 7 Q n J h b m N o L D E w f S Z x d W 9 0 O y w m c X V v d D t T Z W N 0 a W 9 u M S 9 p b n N 1 c m F u Y 2 U v U m V w b G F j Z W Q g V m F s d W U x M y 5 7 T G 9 h b i B T d G F 0 d X M s M T F 9 J n F 1 b 3 Q 7 L C Z x d W 9 0 O 1 N l Y 3 R p b 2 4 x L 2 l u c 3 V y Y W 5 j Z S 9 D a G F u Z 2 V k I F R 5 c G U 1 L n t C Z W 5 l Z m l 0 c y w x M n 0 m c X V v d D t d L C Z x d W 9 0 O 0 N v b H V t b k N v d W 5 0 J n F 1 b 3 Q 7 O j E z L C Z x d W 9 0 O 0 t l e U N v b H V t b k 5 h b W V z J n F 1 b 3 Q 7 O l t d L C Z x d W 9 0 O 0 N v b H V t b k l k Z W 5 0 a X R p Z X M m c X V v d D s 6 W y Z x d W 9 0 O 1 N l Y 3 R p b 2 4 x L 2 l u c 3 V y Y W 5 j Z S 9 D a G F u Z 2 V k I F R 5 c G U u e 0 l E L D B 9 J n F 1 b 3 Q 7 L C Z x d W 9 0 O 1 N l Y 3 R p b 2 4 x L 2 l u c 3 V y Y W 5 j Z S 9 S Z X B s Y W N l Z C B W Y W x 1 Z S 5 7 R 2 V u Z G V y L D F 9 J n F 1 b 3 Q 7 L C Z x d W 9 0 O 1 N l Y 3 R p b 2 4 x L 2 l u c 3 V y Y W 5 j Z S 9 S Z X B s Y W N l Z C B W Y W x 1 Z T M u e 0 1 h c n J p d G F s X 3 N 0 Y X R 1 c y w y f S Z x d W 9 0 O y w m c X V v d D t T Z W N 0 a W 9 u M S 9 p b n N 1 c m F u Y 2 U v Q 2 h h b m d l Z C B U e X B l M S 5 7 R G V w Z W 5 k Z W 5 0 c y w z f S Z x d W 9 0 O y w m c X V v d D t T Z W N 0 a W 9 u M S 9 p b n N 1 c m F u Y 2 U v Q 2 h h b m d l Z C B U e X B l L n t F Z H V j Y X R p b 2 4 s N H 0 m c X V v d D s s J n F 1 b 3 Q 7 U 2 V j d G l v b j E v a W 5 z d X J h b m N l L 1 J l c G x h Y 2 V k I F Z h b H V l N y 5 7 U 2 V s Z l 9 F b X B s b 3 l l Z C w 1 f S Z x d W 9 0 O y w m c X V v d D t T Z W N 0 a W 9 u M S 9 p b n N 1 c m F u Y 2 U v Q 2 h h b m d l Z C B U e X B l L n t B c H B s a W N h b n R J b m N v b W U s N n 0 m c X V v d D s s J n F 1 b 3 Q 7 U 2 V j d G l v b j E v a W 5 z d X J h b m N l L 0 N o Y W 5 n Z W Q g V H l w Z T I u e 1 B y Z W 1 p d W 1 B b W 9 1 b n Q s N 3 0 m c X V v d D s s J n F 1 b 3 Q 7 U 2 V j d G l v b j E v a W 5 z d X J h b m N l L 0 N o Y W 5 n Z W Q g V H l w Z T M u e 0 1 h d H V y a X R 5 X 1 R l c m 0 s O H 0 m c X V v d D s s J n F 1 b 3 Q 7 U 2 V j d G l v b j E v a W 5 z d X J h b m N l L 0 N o Y W 5 n Z W Q g V H l w Z T Q u e 0 N y Z W R p d F 9 I a X N 0 b 3 J 5 L D l 9 J n F 1 b 3 Q 7 L C Z x d W 9 0 O 1 N l Y 3 R p b 2 4 x L 2 l u c 3 V y Y W 5 j Z S 9 D a G F u Z 2 V k I F R 5 c G U u e 0 J y Y W 5 j a C w x M H 0 m c X V v d D s s J n F 1 b 3 Q 7 U 2 V j d G l v b j E v a W 5 z d X J h b m N l L 1 J l c G x h Y 2 V k I F Z h b H V l M T M u e 0 x v Y W 4 g U 3 R h d H V z L D E x f S Z x d W 9 0 O y w m c X V v d D t T Z W N 0 a W 9 u M S 9 p b n N 1 c m F u Y 2 U v Q 2 h h b m d l Z C B U e X B l N S 5 7 Q m V u Z W Z p d H M s M T J 9 J n F 1 b 3 Q 7 X S w m c X V v d D t S Z W x h d G l v b n N o a X B J b m Z v J n F 1 b 3 Q 7 O l t d f S I g L z 4 8 R W 5 0 c n k g V H l w Z T 0 i Q W R k Z W R U b 0 R h d G F N b 2 R l b C I g V m F s d W U 9 I m w w I i A v P j w v U 3 R h Y m x l R W 5 0 c m l l c z 4 8 L 0 l 0 Z W 0 + P E l 0 Z W 0 + P E l 0 Z W 1 M b 2 N h d G l v b j 4 8 S X R l b V R 5 c G U + R m 9 y b X V s Y T w v S X R l b V R 5 c G U + P E l 0 Z W 1 Q Y X R o P l N l Y 3 R p b 2 4 x L 2 l u c 3 V y Y W 5 j Z S 9 T b 3 V y Y 2 U 8 L 0 l 0 Z W 1 Q Y X R o P j w v S X R l b U x v Y 2 F 0 a W 9 u P j x T d G F i b G V F b n R y a W V z I C 8 + P C 9 J d G V t P j x J d G V t P j x J d G V t T G 9 j Y X R p b 2 4 + P E l 0 Z W 1 U e X B l P k Z v c m 1 1 b G E 8 L 0 l 0 Z W 1 U e X B l P j x J d G V t U G F 0 a D 5 T Z W N 0 a W 9 u M S 9 p b n N 1 c m F u Y 2 U v U H J v b W 9 0 Z W Q l M j B I Z W F k Z X J z P C 9 J d G V t U G F 0 a D 4 8 L 0 l 0 Z W 1 M b 2 N h d G l v b j 4 8 U 3 R h Y m x l R W 5 0 c m l l c y A v P j w v S X R l b T 4 8 S X R l b T 4 8 S X R l b U x v Y 2 F 0 a W 9 u P j x J d G V t V H l w Z T 5 G b 3 J t d W x h P C 9 J d G V t V H l w Z T 4 8 S X R l b V B h d G g + U 2 V j d G l v b j E v a W 5 z d X J h b m N l L 0 N o Y W 5 n Z W Q l M j B U e X B l P C 9 J d G V t U G F 0 a D 4 8 L 0 l 0 Z W 1 M b 2 N h d G l v b j 4 8 U 3 R h Y m x l R W 5 0 c m l l c y A v P j w v S X R l b T 4 8 S X R l b T 4 8 S X R l b U x v Y 2 F 0 a W 9 u P j x J d G V t V H l w Z T 5 G b 3 J t d W x h P C 9 J d G V t V H l w Z T 4 8 S X R l b V B h d G g + U 2 V j d G l v b j E v a W 5 z d X J h b m N 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X J h b m N l M y I g L z 4 8 R W 5 0 c n k g V H l w Z T 0 i R m l s b G V k Q 2 9 t c G x l d G V S Z X N 1 b H R U b 1 d v c m t z a G V l d C I g V m F s d W U 9 I m w x I i A v P j x F b n R y e S B U e X B l P S J G a W x s U 3 R h d H V z I i B W Y W x 1 Z T 0 i c 0 N v b X B s Z X R l I i A v P j x F b n R y e S B U e X B l P S J G a W x s Q 2 9 s d W 1 u V H l w Z X M i I F Z h b H V l P S J z Q m d Z R 0 F 3 W U d B d 0 1 E Q X d Z R 0 F 3 P T 0 i I C 8 + P E V u d H J 5 I F R 5 c G U 9 I k Z p b G x M Y X N 0 V X B k Y X R l Z C I g V m F s d W U 9 I m Q y M D I z L T A z L T I w V D E 3 O j Q z O j I w L j g y N z E 5 N j N a I i A v P j x F b n R y e S B U e X B l P S J G a W x s R X J y b 3 J D b 3 V u d C I g V m F s d W U 9 I m w w I i A v P j x F b n R y e S B U e X B l P S J G a W x s R X J y b 3 J D b 2 R l I i B W Y W x 1 Z T 0 i c 1 V u a 2 5 v d 2 4 i I C 8 + P E V u d H J 5 I F R 5 c G U 9 I k Z p b G x D b 3 V u d C I g V m F s d W U 9 I m w 2 M T Q i I C 8 + P E V u d H J 5 I F R 5 c G U 9 I k Z p b G x D b 2 x 1 b W 5 O Y W 1 l c y I g V m F s d W U 9 I n N b J n F 1 b 3 Q 7 S U Q m c X V v d D s s J n F 1 b 3 Q 7 R 2 V u Z G V y J n F 1 b 3 Q 7 L C Z x d W 9 0 O 0 1 h c n J p d G F s X 3 N 0 Y X R 1 c y Z x d W 9 0 O y w m c X V v d D t E Z X B l b m R l b n R z J n F 1 b 3 Q 7 L C Z x d W 9 0 O 0 V k d W N h d G l v b i Z x d W 9 0 O y w m c X V v d D t T Z W x m X 0 V t c G x v e W V k J n F 1 b 3 Q 7 L C Z x d W 9 0 O 0 F w c G x p Y 2 F u d E l u Y 2 9 t Z S Z x d W 9 0 O y w m c X V v d D t Q c m V t a X V t Q W 1 v d W 5 0 J n F 1 b 3 Q 7 L C Z x d W 9 0 O 0 1 h d H V y a X R 5 X 1 R l c m 0 m c X V v d D s s J n F 1 b 3 Q 7 Q 3 J l Z G l 0 X 0 h p c 3 R v c n k m c X V v d D s s J n F 1 b 3 Q 7 Q n J h b m N o J n F 1 b 3 Q 7 L C Z x d W 9 0 O 0 x v Y W 5 f U 3 R h d H V z J n F 1 b 3 Q 7 L C Z x d W 9 0 O 0 J l b m V m a X R z J n F 1 b 3 Q 7 X S I g L z 4 8 R W 5 0 c n k g V H l w Z T 0 i Q W R k Z W R U b 0 R h d G F N b 2 R l b C I g V m F s d W U 9 I m w w I i A v P j x F b n R y e S B U e X B l P S J M b 2 F k Z W R U b 0 F u Y W x 5 c 2 l z U 2 V y d m l j Z X M i I F Z h b H V l P S J s M C I g L z 4 8 R W 5 0 c n k g V H l w Z T 0 i T m F 2 a W d h d G l v b l N 0 Z X B O Y W 1 l I i B W Y W x 1 Z T 0 i c 0 5 h d m l n Y X R p b 2 4 i I C 8 + P E V u d H J 5 I F R 5 c G U 9 I l F 1 Z X J 5 S U Q i I F Z h b H V l P S J z O T A 3 O D Y y M T Y t N T R i M y 0 0 O T Q z L T h i O W E t N D U y M j Q 5 Z W I 5 M z g y I i A v P j x F b n R y e S B U e X B l P S J S Z W x h d G l v b n N o a X B J b m Z v Q 2 9 u d G F p b m V y I i B W Y W x 1 Z T 0 i c 3 s m c X V v d D t j b 2 x 1 b W 5 D b 3 V u d C Z x d W 9 0 O z o x M y w m c X V v d D t r Z X l D b 2 x 1 b W 5 O Y W 1 l c y Z x d W 9 0 O z p b X S w m c X V v d D t x d W V y e V J l b G F 0 a W 9 u c 2 h p c H M m c X V v d D s 6 W 1 0 s J n F 1 b 3 Q 7 Y 2 9 s d W 1 u S W R l b n R p d G l l c y Z x d W 9 0 O z p b J n F 1 b 3 Q 7 U 2 V j d G l v b j E v a W 5 z d X J h b m N l I C g y K S 9 D a G F u Z 2 V k I F R 5 c G U u e 0 l E L D B 9 J n F 1 b 3 Q 7 L C Z x d W 9 0 O 1 N l Y 3 R p b 2 4 x L 2 l u c 3 V y Y W 5 j Z S A o M i k v Q 2 h h b m d l Z C B U e X B l L n t H Z W 5 k Z X I s M X 0 m c X V v d D s s J n F 1 b 3 Q 7 U 2 V j d G l v b j E v a W 5 z d X J h b m N l I C g y K S 9 D a G F u Z 2 V k I F R 5 c G U u e 0 1 h c n J p d G F s X 3 N 0 Y X R 1 c y w y f S Z x d W 9 0 O y w m c X V v d D t T Z W N 0 a W 9 u M S 9 p b n N 1 c m F u Y 2 U g K D I p L 0 N o Y W 5 n Z W Q g V H l w Z S 5 7 R G V w Z W 5 k Z W 5 0 c y w z f S Z x d W 9 0 O y w m c X V v d D t T Z W N 0 a W 9 u M S 9 p b n N 1 c m F u Y 2 U g K D I p L 0 N o Y W 5 n Z W Q g V H l w Z S 5 7 R W R 1 Y 2 F 0 a W 9 u L D R 9 J n F 1 b 3 Q 7 L C Z x d W 9 0 O 1 N l Y 3 R p b 2 4 x L 2 l u c 3 V y Y W 5 j Z S A o M i k v Q 2 h h b m d l Z C B U e X B l L n t T Z W x m X 0 V t c G x v e W V k L D V 9 J n F 1 b 3 Q 7 L C Z x d W 9 0 O 1 N l Y 3 R p b 2 4 x L 2 l u c 3 V y Y W 5 j Z S A o M i k v Q 2 h h b m d l Z C B U e X B l L n t B c H B s a W N h b n R J b m N v b W U s N n 0 m c X V v d D s s J n F 1 b 3 Q 7 U 2 V j d G l v b j E v a W 5 z d X J h b m N l I C g y K S 9 D a G F u Z 2 V k I F R 5 c G U u e 1 B y Z W 1 p d W 1 B b W 9 1 b n Q s N 3 0 m c X V v d D s s J n F 1 b 3 Q 7 U 2 V j d G l v b j E v a W 5 z d X J h b m N l I C g y K S 9 D a G F u Z 2 V k I F R 5 c G U u e 0 1 h d H V y a X R 5 X 1 R l c m 0 s O H 0 m c X V v d D s s J n F 1 b 3 Q 7 U 2 V j d G l v b j E v a W 5 z d X J h b m N l I C g y K S 9 D a G F u Z 2 V k I F R 5 c G U u e 0 N y Z W R p d F 9 I a X N 0 b 3 J 5 L D l 9 J n F 1 b 3 Q 7 L C Z x d W 9 0 O 1 N l Y 3 R p b 2 4 x L 2 l u c 3 V y Y W 5 j Z S A o M i k v Q 2 h h b m d l Z C B U e X B l L n t C c m F u Y 2 g s M T B 9 J n F 1 b 3 Q 7 L C Z x d W 9 0 O 1 N l Y 3 R p b 2 4 x L 2 l u c 3 V y Y W 5 j Z S A o M i k v Q 2 h h b m d l Z C B U e X B l L n t M b 2 F u X 1 N 0 Y X R 1 c y w x M X 0 m c X V v d D s s J n F 1 b 3 Q 7 U 2 V j d G l v b j E v a W 5 z d X J h b m N l I C g y K S 9 D a G F u Z 2 V k I F R 5 c G U u e 0 J l b m V m a X R z L D E y f S Z x d W 9 0 O 1 0 s J n F 1 b 3 Q 7 Q 2 9 s d W 1 u Q 2 9 1 b n Q m c X V v d D s 6 M T M s J n F 1 b 3 Q 7 S 2 V 5 Q 2 9 s d W 1 u T m F t Z X M m c X V v d D s 6 W 1 0 s J n F 1 b 3 Q 7 Q 2 9 s d W 1 u S W R l b n R p d G l l c y Z x d W 9 0 O z p b J n F 1 b 3 Q 7 U 2 V j d G l v b j E v a W 5 z d X J h b m N l I C g y K S 9 D a G F u Z 2 V k I F R 5 c G U u e 0 l E L D B 9 J n F 1 b 3 Q 7 L C Z x d W 9 0 O 1 N l Y 3 R p b 2 4 x L 2 l u c 3 V y Y W 5 j Z S A o M i k v Q 2 h h b m d l Z C B U e X B l L n t H Z W 5 k Z X I s M X 0 m c X V v d D s s J n F 1 b 3 Q 7 U 2 V j d G l v b j E v a W 5 z d X J h b m N l I C g y K S 9 D a G F u Z 2 V k I F R 5 c G U u e 0 1 h c n J p d G F s X 3 N 0 Y X R 1 c y w y f S Z x d W 9 0 O y w m c X V v d D t T Z W N 0 a W 9 u M S 9 p b n N 1 c m F u Y 2 U g K D I p L 0 N o Y W 5 n Z W Q g V H l w Z S 5 7 R G V w Z W 5 k Z W 5 0 c y w z f S Z x d W 9 0 O y w m c X V v d D t T Z W N 0 a W 9 u M S 9 p b n N 1 c m F u Y 2 U g K D I p L 0 N o Y W 5 n Z W Q g V H l w Z S 5 7 R W R 1 Y 2 F 0 a W 9 u L D R 9 J n F 1 b 3 Q 7 L C Z x d W 9 0 O 1 N l Y 3 R p b 2 4 x L 2 l u c 3 V y Y W 5 j Z S A o M i k v Q 2 h h b m d l Z C B U e X B l L n t T Z W x m X 0 V t c G x v e W V k L D V 9 J n F 1 b 3 Q 7 L C Z x d W 9 0 O 1 N l Y 3 R p b 2 4 x L 2 l u c 3 V y Y W 5 j Z S A o M i k v Q 2 h h b m d l Z C B U e X B l L n t B c H B s a W N h b n R J b m N v b W U s N n 0 m c X V v d D s s J n F 1 b 3 Q 7 U 2 V j d G l v b j E v a W 5 z d X J h b m N l I C g y K S 9 D a G F u Z 2 V k I F R 5 c G U u e 1 B y Z W 1 p d W 1 B b W 9 1 b n Q s N 3 0 m c X V v d D s s J n F 1 b 3 Q 7 U 2 V j d G l v b j E v a W 5 z d X J h b m N l I C g y K S 9 D a G F u Z 2 V k I F R 5 c G U u e 0 1 h d H V y a X R 5 X 1 R l c m 0 s O H 0 m c X V v d D s s J n F 1 b 3 Q 7 U 2 V j d G l v b j E v a W 5 z d X J h b m N l I C g y K S 9 D a G F u Z 2 V k I F R 5 c G U u e 0 N y Z W R p d F 9 I a X N 0 b 3 J 5 L D l 9 J n F 1 b 3 Q 7 L C Z x d W 9 0 O 1 N l Y 3 R p b 2 4 x L 2 l u c 3 V y Y W 5 j Z S A o M i k v Q 2 h h b m d l Z C B U e X B l L n t C c m F u Y 2 g s M T B 9 J n F 1 b 3 Q 7 L C Z x d W 9 0 O 1 N l Y 3 R p b 2 4 x L 2 l u c 3 V y Y W 5 j Z S A o M i k v Q 2 h h b m d l Z C B U e X B l L n t M b 2 F u X 1 N 0 Y X R 1 c y w x M X 0 m c X V v d D s s J n F 1 b 3 Q 7 U 2 V j d G l v b j E v a W 5 z d X J h b m N l I C g y K S 9 D a G F u Z 2 V k I F R 5 c G U u e 0 J l b m V m a X R z L D E y f S Z x d W 9 0 O 1 0 s J n F 1 b 3 Q 7 U m V s Y X R p b 2 5 z a G l w S W 5 m b y Z x d W 9 0 O z p b X X 0 i I C 8 + P C 9 T d G F i b G V F b n R y a W V z P j w v S X R l b T 4 8 S X R l b T 4 8 S X R l b U x v Y 2 F 0 a W 9 u P j x J d G V t V H l w Z T 5 G b 3 J t d W x h P C 9 J d G V t V H l w Z T 4 8 S X R l b V B h d G g + U 2 V j d G l v b j E v a W 5 z d X J h b m N l J T I w K D I p L 1 N v d X J j Z T w v S X R l b V B h d G g + P C 9 J d G V t T G 9 j Y X R p b 2 4 + P F N 0 Y W J s Z U V u d H J p Z X M g L z 4 8 L 0 l 0 Z W 0 + P E l 0 Z W 0 + P E l 0 Z W 1 M b 2 N h d G l v b j 4 8 S X R l b V R 5 c G U + R m 9 y b X V s Y T w v S X R l b V R 5 c G U + P E l 0 Z W 1 Q Y X R o P l N l Y 3 R p b 2 4 x L 2 l u c 3 V y Y W 5 j Z S U y M C g y K S 9 Q c m 9 t b 3 R l Z C U y M E h l Y W R l c n M 8 L 0 l 0 Z W 1 Q Y X R o P j w v S X R l b U x v Y 2 F 0 a W 9 u P j x T d G F i b G V F b n R y a W V z I C 8 + P C 9 J d G V t P j x J d G V t P j x J d G V t T G 9 j Y X R p b 2 4 + P E l 0 Z W 1 U e X B l P k Z v c m 1 1 b G E 8 L 0 l 0 Z W 1 U e X B l P j x J d G V t U G F 0 a D 5 T Z W N 0 a W 9 u M S 9 p b n N 1 c m F u Y 2 U l M j A o M i k v Q 2 h h b m d l Z C U y M F R 5 c G U 8 L 0 l 0 Z W 1 Q Y X R o P j w v S X R l b U x v Y 2 F 0 a W 9 u P j x T d G F i b G V F b n R y a W V z I C 8 + P C 9 J d G V t P j x J d G V t P j x J d G V t T G 9 j Y X R p b 2 4 + P E l 0 Z W 1 U e X B l P k Z v c m 1 1 b G E 8 L 0 l 0 Z W 1 U e X B l P j x J d G V t U G F 0 a D 5 T Z W N 0 a W 9 u M S 9 p b n N 1 c m F u Y 2 U v U m V w b G F j Z W Q l M j B W Y W x 1 Z T w v S X R l b V B h d G g + P C 9 J d G V t T G 9 j Y X R p b 2 4 + P F N 0 Y W J s Z U V u d H J p Z X M g L z 4 8 L 0 l 0 Z W 0 + P E l 0 Z W 0 + P E l 0 Z W 1 M b 2 N h d G l v b j 4 8 S X R l b V R 5 c G U + R m 9 y b X V s Y T w v S X R l b V R 5 c G U + P E l 0 Z W 1 Q Y X R o P l N l Y 3 R p b 2 4 x L 2 l u c 3 V y Y W 5 j Z S 9 S Z X B s Y W N l Z C U y M F Z h b H V l M T w v S X R l b V B h d G g + P C 9 J d G V t T G 9 j Y X R p b 2 4 + P F N 0 Y W J s Z U V u d H J p Z X M g L z 4 8 L 0 l 0 Z W 0 + P E l 0 Z W 0 + P E l 0 Z W 1 M b 2 N h d G l v b j 4 8 S X R l b V R 5 c G U + R m 9 y b X V s Y T w v S X R l b V R 5 c G U + P E l 0 Z W 1 Q Y X R o P l N l Y 3 R p b 2 4 x L 2 l u c 3 V y Y W 5 j Z S 9 S Z X B s Y W N l Z C U y M F Z h b H V l M j w v S X R l b V B h d G g + P C 9 J d G V t T G 9 j Y X R p b 2 4 + P F N 0 Y W J s Z U V u d H J p Z X M g L z 4 8 L 0 l 0 Z W 0 + P E l 0 Z W 0 + P E l 0 Z W 1 M b 2 N h d G l v b j 4 8 S X R l b V R 5 c G U + R m 9 y b X V s Y T w v S X R l b V R 5 c G U + P E l 0 Z W 1 Q Y X R o P l N l Y 3 R p b 2 4 x L 2 l u c 3 V y Y W 5 j Z S 9 S Z X B s Y W N l Z C U y M F Z h b H V l M z w v S X R l b V B h d G g + P C 9 J d G V t T G 9 j Y X R p b 2 4 + P F N 0 Y W J s Z U V u d H J p Z X M g L z 4 8 L 0 l 0 Z W 0 + P E l 0 Z W 0 + P E l 0 Z W 1 M b 2 N h d G l v b j 4 8 S X R l b V R 5 c G U + R m 9 y b X V s Y T w v S X R l b V R 5 c G U + P E l 0 Z W 1 Q Y X R o P l N l Y 3 R p b 2 4 x L 2 l u c 3 V y Y W 5 j Z S 9 S Z X B s Y W N l Z C U y M F Z h b H V l N D w v S X R l b V B h d G g + P C 9 J d G V t T G 9 j Y X R p b 2 4 + P F N 0 Y W J s Z U V u d H J p Z X M g L z 4 8 L 0 l 0 Z W 0 + P E l 0 Z W 0 + P E l 0 Z W 1 M b 2 N h d G l v b j 4 8 S X R l b V R 5 c G U + R m 9 y b X V s Y T w v S X R l b V R 5 c G U + P E l 0 Z W 1 Q Y X R o P l N l Y 3 R p b 2 4 x L 2 l u c 3 V y Y W 5 j Z S 9 D a G F u Z 2 V k J T I w V H l w Z T E 8 L 0 l 0 Z W 1 Q Y X R o P j w v S X R l b U x v Y 2 F 0 a W 9 u P j x T d G F i b G V F b n R y a W V z I C 8 + P C 9 J d G V t P j x J d G V t P j x J d G V t T G 9 j Y X R p b 2 4 + P E l 0 Z W 1 U e X B l P k Z v c m 1 1 b G E 8 L 0 l 0 Z W 1 U e X B l P j x J d G V t U G F 0 a D 5 T Z W N 0 a W 9 u M S 9 p b n N 1 c m F u Y 2 U v U m V w b G F j Z W Q l M j B W Y W x 1 Z T U 8 L 0 l 0 Z W 1 Q Y X R o P j w v S X R l b U x v Y 2 F 0 a W 9 u P j x T d G F i b G V F b n R y a W V z I C 8 + P C 9 J d G V t P j x J d G V t P j x J d G V t T G 9 j Y X R p b 2 4 + P E l 0 Z W 1 U e X B l P k Z v c m 1 1 b G E 8 L 0 l 0 Z W 1 U e X B l P j x J d G V t U G F 0 a D 5 T Z W N 0 a W 9 u M S 9 p b n N 1 c m F u Y 2 U v U m V w b G F j Z W Q l M j B W Y W x 1 Z T Y 8 L 0 l 0 Z W 1 Q Y X R o P j w v S X R l b U x v Y 2 F 0 a W 9 u P j x T d G F i b G V F b n R y a W V z I C 8 + P C 9 J d G V t P j x J d G V t P j x J d G V t T G 9 j Y X R p b 2 4 + P E l 0 Z W 1 U e X B l P k Z v c m 1 1 b G E 8 L 0 l 0 Z W 1 U e X B l P j x J d G V t U G F 0 a D 5 T Z W N 0 a W 9 u M S 9 p b n N 1 c m F u Y 2 U v U m V w b G F j Z W Q l M j B W Y W x 1 Z T c 8 L 0 l 0 Z W 1 Q Y X R o P j w v S X R l b U x v Y 2 F 0 a W 9 u P j x T d G F i b G V F b n R y a W V z I C 8 + P C 9 J d G V t P j x J d G V t P j x J d G V t T G 9 j Y X R p b 2 4 + P E l 0 Z W 1 U e X B l P k Z v c m 1 1 b G E 8 L 0 l 0 Z W 1 U e X B l P j x J d G V t U G F 0 a D 5 T Z W N 0 a W 9 u M S 9 p b n N 1 c m F u Y 2 U v U m V w b G F j Z W Q l M j B W Y W x 1 Z T g 8 L 0 l 0 Z W 1 Q Y X R o P j w v S X R l b U x v Y 2 F 0 a W 9 u P j x T d G F i b G V F b n R y a W V z I C 8 + P C 9 J d G V t P j x J d G V t P j x J d G V t T G 9 j Y X R p b 2 4 + P E l 0 Z W 1 U e X B l P k Z v c m 1 1 b G E 8 L 0 l 0 Z W 1 U e X B l P j x J d G V t U G F 0 a D 5 T Z W N 0 a W 9 u M S 9 p b n N 1 c m F u Y 2 U v Q 2 h h b m d l Z C U y M F R 5 c G U y P C 9 J d G V t U G F 0 a D 4 8 L 0 l 0 Z W 1 M b 2 N h d G l v b j 4 8 U 3 R h Y m x l R W 5 0 c m l l c y A v P j w v S X R l b T 4 8 S X R l b T 4 8 S X R l b U x v Y 2 F 0 a W 9 u P j x J d G V t V H l w Z T 5 G b 3 J t d W x h P C 9 J d G V t V H l w Z T 4 8 S X R l b V B h d G g + U 2 V j d G l v b j E v a W 5 z d X J h b m N l L 1 J l c G x h Y 2 V k J T I w V m F s d W U 5 P C 9 J d G V t U G F 0 a D 4 8 L 0 l 0 Z W 1 M b 2 N h d G l v b j 4 8 U 3 R h Y m x l R W 5 0 c m l l c y A v P j w v S X R l b T 4 8 S X R l b T 4 8 S X R l b U x v Y 2 F 0 a W 9 u P j x J d G V t V H l w Z T 5 G b 3 J t d W x h P C 9 J d G V t V H l w Z T 4 8 S X R l b V B h d G g + U 2 V j d G l v b j E v a W 5 z d X J h b m N l L 0 N o Y W 5 n Z W Q l M j B U e X B l M z w v S X R l b V B h d G g + P C 9 J d G V t T G 9 j Y X R p b 2 4 + P F N 0 Y W J s Z U V u d H J p Z X M g L z 4 8 L 0 l 0 Z W 0 + P E l 0 Z W 0 + P E l 0 Z W 1 M b 2 N h d G l v b j 4 8 S X R l b V R 5 c G U + R m 9 y b X V s Y T w v S X R l b V R 5 c G U + P E l 0 Z W 1 Q Y X R o P l N l Y 3 R p b 2 4 x L 2 l u c 3 V y Y W 5 j Z S 9 S Z X B s Y W N l Z C U y M F Z h b H V l M T A 8 L 0 l 0 Z W 1 Q Y X R o P j w v S X R l b U x v Y 2 F 0 a W 9 u P j x T d G F i b G V F b n R y a W V z I C 8 + P C 9 J d G V t P j x J d G V t P j x J d G V t T G 9 j Y X R p b 2 4 + P E l 0 Z W 1 U e X B l P k Z v c m 1 1 b G E 8 L 0 l 0 Z W 1 U e X B l P j x J d G V t U G F 0 a D 5 T Z W N 0 a W 9 u M S 9 p b n N 1 c m F u Y 2 U v Q 2 h h b m d l Z C U y M F R 5 c G U 0 P C 9 J d G V t U G F 0 a D 4 8 L 0 l 0 Z W 1 M b 2 N h d G l v b j 4 8 U 3 R h Y m x l R W 5 0 c m l l c y A v P j w v S X R l b T 4 8 S X R l b T 4 8 S X R l b U x v Y 2 F 0 a W 9 u P j x J d G V t V H l w Z T 5 G b 3 J t d W x h P C 9 J d G V t V H l w Z T 4 8 S X R l b V B h d G g + U 2 V j d G l v b j E v a W 5 z d X J h b m N l L 1 J l c G x h Y 2 V k J T I w V m F s d W U x M T w v S X R l b V B h d G g + P C 9 J d G V t T G 9 j Y X R p b 2 4 + P F N 0 Y W J s Z U V u d H J p Z X M g L z 4 8 L 0 l 0 Z W 0 + P E l 0 Z W 0 + P E l 0 Z W 1 M b 2 N h d G l v b j 4 8 S X R l b V R 5 c G U + R m 9 y b X V s Y T w v S X R l b V R 5 c G U + P E l 0 Z W 1 Q Y X R o P l N l Y 3 R p b 2 4 x L 2 l u c 3 V y Y W 5 j Z S 9 D a G F u Z 2 V k J T I w V H l w Z T U 8 L 0 l 0 Z W 1 Q Y X R o P j w v S X R l b U x v Y 2 F 0 a W 9 u P j x T d G F i b G V F b n R y a W V z I C 8 + P C 9 J d G V t P j x J d G V t P j x J d G V t T G 9 j Y X R p b 2 4 + P E l 0 Z W 1 U e X B l P k Z v c m 1 1 b G E 8 L 0 l 0 Z W 1 U e X B l P j x J d G V t U G F 0 a D 5 T Z W N 0 a W 9 u M S 9 p b n N 1 c m F u Y 2 U v U m V u Y W 1 l Z C U y M E N v b H V t b n M 8 L 0 l 0 Z W 1 Q Y X R o P j w v S X R l b U x v Y 2 F 0 a W 9 u P j x T d G F i b G V F b n R y a W V z I C 8 + P C 9 J d G V t P j x J d G V t P j x J d G V t T G 9 j Y X R p b 2 4 + P E l 0 Z W 1 U e X B l P k Z v c m 1 1 b G E 8 L 0 l 0 Z W 1 U e X B l P j x J d G V t U G F 0 a D 5 T Z W N 0 a W 9 u M S 9 p b n N 1 c m F u Y 2 U v U m V w b G F j Z W Q l M j B W Y W x 1 Z T E y P C 9 J d G V t U G F 0 a D 4 8 L 0 l 0 Z W 1 M b 2 N h d G l v b j 4 8 U 3 R h Y m x l R W 5 0 c m l l c y A v P j w v S X R l b T 4 8 S X R l b T 4 8 S X R l b U x v Y 2 F 0 a W 9 u P j x J d G V t V H l w Z T 5 G b 3 J t d W x h P C 9 J d G V t V H l w Z T 4 8 S X R l b V B h d G g + U 2 V j d G l v b j E v a W 5 z d X J h b m N l L 1 J l c G x h Y 2 V k J T I w V m F s d W U x M z w v S X R l b V B h d G g + P C 9 J d G V t T G 9 j Y X R p b 2 4 + P F N 0 Y W J s Z U V u d H J p Z X M g L z 4 8 L 0 l 0 Z W 0 + P C 9 J d G V t c z 4 8 L 0 x v Y 2 F s U G F j a 2 F n Z U 1 l d G F k Y X R h R m l s Z T 4 W A A A A U E s F B g A A A A A A A A A A A A A A A A A A A A A A A N o A A A A B A A A A 0 I y d 3 w E V 0 R G M e g D A T 8 K X 6 w E A A A B + Y H B p p B d n T Z E p j B J c s V X M A A A A A A I A A A A A A A N m A A D A A A A A E A A A A E q q e S L U C 4 l g k c P K H J q 4 U O 0 A A A A A B I A A A K A A A A A Q A A A A G + F S A 8 P 5 L s E 5 E b P p h U I T u l A A A A C 9 T n k j E c 2 C 7 m w 3 Q t J D / o X W r 0 C I n K M v k o b O n 3 c Z t 2 T T F h S c N 9 9 U t A K A F 1 U Y E D 8 J O M Q Z n a t J 7 o s v B q j J n M B A B l q I O H i d p / s H M W O V q Y u F 7 + V s z B Q A A A B S E K w 7 Q Y I 9 p q t m F X + 9 x V w + P T l z F Q = = < / D a t a M a s h u p > 
</file>

<file path=customXml/itemProps1.xml><?xml version="1.0" encoding="utf-8"?>
<ds:datastoreItem xmlns:ds="http://schemas.openxmlformats.org/officeDocument/2006/customXml" ds:itemID="{A8CE6A85-1BB0-4113-B6DA-3E1A8A7E3D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Credit by Income</vt:lpstr>
      <vt:lpstr>Gen by Loan</vt:lpstr>
      <vt:lpstr>Pre by Mat</vt:lpstr>
      <vt:lpstr>Inc&amp;Pre by Dep</vt:lpstr>
      <vt:lpstr>Pre&amp;Cus by Inc Range</vt:lpstr>
      <vt:lpstr>Branch &amp; Job</vt:lpstr>
      <vt:lpstr>Correlation</vt:lpstr>
      <vt:lpstr>Insurance</vt:lpstr>
      <vt:lpstr>Data Imputation</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Singha, E Sashikant</dc:creator>
  <cp:lastModifiedBy>Singha, E Sashikant</cp:lastModifiedBy>
  <dcterms:created xsi:type="dcterms:W3CDTF">2023-03-19T10:29:55Z</dcterms:created>
  <dcterms:modified xsi:type="dcterms:W3CDTF">2023-03-22T15:01:34Z</dcterms:modified>
</cp:coreProperties>
</file>