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\"/>
    </mc:Choice>
  </mc:AlternateContent>
  <xr:revisionPtr revIDLastSave="0" documentId="13_ncr:1_{23DC911D-0B7B-47A4-ACCA-F1A77044B6FB}" xr6:coauthVersionLast="47" xr6:coauthVersionMax="47" xr10:uidLastSave="{00000000-0000-0000-0000-000000000000}"/>
  <bookViews>
    <workbookView xWindow="-120" yWindow="-120" windowWidth="29040" windowHeight="15720" tabRatio="311" activeTab="1" xr2:uid="{00000000-000D-0000-FFFF-FFFF00000000}"/>
  </bookViews>
  <sheets>
    <sheet name="Viz" sheetId="6" r:id="rId1"/>
    <sheet name="Trend over time 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18" i="4" l="1"/>
  <c r="L19" i="4"/>
  <c r="L20" i="4"/>
  <c r="K18" i="4"/>
  <c r="K19" i="4"/>
  <c r="K20" i="4"/>
  <c r="J18" i="4"/>
  <c r="J19" i="4"/>
  <c r="J20" i="4"/>
  <c r="J17" i="4"/>
  <c r="K17" i="4"/>
  <c r="L17" i="4"/>
  <c r="I18" i="4"/>
  <c r="I19" i="4"/>
  <c r="I20" i="4"/>
  <c r="I17" i="4"/>
  <c r="I14" i="4"/>
  <c r="I3" i="4"/>
  <c r="I4" i="4"/>
  <c r="I5" i="4"/>
  <c r="I6" i="4"/>
  <c r="I7" i="4"/>
  <c r="I8" i="4"/>
  <c r="I9" i="4"/>
  <c r="I10" i="4"/>
  <c r="I11" i="4"/>
  <c r="I12" i="4"/>
  <c r="I13" i="4"/>
  <c r="I2" i="4"/>
  <c r="K2" i="4"/>
  <c r="L2" i="4"/>
  <c r="K3" i="4"/>
  <c r="L3" i="4"/>
  <c r="K4" i="4"/>
  <c r="L4" i="4"/>
  <c r="K5" i="4"/>
  <c r="L5" i="4"/>
  <c r="K6" i="4"/>
  <c r="L6" i="4"/>
  <c r="K7" i="4"/>
  <c r="L7" i="4"/>
  <c r="K8" i="4"/>
  <c r="L8" i="4"/>
  <c r="K9" i="4"/>
  <c r="L9" i="4"/>
  <c r="K10" i="4"/>
  <c r="L10" i="4"/>
  <c r="K11" i="4"/>
  <c r="L11" i="4"/>
  <c r="K12" i="4"/>
  <c r="L12" i="4"/>
  <c r="K13" i="4"/>
  <c r="L13" i="4"/>
  <c r="J3" i="4"/>
  <c r="J4" i="4"/>
  <c r="J5" i="4"/>
  <c r="J6" i="4"/>
  <c r="J7" i="4"/>
  <c r="J8" i="4"/>
  <c r="J9" i="4"/>
  <c r="J10" i="4"/>
  <c r="J11" i="4"/>
  <c r="J12" i="4"/>
  <c r="J13" i="4"/>
  <c r="J2" i="4"/>
  <c r="D37" i="6" l="1"/>
  <c r="D38" i="6"/>
  <c r="D36" i="6"/>
  <c r="C37" i="6"/>
  <c r="C38" i="6"/>
  <c r="C36" i="6"/>
  <c r="E36" i="4"/>
  <c r="D36" i="4"/>
  <c r="L21" i="4" l="1"/>
  <c r="K21" i="4"/>
  <c r="J21" i="4"/>
  <c r="I21" i="4"/>
  <c r="L14" i="4"/>
  <c r="J14" i="4"/>
  <c r="K14" i="4"/>
</calcChain>
</file>

<file path=xl/sharedStrings.xml><?xml version="1.0" encoding="utf-8"?>
<sst xmlns="http://schemas.openxmlformats.org/spreadsheetml/2006/main" count="176" uniqueCount="59">
  <si>
    <t>Year</t>
  </si>
  <si>
    <t>Quarter</t>
  </si>
  <si>
    <t>Month</t>
  </si>
  <si>
    <t>Sales</t>
  </si>
  <si>
    <t>Quantity</t>
  </si>
  <si>
    <t>Q1</t>
  </si>
  <si>
    <t>Jan</t>
  </si>
  <si>
    <t>Feb</t>
  </si>
  <si>
    <t>Mar</t>
  </si>
  <si>
    <t>Q2</t>
  </si>
  <si>
    <t>Apr</t>
  </si>
  <si>
    <t>May</t>
  </si>
  <si>
    <t>Jun</t>
  </si>
  <si>
    <t>Q3</t>
  </si>
  <si>
    <t>Jul</t>
  </si>
  <si>
    <t>Aug</t>
  </si>
  <si>
    <t>Sep</t>
  </si>
  <si>
    <t>Q4</t>
  </si>
  <si>
    <t>Oct</t>
  </si>
  <si>
    <t>Nov</t>
  </si>
  <si>
    <t>Dec</t>
  </si>
  <si>
    <t>TotalSales</t>
  </si>
  <si>
    <t xml:space="preserve">Total </t>
  </si>
  <si>
    <t>Total</t>
  </si>
  <si>
    <t xml:space="preserve">Quarter </t>
  </si>
  <si>
    <t>TotalSalesPY</t>
  </si>
  <si>
    <t>Accessories</t>
  </si>
  <si>
    <t>Bikes</t>
  </si>
  <si>
    <t>Clothing</t>
  </si>
  <si>
    <t>Components</t>
  </si>
  <si>
    <t>Choose the right visualization</t>
  </si>
  <si>
    <t>YoY Growth</t>
  </si>
  <si>
    <t>Category</t>
  </si>
  <si>
    <t>Country-Region</t>
  </si>
  <si>
    <t>United States</t>
  </si>
  <si>
    <t>Canada</t>
  </si>
  <si>
    <t>France</t>
  </si>
  <si>
    <t>United Kingdom</t>
  </si>
  <si>
    <t>Germany</t>
  </si>
  <si>
    <t>Australia</t>
  </si>
  <si>
    <t>Salesperson</t>
  </si>
  <si>
    <t>Amy Alberts</t>
  </si>
  <si>
    <t>Brian Welcker</t>
  </si>
  <si>
    <t>David Campbell</t>
  </si>
  <si>
    <t>Garrett Vargas</t>
  </si>
  <si>
    <t>Jae Pak</t>
  </si>
  <si>
    <t>Jillian Carson</t>
  </si>
  <si>
    <t>José Saraiva</t>
  </si>
  <si>
    <t>Linda Mitchell</t>
  </si>
  <si>
    <t>Lynn Tsoflias</t>
  </si>
  <si>
    <t>Michael Blythe</t>
  </si>
  <si>
    <t>Pamela Ansman-Wolfe</t>
  </si>
  <si>
    <t>Rachel Valdez</t>
  </si>
  <si>
    <t>Ranjit Varkey Chudukatil</t>
  </si>
  <si>
    <t>Shu Ito</t>
  </si>
  <si>
    <t>Stephen Jiang</t>
  </si>
  <si>
    <t>Syed Abbas</t>
  </si>
  <si>
    <t>Tete Mensa-Annan</t>
  </si>
  <si>
    <t>Tsvi Reiter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</si>
</sst>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#,##0.00\ &quot;€&quot;;[Red]\-#,##0.00\ &quot;€&quot;"/>
    <numFmt numFmtId="44" formatCode="_-* #,##0.00\ &quot;€&quot;_-;\-* #,##0.00\ &quot;€&quot;_-;_-* &quot;-&quot;??\ &quot;€&quot;_-;_-@_-"/>
    <numFmt numFmtId="164" formatCode="#,##0.00\ &quot;€&quot;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7999816888943144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2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/>
    <xf numFmtId="164" fontId="0" fillId="0" borderId="0" xfId="0" applyNumberFormat="1" applyAlignment="1">
      <alignment horizontal="left"/>
    </xf>
    <xf numFmtId="0" fontId="0" fillId="0" borderId="10" xfId="0" applyBorder="1" applyAlignment="1">
      <alignment horizontal="left"/>
    </xf>
    <xf numFmtId="0" fontId="16" fillId="0" borderId="10" xfId="0" applyFont="1" applyBorder="1" applyAlignment="1">
      <alignment horizontal="left"/>
    </xf>
    <xf numFmtId="164" fontId="16" fillId="0" borderId="10" xfId="0" applyNumberFormat="1" applyFont="1" applyBorder="1" applyAlignment="1">
      <alignment horizontal="left"/>
    </xf>
    <xf numFmtId="0" fontId="16" fillId="0" borderId="10" xfId="0" applyFont="1" applyBorder="1"/>
    <xf numFmtId="0" fontId="16" fillId="33" borderId="10" xfId="0" applyFont="1" applyFill="1" applyBorder="1"/>
    <xf numFmtId="0" fontId="0" fillId="33" borderId="0" xfId="0" applyFill="1" applyAlignment="1">
      <alignment horizontal="left"/>
    </xf>
    <xf numFmtId="0" fontId="0" fillId="33" borderId="0" xfId="0" applyFill="1"/>
    <xf numFmtId="0" fontId="16" fillId="33" borderId="11" xfId="0" applyFont="1" applyFill="1" applyBorder="1" applyAlignment="1">
      <alignment horizontal="left"/>
    </xf>
    <xf numFmtId="0" fontId="16" fillId="33" borderId="11" xfId="0" applyFont="1" applyFill="1" applyBorder="1"/>
    <xf numFmtId="0" fontId="0" fillId="33" borderId="10" xfId="0" applyFill="1" applyBorder="1" applyAlignment="1">
      <alignment horizontal="left"/>
    </xf>
    <xf numFmtId="0" fontId="16" fillId="33" borderId="0" xfId="0" applyFont="1" applyFill="1" applyAlignment="1">
      <alignment horizontal="left"/>
    </xf>
    <xf numFmtId="0" fontId="16" fillId="33" borderId="0" xfId="0" applyFont="1" applyFill="1"/>
    <xf numFmtId="0" fontId="16" fillId="0" borderId="0" xfId="0" applyFont="1"/>
    <xf numFmtId="8" fontId="0" fillId="0" borderId="0" xfId="0" applyNumberFormat="1"/>
    <xf numFmtId="8" fontId="0" fillId="0" borderId="0" xfId="0" applyNumberFormat="1" applyAlignment="1">
      <alignment horizontal="left"/>
    </xf>
    <xf numFmtId="0" fontId="16" fillId="0" borderId="13" xfId="0" applyFont="1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2" xfId="0" applyBorder="1"/>
    <xf numFmtId="0" fontId="0" fillId="35" borderId="0" xfId="0" applyFill="1"/>
    <xf numFmtId="164" fontId="0" fillId="33" borderId="0" xfId="0" applyNumberFormat="1" applyFill="1"/>
    <xf numFmtId="0" fontId="20" fillId="33" borderId="0" xfId="0" applyFont="1" applyFill="1"/>
    <xf numFmtId="0" fontId="16" fillId="33" borderId="10" xfId="0" applyFont="1" applyFill="1" applyBorder="1" applyAlignment="1">
      <alignment horizontal="left"/>
    </xf>
    <xf numFmtId="0" fontId="19" fillId="34" borderId="0" xfId="0" applyFont="1" applyFill="1" applyAlignment="1">
      <alignment horizontal="left"/>
    </xf>
    <xf numFmtId="0" fontId="0" fillId="0" borderId="0" xfId="0" applyAlignment="1">
      <alignment horizontal="center"/>
    </xf>
    <xf numFmtId="44" fontId="0" fillId="33" borderId="0" xfId="42" applyFont="1" applyFill="1" applyAlignment="1">
      <alignment horizontal="left"/>
    </xf>
    <xf numFmtId="44" fontId="0" fillId="0" borderId="0" xfId="42" applyFont="1" applyAlignment="1">
      <alignment horizontal="left"/>
    </xf>
    <xf numFmtId="9" fontId="0" fillId="33" borderId="0" xfId="43" applyFont="1" applyFill="1" applyAlignment="1">
      <alignment horizontal="left"/>
    </xf>
    <xf numFmtId="44" fontId="0" fillId="0" borderId="10" xfId="42" applyFont="1" applyBorder="1" applyAlignment="1">
      <alignment horizontal="left"/>
    </xf>
  </cellXfs>
  <cellStyles count="44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Percentuale" xfId="43" builtinId="5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  <cellStyle name="Valuta" xfId="42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261259</xdr:colOff>
      <xdr:row>40</xdr:row>
      <xdr:rowOff>32655</xdr:rowOff>
    </xdr:from>
    <xdr:to>
      <xdr:col>3</xdr:col>
      <xdr:colOff>576944</xdr:colOff>
      <xdr:row>50</xdr:row>
      <xdr:rowOff>119743</xdr:rowOff>
    </xdr:to>
    <xdr:sp macro="" textlink="">
      <xdr:nvSpPr>
        <xdr:cNvPr id="2" name="Callout: Line 1">
          <a:extLst>
            <a:ext uri="{FF2B5EF4-FFF2-40B4-BE49-F238E27FC236}">
              <a16:creationId xmlns:a16="http://schemas.microsoft.com/office/drawing/2014/main" id="{2B26B7E4-D9B9-4F0A-B06B-A891AEA9A991}"/>
            </a:ext>
          </a:extLst>
        </xdr:cNvPr>
        <xdr:cNvSpPr/>
      </xdr:nvSpPr>
      <xdr:spPr>
        <a:xfrm>
          <a:off x="3309259" y="7478484"/>
          <a:ext cx="1556656" cy="1937659"/>
        </a:xfrm>
        <a:prstGeom prst="borderCallout1">
          <a:avLst>
            <a:gd name="adj1" fmla="val 18750"/>
            <a:gd name="adj2" fmla="val -8333"/>
            <a:gd name="adj3" fmla="val -58492"/>
            <a:gd name="adj4" fmla="val -14143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Calcolate  il fatturato nell'anno precedente (TotalSalesPreviousYear</a:t>
          </a:r>
          <a:r>
            <a:rPr lang="en-GB" sz="1100" baseline="0"/>
            <a:t> o TotalSalesPY). Ad esempio, nella riga dell'anno 2021 occorre esporre il fatturato dell'anno precedente cioè il 2020.</a:t>
          </a:r>
          <a:endParaRPr lang="en-GB" sz="1100"/>
        </a:p>
      </xdr:txBody>
    </xdr:sp>
    <xdr:clientData/>
  </xdr:twoCellAnchor>
  <xdr:twoCellAnchor>
    <xdr:from>
      <xdr:col>3</xdr:col>
      <xdr:colOff>751115</xdr:colOff>
      <xdr:row>40</xdr:row>
      <xdr:rowOff>97971</xdr:rowOff>
    </xdr:from>
    <xdr:to>
      <xdr:col>4</xdr:col>
      <xdr:colOff>925286</xdr:colOff>
      <xdr:row>48</xdr:row>
      <xdr:rowOff>152400</xdr:rowOff>
    </xdr:to>
    <xdr:sp macro="" textlink="">
      <xdr:nvSpPr>
        <xdr:cNvPr id="9" name="Callout: Line 8">
          <a:extLst>
            <a:ext uri="{FF2B5EF4-FFF2-40B4-BE49-F238E27FC236}">
              <a16:creationId xmlns:a16="http://schemas.microsoft.com/office/drawing/2014/main" id="{91FA54F0-99C1-4B63-9210-7DA746B814F5}"/>
            </a:ext>
          </a:extLst>
        </xdr:cNvPr>
        <xdr:cNvSpPr/>
      </xdr:nvSpPr>
      <xdr:spPr>
        <a:xfrm>
          <a:off x="5040086" y="7543800"/>
          <a:ext cx="1251857" cy="1534886"/>
        </a:xfrm>
        <a:prstGeom prst="borderCallout1">
          <a:avLst>
            <a:gd name="adj1" fmla="val 45934"/>
            <a:gd name="adj2" fmla="val 101711"/>
            <a:gd name="adj3" fmla="val -46922"/>
            <a:gd name="adj4" fmla="val -2511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Calcolate la variazione di fatturato anno su anno (Year</a:t>
          </a:r>
          <a:r>
            <a:rPr lang="en-GB" sz="1100" baseline="0"/>
            <a:t> over Year Growth)</a:t>
          </a:r>
          <a:endParaRPr lang="en-GB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254000</xdr:colOff>
      <xdr:row>24</xdr:row>
      <xdr:rowOff>25400</xdr:rowOff>
    </xdr:from>
    <xdr:to>
      <xdr:col>9</xdr:col>
      <xdr:colOff>165100</xdr:colOff>
      <xdr:row>28</xdr:row>
      <xdr:rowOff>63500</xdr:rowOff>
    </xdr:to>
    <xdr:sp macro="" textlink="">
      <xdr:nvSpPr>
        <xdr:cNvPr id="2" name="Callout: Line 1">
          <a:extLst>
            <a:ext uri="{FF2B5EF4-FFF2-40B4-BE49-F238E27FC236}">
              <a16:creationId xmlns:a16="http://schemas.microsoft.com/office/drawing/2014/main" id="{DCAA90EF-F051-488B-9270-BA9D0D7DB4BB}"/>
            </a:ext>
          </a:extLst>
        </xdr:cNvPr>
        <xdr:cNvSpPr/>
      </xdr:nvSpPr>
      <xdr:spPr>
        <a:xfrm>
          <a:off x="3911600" y="4292600"/>
          <a:ext cx="3175000" cy="749300"/>
        </a:xfrm>
        <a:prstGeom prst="borderCallout1">
          <a:avLst>
            <a:gd name="adj1" fmla="val 18750"/>
            <a:gd name="adj2" fmla="val -8333"/>
            <a:gd name="adj3" fmla="val -408186"/>
            <a:gd name="adj4" fmla="val 3465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Calcolate  il fatturato per anno mese</a:t>
          </a:r>
          <a:r>
            <a:rPr lang="en-GB" sz="1100" baseline="0"/>
            <a:t>.</a:t>
          </a:r>
        </a:p>
      </xdr:txBody>
    </xdr:sp>
    <xdr:clientData/>
  </xdr:twoCellAnchor>
  <xdr:twoCellAnchor>
    <xdr:from>
      <xdr:col>7</xdr:col>
      <xdr:colOff>317500</xdr:colOff>
      <xdr:row>32</xdr:row>
      <xdr:rowOff>127000</xdr:rowOff>
    </xdr:from>
    <xdr:to>
      <xdr:col>10</xdr:col>
      <xdr:colOff>609600</xdr:colOff>
      <xdr:row>35</xdr:row>
      <xdr:rowOff>127000</xdr:rowOff>
    </xdr:to>
    <xdr:sp macro="" textlink="">
      <xdr:nvSpPr>
        <xdr:cNvPr id="3" name="Callout: Line 2">
          <a:extLst>
            <a:ext uri="{FF2B5EF4-FFF2-40B4-BE49-F238E27FC236}">
              <a16:creationId xmlns:a16="http://schemas.microsoft.com/office/drawing/2014/main" id="{28DB6C0D-E302-4150-997E-CDC7A5A0E22F}"/>
            </a:ext>
          </a:extLst>
        </xdr:cNvPr>
        <xdr:cNvSpPr/>
      </xdr:nvSpPr>
      <xdr:spPr>
        <a:xfrm>
          <a:off x="5194300" y="5816600"/>
          <a:ext cx="3175000" cy="533400"/>
        </a:xfrm>
        <a:prstGeom prst="borderCallout1">
          <a:avLst>
            <a:gd name="adj1" fmla="val 45869"/>
            <a:gd name="adj2" fmla="val 101667"/>
            <a:gd name="adj3" fmla="val -326830"/>
            <a:gd name="adj4" fmla="val 8945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Calcolate il</a:t>
          </a:r>
          <a:r>
            <a:rPr lang="en-GB" sz="1100" baseline="0"/>
            <a:t> fatturato per quadrimestre e anno.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76"/>
  <sheetViews>
    <sheetView zoomScaleNormal="100" workbookViewId="0">
      <pane xSplit="6" ySplit="1" topLeftCell="I2" activePane="bottomRight" state="frozen"/>
      <selection pane="topRight" activeCell="G1" sqref="G1"/>
      <selection pane="bottomLeft" activeCell="A2" sqref="A2"/>
      <selection pane="bottomRight" activeCell="E30" sqref="E30"/>
    </sheetView>
  </sheetViews>
  <sheetFormatPr defaultColWidth="8.7109375" defaultRowHeight="15" x14ac:dyDescent="0.25"/>
  <cols>
    <col min="1" max="1" width="24.85546875" style="21" customWidth="1"/>
    <col min="2" max="2" width="19.42578125" bestFit="1" customWidth="1"/>
    <col min="3" max="3" width="18.140625" bestFit="1" customWidth="1"/>
    <col min="4" max="4" width="15.7109375" bestFit="1" customWidth="1"/>
    <col min="5" max="5" width="16.85546875" customWidth="1"/>
    <col min="6" max="6" width="1.7109375" customWidth="1"/>
    <col min="7" max="16384" width="8.7109375" style="10"/>
  </cols>
  <sheetData>
    <row r="1" spans="1:6" s="26" customFormat="1" ht="18.399999999999999" customHeight="1" x14ac:dyDescent="0.35">
      <c r="A1" s="26" t="s">
        <v>30</v>
      </c>
    </row>
    <row r="3" spans="1:6" x14ac:dyDescent="0.25">
      <c r="A3" s="27"/>
      <c r="B3" s="27"/>
      <c r="C3" s="27"/>
      <c r="D3" s="27"/>
      <c r="E3" s="27"/>
    </row>
    <row r="4" spans="1:6" x14ac:dyDescent="0.25">
      <c r="A4" s="19" t="s">
        <v>0</v>
      </c>
      <c r="B4" s="5" t="s">
        <v>21</v>
      </c>
      <c r="C4" s="1"/>
      <c r="D4" s="1"/>
      <c r="E4" s="1"/>
    </row>
    <row r="5" spans="1:6" x14ac:dyDescent="0.25">
      <c r="A5" s="20">
        <v>2020</v>
      </c>
      <c r="B5" s="3">
        <v>8069755.5800000001</v>
      </c>
      <c r="C5" s="1"/>
      <c r="D5" s="1"/>
      <c r="E5" s="1"/>
    </row>
    <row r="6" spans="1:6" x14ac:dyDescent="0.25">
      <c r="A6" s="20">
        <v>2021</v>
      </c>
      <c r="B6" s="3">
        <v>24328786.249999996</v>
      </c>
      <c r="C6" s="1"/>
      <c r="D6" s="1"/>
      <c r="E6" s="1"/>
    </row>
    <row r="7" spans="1:6" x14ac:dyDescent="0.25">
      <c r="A7" s="20">
        <v>2022</v>
      </c>
      <c r="B7" s="3">
        <v>32500005.580000002</v>
      </c>
      <c r="C7" s="1"/>
      <c r="D7" s="1"/>
      <c r="E7" s="1"/>
    </row>
    <row r="8" spans="1:6" x14ac:dyDescent="0.25">
      <c r="A8" s="20">
        <v>2023</v>
      </c>
      <c r="B8" s="3">
        <v>7225355.4199999999</v>
      </c>
      <c r="C8" s="1"/>
      <c r="D8" s="1"/>
      <c r="E8" s="1"/>
    </row>
    <row r="9" spans="1:6" x14ac:dyDescent="0.25">
      <c r="A9" s="20"/>
      <c r="B9" s="1"/>
      <c r="C9" s="1"/>
      <c r="D9" s="1"/>
      <c r="E9" s="1"/>
    </row>
    <row r="10" spans="1:6" x14ac:dyDescent="0.25">
      <c r="A10" s="19" t="s">
        <v>0</v>
      </c>
      <c r="B10" s="5" t="s">
        <v>26</v>
      </c>
      <c r="C10" s="5" t="s">
        <v>27</v>
      </c>
      <c r="D10" s="5" t="s">
        <v>28</v>
      </c>
      <c r="E10" s="5" t="s">
        <v>29</v>
      </c>
      <c r="F10" s="16"/>
    </row>
    <row r="11" spans="1:6" x14ac:dyDescent="0.25">
      <c r="A11" s="20">
        <v>2020</v>
      </c>
      <c r="B11" s="3">
        <v>20243.09</v>
      </c>
      <c r="C11" s="3">
        <v>7399568.6299999999</v>
      </c>
      <c r="D11" s="3">
        <v>34469.129999999997</v>
      </c>
      <c r="E11" s="3">
        <v>615474.73</v>
      </c>
    </row>
    <row r="12" spans="1:6" x14ac:dyDescent="0.25">
      <c r="A12" s="20">
        <v>2021</v>
      </c>
      <c r="B12" s="3">
        <v>93801.75</v>
      </c>
      <c r="C12" s="3">
        <v>20134150.280000001</v>
      </c>
      <c r="D12" s="3">
        <v>489790.65</v>
      </c>
      <c r="E12" s="3">
        <v>3611043.57</v>
      </c>
    </row>
    <row r="13" spans="1:6" x14ac:dyDescent="0.25">
      <c r="A13" s="20">
        <v>2022</v>
      </c>
      <c r="B13" s="3">
        <v>301267.77</v>
      </c>
      <c r="C13" s="3">
        <v>25827772.629999999</v>
      </c>
      <c r="D13" s="3">
        <v>884270.06</v>
      </c>
      <c r="E13" s="3">
        <v>5486695.1200000001</v>
      </c>
    </row>
    <row r="14" spans="1:6" x14ac:dyDescent="0.25">
      <c r="A14" s="20">
        <v>2023</v>
      </c>
      <c r="B14" s="3">
        <v>56506.84</v>
      </c>
      <c r="C14" s="3">
        <v>6345115.3099999996</v>
      </c>
      <c r="D14" s="3">
        <v>156496.29</v>
      </c>
      <c r="E14" s="3">
        <v>667236.98</v>
      </c>
    </row>
    <row r="15" spans="1:6" x14ac:dyDescent="0.25">
      <c r="A15" s="20"/>
      <c r="B15" s="1"/>
      <c r="C15" s="1"/>
      <c r="D15" s="1"/>
      <c r="E15" s="1"/>
    </row>
    <row r="16" spans="1:6" x14ac:dyDescent="0.25">
      <c r="A16" s="19" t="s">
        <v>0</v>
      </c>
      <c r="B16" s="5" t="s">
        <v>1</v>
      </c>
      <c r="C16" s="5" t="s">
        <v>2</v>
      </c>
      <c r="D16" s="5" t="s">
        <v>21</v>
      </c>
      <c r="E16" s="1"/>
    </row>
    <row r="17" spans="1:5" x14ac:dyDescent="0.25">
      <c r="A17" s="20">
        <v>2022</v>
      </c>
      <c r="B17" s="1" t="s">
        <v>5</v>
      </c>
      <c r="C17" s="1" t="s">
        <v>6</v>
      </c>
      <c r="D17" s="3">
        <v>1318592.01</v>
      </c>
      <c r="E17" s="1"/>
    </row>
    <row r="18" spans="1:5" x14ac:dyDescent="0.25">
      <c r="A18" s="20">
        <v>2022</v>
      </c>
      <c r="B18" s="1" t="s">
        <v>5</v>
      </c>
      <c r="C18" s="1" t="s">
        <v>7</v>
      </c>
      <c r="D18" s="3">
        <v>2386073.19</v>
      </c>
      <c r="E18" s="1"/>
    </row>
    <row r="19" spans="1:5" x14ac:dyDescent="0.25">
      <c r="A19" s="20">
        <v>2022</v>
      </c>
      <c r="B19" s="1" t="s">
        <v>5</v>
      </c>
      <c r="C19" s="1" t="s">
        <v>8</v>
      </c>
      <c r="D19" s="3">
        <v>1564294.92</v>
      </c>
      <c r="E19" s="1"/>
    </row>
    <row r="20" spans="1:5" x14ac:dyDescent="0.25">
      <c r="A20" s="20">
        <v>2022</v>
      </c>
      <c r="B20" s="1" t="s">
        <v>9</v>
      </c>
      <c r="C20" s="1" t="s">
        <v>10</v>
      </c>
      <c r="D20" s="3">
        <v>1868433.35</v>
      </c>
      <c r="E20" s="1"/>
    </row>
    <row r="21" spans="1:5" x14ac:dyDescent="0.25">
      <c r="A21" s="20">
        <v>2022</v>
      </c>
      <c r="B21" s="1" t="s">
        <v>9</v>
      </c>
      <c r="C21" s="1" t="s">
        <v>11</v>
      </c>
      <c r="D21" s="3">
        <v>2882637.58</v>
      </c>
      <c r="E21" s="1"/>
    </row>
    <row r="22" spans="1:5" x14ac:dyDescent="0.25">
      <c r="A22" s="20">
        <v>2022</v>
      </c>
      <c r="B22" s="1" t="s">
        <v>9</v>
      </c>
      <c r="C22" s="1" t="s">
        <v>12</v>
      </c>
      <c r="D22" s="3">
        <v>1990249.25</v>
      </c>
      <c r="E22" s="1"/>
    </row>
    <row r="23" spans="1:5" x14ac:dyDescent="0.25">
      <c r="A23" s="20">
        <v>2022</v>
      </c>
      <c r="B23" s="1" t="s">
        <v>13</v>
      </c>
      <c r="C23" s="1" t="s">
        <v>14</v>
      </c>
      <c r="D23" s="3">
        <v>2729167.03</v>
      </c>
      <c r="E23" s="1"/>
    </row>
    <row r="24" spans="1:5" x14ac:dyDescent="0.25">
      <c r="A24" s="20">
        <v>2022</v>
      </c>
      <c r="B24" s="1" t="s">
        <v>13</v>
      </c>
      <c r="C24" s="1" t="s">
        <v>15</v>
      </c>
      <c r="D24" s="3">
        <v>4306549.1399999997</v>
      </c>
      <c r="E24" s="1"/>
    </row>
    <row r="25" spans="1:5" x14ac:dyDescent="0.25">
      <c r="A25" s="20">
        <v>2022</v>
      </c>
      <c r="B25" s="1" t="s">
        <v>13</v>
      </c>
      <c r="C25" s="1" t="s">
        <v>16</v>
      </c>
      <c r="D25" s="3">
        <v>4153399.35</v>
      </c>
      <c r="E25" s="1"/>
    </row>
    <row r="26" spans="1:5" x14ac:dyDescent="0.25">
      <c r="A26" s="20">
        <v>2022</v>
      </c>
      <c r="B26" s="1" t="s">
        <v>17</v>
      </c>
      <c r="C26" s="1" t="s">
        <v>18</v>
      </c>
      <c r="D26" s="3">
        <v>2293200.4300000002</v>
      </c>
      <c r="E26" s="1"/>
    </row>
    <row r="27" spans="1:5" x14ac:dyDescent="0.25">
      <c r="A27" s="20">
        <v>2022</v>
      </c>
      <c r="B27" s="1" t="s">
        <v>17</v>
      </c>
      <c r="C27" s="1" t="s">
        <v>19</v>
      </c>
      <c r="D27" s="3">
        <v>3490438.03</v>
      </c>
      <c r="E27" s="1"/>
    </row>
    <row r="28" spans="1:5" x14ac:dyDescent="0.25">
      <c r="A28" s="20">
        <v>2022</v>
      </c>
      <c r="B28" s="1" t="s">
        <v>17</v>
      </c>
      <c r="C28" s="1" t="s">
        <v>20</v>
      </c>
      <c r="D28" s="3">
        <v>3516971.3</v>
      </c>
      <c r="E28" s="1"/>
    </row>
    <row r="29" spans="1:5" x14ac:dyDescent="0.25">
      <c r="A29" s="20">
        <v>2023</v>
      </c>
      <c r="B29" s="1" t="s">
        <v>5</v>
      </c>
      <c r="C29" s="1" t="s">
        <v>6</v>
      </c>
      <c r="D29" s="3">
        <v>1664187.5</v>
      </c>
      <c r="E29" s="1"/>
    </row>
    <row r="30" spans="1:5" x14ac:dyDescent="0.25">
      <c r="A30" s="20">
        <v>2023</v>
      </c>
      <c r="B30" s="1" t="s">
        <v>5</v>
      </c>
      <c r="C30" s="1" t="s">
        <v>7</v>
      </c>
      <c r="D30" s="3">
        <v>2701954.05</v>
      </c>
      <c r="E30" s="1"/>
    </row>
    <row r="31" spans="1:5" x14ac:dyDescent="0.25">
      <c r="A31" s="20">
        <v>2023</v>
      </c>
      <c r="B31" s="1" t="s">
        <v>5</v>
      </c>
      <c r="C31" s="1" t="s">
        <v>8</v>
      </c>
      <c r="D31" s="3">
        <v>2741182.95</v>
      </c>
      <c r="E31" s="1"/>
    </row>
    <row r="32" spans="1:5" x14ac:dyDescent="0.25">
      <c r="A32" s="20">
        <v>2023</v>
      </c>
      <c r="B32" s="1" t="s">
        <v>9</v>
      </c>
      <c r="C32" s="1" t="s">
        <v>10</v>
      </c>
      <c r="D32" s="3">
        <v>118030.92</v>
      </c>
      <c r="E32" s="1"/>
    </row>
    <row r="33" spans="1:5" x14ac:dyDescent="0.25">
      <c r="A33" s="20"/>
      <c r="B33" s="1"/>
      <c r="C33" s="1"/>
      <c r="D33" s="1"/>
      <c r="E33" s="1"/>
    </row>
    <row r="34" spans="1:5" x14ac:dyDescent="0.25">
      <c r="A34" s="19" t="s">
        <v>0</v>
      </c>
      <c r="B34" s="5" t="s">
        <v>21</v>
      </c>
      <c r="C34" s="5" t="s">
        <v>25</v>
      </c>
      <c r="D34" s="5" t="s">
        <v>31</v>
      </c>
      <c r="E34" s="1"/>
    </row>
    <row r="35" spans="1:5" x14ac:dyDescent="0.25">
      <c r="A35" s="20">
        <v>2020</v>
      </c>
      <c r="B35" s="29">
        <v>8069755.5800000001</v>
      </c>
      <c r="C35" s="9"/>
      <c r="D35" s="9"/>
      <c r="E35" s="1"/>
    </row>
    <row r="36" spans="1:5" x14ac:dyDescent="0.25">
      <c r="A36" s="20">
        <v>2021</v>
      </c>
      <c r="B36" s="29">
        <v>24328786.249999996</v>
      </c>
      <c r="C36" s="28">
        <f>B35</f>
        <v>8069755.5800000001</v>
      </c>
      <c r="D36" s="30">
        <f>(B36-C36)/C36</f>
        <v>2.0148107967849995</v>
      </c>
      <c r="E36" s="1"/>
    </row>
    <row r="37" spans="1:5" x14ac:dyDescent="0.25">
      <c r="A37" s="20">
        <v>2022</v>
      </c>
      <c r="B37" s="29">
        <v>32500005.580000002</v>
      </c>
      <c r="C37" s="28">
        <f t="shared" ref="C37:C38" si="0">B36</f>
        <v>24328786.249999996</v>
      </c>
      <c r="D37" s="30">
        <f t="shared" ref="D37:D38" si="1">(B37-C37)/C37</f>
        <v>0.33586629624813308</v>
      </c>
      <c r="E37" s="1"/>
    </row>
    <row r="38" spans="1:5" x14ac:dyDescent="0.25">
      <c r="A38" s="20">
        <v>2023</v>
      </c>
      <c r="B38" s="29">
        <v>7225355.4199999999</v>
      </c>
      <c r="C38" s="28">
        <f t="shared" si="0"/>
        <v>32500005.580000002</v>
      </c>
      <c r="D38" s="30">
        <f t="shared" si="1"/>
        <v>-0.77768140986269951</v>
      </c>
      <c r="E38" s="1"/>
    </row>
    <row r="39" spans="1:5" x14ac:dyDescent="0.25">
      <c r="A39" s="20"/>
      <c r="B39" s="1"/>
      <c r="C39" s="1"/>
      <c r="D39" s="1"/>
      <c r="E39" s="1"/>
    </row>
    <row r="40" spans="1:5" x14ac:dyDescent="0.25">
      <c r="A40" s="20"/>
      <c r="B40" s="1"/>
      <c r="C40" s="1"/>
      <c r="D40" s="1"/>
      <c r="E40" s="1"/>
    </row>
    <row r="41" spans="1:5" x14ac:dyDescent="0.25">
      <c r="A41" s="19" t="s">
        <v>32</v>
      </c>
      <c r="B41" s="5" t="s">
        <v>21</v>
      </c>
      <c r="C41" s="1"/>
    </row>
    <row r="42" spans="1:5" x14ac:dyDescent="0.25">
      <c r="A42" s="20" t="s">
        <v>26</v>
      </c>
      <c r="B42" s="18">
        <v>471819.45</v>
      </c>
      <c r="C42" s="1"/>
    </row>
    <row r="43" spans="1:5" x14ac:dyDescent="0.25">
      <c r="A43" s="20" t="s">
        <v>27</v>
      </c>
      <c r="B43" s="18">
        <v>59706606.850000001</v>
      </c>
      <c r="C43" s="1"/>
    </row>
    <row r="44" spans="1:5" x14ac:dyDescent="0.25">
      <c r="A44" s="20" t="s">
        <v>28</v>
      </c>
      <c r="B44" s="18">
        <v>1565026.13</v>
      </c>
      <c r="C44" s="1"/>
    </row>
    <row r="45" spans="1:5" x14ac:dyDescent="0.25">
      <c r="A45" s="20" t="s">
        <v>29</v>
      </c>
      <c r="B45" s="18">
        <v>10380450.4</v>
      </c>
      <c r="C45" s="1"/>
    </row>
    <row r="46" spans="1:5" x14ac:dyDescent="0.25">
      <c r="A46" s="20"/>
      <c r="B46" s="1"/>
      <c r="C46" s="1"/>
    </row>
    <row r="47" spans="1:5" x14ac:dyDescent="0.25">
      <c r="A47" s="7" t="s">
        <v>33</v>
      </c>
      <c r="B47" s="7" t="s">
        <v>21</v>
      </c>
    </row>
    <row r="48" spans="1:5" x14ac:dyDescent="0.25">
      <c r="A48" t="s">
        <v>34</v>
      </c>
      <c r="B48" s="17">
        <v>48826379.600000001</v>
      </c>
    </row>
    <row r="49" spans="1:16" x14ac:dyDescent="0.25">
      <c r="A49" t="s">
        <v>35</v>
      </c>
      <c r="B49" s="17">
        <v>13092010.51</v>
      </c>
    </row>
    <row r="50" spans="1:16" x14ac:dyDescent="0.25">
      <c r="A50" t="s">
        <v>36</v>
      </c>
      <c r="B50" s="17">
        <v>3864807.64</v>
      </c>
    </row>
    <row r="51" spans="1:16" x14ac:dyDescent="0.25">
      <c r="A51" t="s">
        <v>37</v>
      </c>
      <c r="B51" s="17">
        <v>3602665.03</v>
      </c>
      <c r="P51" s="23"/>
    </row>
    <row r="52" spans="1:16" x14ac:dyDescent="0.25">
      <c r="A52" t="s">
        <v>38</v>
      </c>
      <c r="B52" s="17">
        <v>1521897.61</v>
      </c>
    </row>
    <row r="53" spans="1:16" x14ac:dyDescent="0.25">
      <c r="A53" t="s">
        <v>39</v>
      </c>
      <c r="B53" s="17">
        <v>1216142.44</v>
      </c>
    </row>
    <row r="58" spans="1:16" x14ac:dyDescent="0.25">
      <c r="A58" s="7" t="s">
        <v>40</v>
      </c>
      <c r="B58" s="7" t="s">
        <v>21</v>
      </c>
      <c r="C58" s="7" t="s">
        <v>4</v>
      </c>
      <c r="D58" s="16"/>
      <c r="E58" s="16"/>
    </row>
    <row r="59" spans="1:16" x14ac:dyDescent="0.25">
      <c r="A59" t="s">
        <v>41</v>
      </c>
      <c r="B59" s="17">
        <v>10288626</v>
      </c>
      <c r="C59">
        <v>32873</v>
      </c>
    </row>
    <row r="60" spans="1:16" x14ac:dyDescent="0.25">
      <c r="A60" t="s">
        <v>42</v>
      </c>
      <c r="B60" s="17">
        <v>77548570.200000003</v>
      </c>
      <c r="C60">
        <v>204114</v>
      </c>
    </row>
    <row r="61" spans="1:16" x14ac:dyDescent="0.25">
      <c r="A61" t="s">
        <v>43</v>
      </c>
      <c r="B61" s="17">
        <v>12004822.5</v>
      </c>
      <c r="C61">
        <v>26553</v>
      </c>
    </row>
    <row r="62" spans="1:16" x14ac:dyDescent="0.25">
      <c r="A62" t="s">
        <v>44</v>
      </c>
      <c r="B62" s="17">
        <v>13875633</v>
      </c>
      <c r="C62">
        <v>39743</v>
      </c>
    </row>
    <row r="63" spans="1:16" x14ac:dyDescent="0.25">
      <c r="A63" t="s">
        <v>45</v>
      </c>
      <c r="B63" s="17">
        <v>8410882.6999999993</v>
      </c>
      <c r="C63">
        <v>25924</v>
      </c>
    </row>
    <row r="64" spans="1:16" x14ac:dyDescent="0.25">
      <c r="A64" t="s">
        <v>46</v>
      </c>
      <c r="B64" s="17">
        <v>7633386.9000000004</v>
      </c>
      <c r="C64">
        <v>18619</v>
      </c>
    </row>
    <row r="65" spans="1:24" x14ac:dyDescent="0.25">
      <c r="A65" t="s">
        <v>47</v>
      </c>
      <c r="B65" s="17">
        <v>13875633</v>
      </c>
      <c r="C65">
        <v>39743</v>
      </c>
    </row>
    <row r="66" spans="1:24" x14ac:dyDescent="0.25">
      <c r="A66" t="s">
        <v>48</v>
      </c>
      <c r="B66" s="17">
        <v>25634503</v>
      </c>
      <c r="C66">
        <v>63712</v>
      </c>
    </row>
    <row r="67" spans="1:24" x14ac:dyDescent="0.25">
      <c r="A67" t="s">
        <v>49</v>
      </c>
      <c r="B67" s="17">
        <v>1391024.9</v>
      </c>
      <c r="C67">
        <v>4055</v>
      </c>
    </row>
    <row r="68" spans="1:24" x14ac:dyDescent="0.25">
      <c r="A68" t="s">
        <v>50</v>
      </c>
      <c r="B68" s="17">
        <v>21987347.800000001</v>
      </c>
      <c r="C68">
        <v>55797</v>
      </c>
      <c r="X68" s="24"/>
    </row>
    <row r="69" spans="1:24" x14ac:dyDescent="0.25">
      <c r="A69" t="s">
        <v>51</v>
      </c>
      <c r="B69" s="17">
        <v>30005938.600000001</v>
      </c>
      <c r="C69">
        <v>71646</v>
      </c>
    </row>
    <row r="70" spans="1:24" x14ac:dyDescent="0.25">
      <c r="A70" t="s">
        <v>52</v>
      </c>
      <c r="B70" s="17">
        <v>1877743.4</v>
      </c>
      <c r="C70">
        <v>6949</v>
      </c>
    </row>
    <row r="71" spans="1:24" x14ac:dyDescent="0.25">
      <c r="A71" t="s">
        <v>53</v>
      </c>
      <c r="B71" s="17">
        <v>4527839.7</v>
      </c>
      <c r="C71">
        <v>13903</v>
      </c>
    </row>
    <row r="72" spans="1:24" x14ac:dyDescent="0.25">
      <c r="A72" t="s">
        <v>54</v>
      </c>
      <c r="B72" s="17">
        <v>18001116.100000001</v>
      </c>
      <c r="C72">
        <v>45093</v>
      </c>
    </row>
    <row r="73" spans="1:24" x14ac:dyDescent="0.25">
      <c r="A73" t="s">
        <v>55</v>
      </c>
      <c r="B73" s="17">
        <v>65868919.299999997</v>
      </c>
      <c r="C73">
        <v>167186</v>
      </c>
    </row>
    <row r="74" spans="1:24" x14ac:dyDescent="0.25">
      <c r="A74" t="s">
        <v>56</v>
      </c>
      <c r="B74" s="17">
        <v>1391024.9</v>
      </c>
      <c r="C74">
        <v>4055</v>
      </c>
    </row>
    <row r="75" spans="1:24" x14ac:dyDescent="0.25">
      <c r="A75" t="s">
        <v>57</v>
      </c>
      <c r="B75" s="17">
        <v>12004822.5</v>
      </c>
      <c r="C75">
        <v>26553</v>
      </c>
    </row>
    <row r="76" spans="1:24" x14ac:dyDescent="0.25">
      <c r="A76" t="s">
        <v>58</v>
      </c>
      <c r="B76" s="17">
        <v>7638606.5999999996</v>
      </c>
      <c r="C76">
        <v>18101</v>
      </c>
    </row>
  </sheetData>
  <mergeCells count="2">
    <mergeCell ref="A1:XFD1"/>
    <mergeCell ref="A3:E3"/>
  </mergeCells>
  <pageMargins left="0.7" right="0.7" top="0.75" bottom="0.75" header="0.3" footer="0.3"/>
  <pageSetup paperSize="9" orientation="portrait" horizontalDpi="90" verticalDpi="9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36"/>
  <sheetViews>
    <sheetView tabSelected="1" zoomScaleNormal="100" workbookViewId="0">
      <pane xSplit="13" topLeftCell="N1" activePane="topRight" state="frozen"/>
      <selection pane="topRight" activeCell="N18" sqref="N18"/>
    </sheetView>
  </sheetViews>
  <sheetFormatPr defaultColWidth="8.7109375" defaultRowHeight="15" x14ac:dyDescent="0.25"/>
  <cols>
    <col min="1" max="1" width="7.28515625" bestFit="1" customWidth="1"/>
    <col min="2" max="2" width="10.5703125" bestFit="1" customWidth="1"/>
    <col min="3" max="3" width="9.42578125" bestFit="1" customWidth="1"/>
    <col min="4" max="4" width="16.28515625" style="2" bestFit="1" customWidth="1"/>
    <col min="5" max="5" width="11.42578125" bestFit="1" customWidth="1"/>
    <col min="6" max="7" width="8.85546875"/>
    <col min="8" max="8" width="13.28515625" bestFit="1" customWidth="1"/>
    <col min="9" max="9" width="21.85546875" bestFit="1" customWidth="1"/>
    <col min="10" max="10" width="22.28515625" bestFit="1" customWidth="1"/>
    <col min="11" max="11" width="12.28515625" bestFit="1" customWidth="1"/>
    <col min="12" max="12" width="11.28515625" bestFit="1" customWidth="1"/>
    <col min="13" max="13" width="1.7109375" customWidth="1"/>
    <col min="14" max="14" width="12.28515625" style="22" bestFit="1" customWidth="1"/>
    <col min="15" max="16384" width="8.7109375" style="22"/>
  </cols>
  <sheetData>
    <row r="1" spans="1:13" x14ac:dyDescent="0.25">
      <c r="A1" s="5" t="s">
        <v>0</v>
      </c>
      <c r="B1" s="5" t="s">
        <v>1</v>
      </c>
      <c r="C1" s="5" t="s">
        <v>2</v>
      </c>
      <c r="D1" s="6" t="s">
        <v>3</v>
      </c>
      <c r="E1" s="5" t="s">
        <v>4</v>
      </c>
      <c r="H1" s="8" t="s">
        <v>2</v>
      </c>
      <c r="I1" s="8">
        <v>2020</v>
      </c>
      <c r="J1" s="8">
        <v>2021</v>
      </c>
      <c r="K1" s="8">
        <v>2022</v>
      </c>
      <c r="L1" s="8">
        <v>2023</v>
      </c>
      <c r="M1" s="16"/>
    </row>
    <row r="2" spans="1:13" x14ac:dyDescent="0.25">
      <c r="A2" s="1">
        <v>2023</v>
      </c>
      <c r="B2" s="1" t="s">
        <v>5</v>
      </c>
      <c r="C2" s="1" t="s">
        <v>6</v>
      </c>
      <c r="D2" s="29">
        <v>1664187.5</v>
      </c>
      <c r="E2" s="1">
        <v>4637</v>
      </c>
      <c r="H2" s="1" t="s">
        <v>6</v>
      </c>
      <c r="I2" s="10">
        <f>SUMIFS($D$2:$D$35,$A$2:$A$35,"="&amp;I$1,$C$2:$C$35,"="&amp;$H2)</f>
        <v>0</v>
      </c>
      <c r="J2" s="10">
        <f>SUMIFS($D$2:$D$35,$A$2:$A$35,"="&amp;J$1,$C$2:$C$35,"="&amp;$H2)</f>
        <v>713229.54</v>
      </c>
      <c r="K2" s="10">
        <f t="shared" ref="K2:L2" si="0">SUMIFS($D$2:$D$35,$A$2:$A$35,"="&amp;K$1,$C$2:$C$35,"="&amp;$H2)</f>
        <v>1318592.01</v>
      </c>
      <c r="L2" s="10">
        <f t="shared" si="0"/>
        <v>1664187.5</v>
      </c>
    </row>
    <row r="3" spans="1:13" x14ac:dyDescent="0.25">
      <c r="A3" s="1">
        <v>2023</v>
      </c>
      <c r="B3" s="1" t="s">
        <v>5</v>
      </c>
      <c r="C3" s="1" t="s">
        <v>7</v>
      </c>
      <c r="D3" s="29">
        <v>2701954.05</v>
      </c>
      <c r="E3" s="1">
        <v>6370</v>
      </c>
      <c r="H3" s="1" t="s">
        <v>7</v>
      </c>
      <c r="I3" s="10">
        <f t="shared" ref="I3:I13" si="1">SUMIFS($D$2:$D$35,$A$2:$A$35,"="&amp;I$1,$C$2:$C$35,"="&amp;$H3)</f>
        <v>0</v>
      </c>
      <c r="J3" s="10">
        <f t="shared" ref="J3:L13" si="2">SUMIFS($D$2:$D$35,$A$2:$A$35,"="&amp;J$1,$C$2:$C$35,"="&amp;$H3)</f>
        <v>1900794.46</v>
      </c>
      <c r="K3" s="10">
        <f t="shared" si="2"/>
        <v>2386073.19</v>
      </c>
      <c r="L3" s="10">
        <f t="shared" si="2"/>
        <v>2701954.05</v>
      </c>
    </row>
    <row r="4" spans="1:13" x14ac:dyDescent="0.25">
      <c r="A4" s="1">
        <v>2023</v>
      </c>
      <c r="B4" s="1" t="s">
        <v>5</v>
      </c>
      <c r="C4" s="1" t="s">
        <v>8</v>
      </c>
      <c r="D4" s="29">
        <v>2741182.95</v>
      </c>
      <c r="E4" s="1">
        <v>6594</v>
      </c>
      <c r="H4" s="1" t="s">
        <v>8</v>
      </c>
      <c r="I4" s="10">
        <f t="shared" si="1"/>
        <v>0</v>
      </c>
      <c r="J4" s="10">
        <f t="shared" si="2"/>
        <v>1455280.27</v>
      </c>
      <c r="K4" s="10">
        <f t="shared" si="2"/>
        <v>1564294.92</v>
      </c>
      <c r="L4" s="10">
        <f t="shared" si="2"/>
        <v>2741182.95</v>
      </c>
    </row>
    <row r="5" spans="1:13" x14ac:dyDescent="0.25">
      <c r="A5" s="1">
        <v>2023</v>
      </c>
      <c r="B5" s="1" t="s">
        <v>9</v>
      </c>
      <c r="C5" s="1" t="s">
        <v>10</v>
      </c>
      <c r="D5" s="29">
        <v>118030.92</v>
      </c>
      <c r="E5" s="1">
        <v>369</v>
      </c>
      <c r="H5" s="1" t="s">
        <v>10</v>
      </c>
      <c r="I5" s="10">
        <f t="shared" si="1"/>
        <v>0</v>
      </c>
      <c r="J5" s="10">
        <f t="shared" si="2"/>
        <v>883010.98</v>
      </c>
      <c r="K5" s="10">
        <f t="shared" si="2"/>
        <v>1868433.35</v>
      </c>
      <c r="L5" s="10">
        <f t="shared" si="2"/>
        <v>118030.92</v>
      </c>
    </row>
    <row r="6" spans="1:13" x14ac:dyDescent="0.25">
      <c r="A6" s="1">
        <v>2022</v>
      </c>
      <c r="B6" s="1" t="s">
        <v>5</v>
      </c>
      <c r="C6" s="1" t="s">
        <v>6</v>
      </c>
      <c r="D6" s="29">
        <v>1318592.01</v>
      </c>
      <c r="E6" s="1">
        <v>3288</v>
      </c>
      <c r="H6" s="1" t="s">
        <v>11</v>
      </c>
      <c r="I6" s="10">
        <f t="shared" si="1"/>
        <v>0</v>
      </c>
      <c r="J6" s="10">
        <f t="shared" si="2"/>
        <v>2269719.87</v>
      </c>
      <c r="K6" s="10">
        <f t="shared" si="2"/>
        <v>2882637.58</v>
      </c>
      <c r="L6" s="10">
        <f t="shared" si="2"/>
        <v>0</v>
      </c>
    </row>
    <row r="7" spans="1:13" x14ac:dyDescent="0.25">
      <c r="A7" s="1">
        <v>2022</v>
      </c>
      <c r="B7" s="1" t="s">
        <v>5</v>
      </c>
      <c r="C7" s="1" t="s">
        <v>7</v>
      </c>
      <c r="D7" s="29">
        <v>2386073.19</v>
      </c>
      <c r="E7" s="1">
        <v>5159</v>
      </c>
      <c r="H7" s="1" t="s">
        <v>12</v>
      </c>
      <c r="I7" s="10">
        <f t="shared" si="1"/>
        <v>0</v>
      </c>
      <c r="J7" s="10">
        <f t="shared" si="2"/>
        <v>1137251.8999999999</v>
      </c>
      <c r="K7" s="10">
        <f t="shared" si="2"/>
        <v>1990249.25</v>
      </c>
      <c r="L7" s="10">
        <f t="shared" si="2"/>
        <v>0</v>
      </c>
    </row>
    <row r="8" spans="1:13" x14ac:dyDescent="0.25">
      <c r="A8" s="1">
        <v>2022</v>
      </c>
      <c r="B8" s="1" t="s">
        <v>5</v>
      </c>
      <c r="C8" s="1" t="s">
        <v>8</v>
      </c>
      <c r="D8" s="29">
        <v>1564294.92</v>
      </c>
      <c r="E8" s="1">
        <v>3860</v>
      </c>
      <c r="H8" s="1" t="s">
        <v>14</v>
      </c>
      <c r="I8" s="10">
        <f t="shared" si="1"/>
        <v>489328.4</v>
      </c>
      <c r="J8" s="10">
        <f t="shared" si="2"/>
        <v>2411558.85</v>
      </c>
      <c r="K8" s="10">
        <f t="shared" si="2"/>
        <v>2729167.03</v>
      </c>
      <c r="L8" s="10">
        <f t="shared" si="2"/>
        <v>0</v>
      </c>
    </row>
    <row r="9" spans="1:13" x14ac:dyDescent="0.25">
      <c r="A9" s="1">
        <v>2022</v>
      </c>
      <c r="B9" s="1" t="s">
        <v>9</v>
      </c>
      <c r="C9" s="1" t="s">
        <v>10</v>
      </c>
      <c r="D9" s="29">
        <v>1868433.35</v>
      </c>
      <c r="E9" s="1">
        <v>5400</v>
      </c>
      <c r="H9" s="1" t="s">
        <v>15</v>
      </c>
      <c r="I9" s="10">
        <f t="shared" si="1"/>
        <v>1540072.02</v>
      </c>
      <c r="J9" s="10">
        <f t="shared" si="2"/>
        <v>3615914.46</v>
      </c>
      <c r="K9" s="10">
        <f t="shared" si="2"/>
        <v>4306549.1399999997</v>
      </c>
      <c r="L9" s="10">
        <f t="shared" si="2"/>
        <v>0</v>
      </c>
    </row>
    <row r="10" spans="1:13" x14ac:dyDescent="0.25">
      <c r="A10" s="1">
        <v>2022</v>
      </c>
      <c r="B10" s="1" t="s">
        <v>9</v>
      </c>
      <c r="C10" s="1" t="s">
        <v>11</v>
      </c>
      <c r="D10" s="29">
        <v>2882637.58</v>
      </c>
      <c r="E10" s="1">
        <v>7943</v>
      </c>
      <c r="H10" s="1" t="s">
        <v>16</v>
      </c>
      <c r="I10" s="10">
        <f t="shared" si="1"/>
        <v>1166332.45</v>
      </c>
      <c r="J10" s="10">
        <f t="shared" si="2"/>
        <v>2894646.61</v>
      </c>
      <c r="K10" s="10">
        <f t="shared" si="2"/>
        <v>4153399.35</v>
      </c>
      <c r="L10" s="10">
        <f t="shared" si="2"/>
        <v>0</v>
      </c>
    </row>
    <row r="11" spans="1:13" x14ac:dyDescent="0.25">
      <c r="A11" s="1">
        <v>2022</v>
      </c>
      <c r="B11" s="1" t="s">
        <v>9</v>
      </c>
      <c r="C11" s="1" t="s">
        <v>12</v>
      </c>
      <c r="D11" s="29">
        <v>1990249.25</v>
      </c>
      <c r="E11" s="1">
        <v>6123</v>
      </c>
      <c r="H11" s="1" t="s">
        <v>18</v>
      </c>
      <c r="I11" s="10">
        <f t="shared" si="1"/>
        <v>844832.71</v>
      </c>
      <c r="J11" s="10">
        <f t="shared" si="2"/>
        <v>1804176.93</v>
      </c>
      <c r="K11" s="10">
        <f t="shared" si="2"/>
        <v>2293200.4300000002</v>
      </c>
      <c r="L11" s="10">
        <f t="shared" si="2"/>
        <v>0</v>
      </c>
    </row>
    <row r="12" spans="1:13" x14ac:dyDescent="0.25">
      <c r="A12" s="1">
        <v>2022</v>
      </c>
      <c r="B12" s="1" t="s">
        <v>13</v>
      </c>
      <c r="C12" s="1" t="s">
        <v>14</v>
      </c>
      <c r="D12" s="29">
        <v>2729167.03</v>
      </c>
      <c r="E12" s="1">
        <v>9871</v>
      </c>
      <c r="H12" s="1" t="s">
        <v>19</v>
      </c>
      <c r="I12" s="10">
        <f t="shared" si="1"/>
        <v>2325754.91</v>
      </c>
      <c r="J12" s="10">
        <f t="shared" si="2"/>
        <v>3054996.72</v>
      </c>
      <c r="K12" s="10">
        <f t="shared" si="2"/>
        <v>3490438.03</v>
      </c>
      <c r="L12" s="10">
        <f t="shared" si="2"/>
        <v>0</v>
      </c>
    </row>
    <row r="13" spans="1:13" x14ac:dyDescent="0.25">
      <c r="A13" s="1">
        <v>2022</v>
      </c>
      <c r="B13" s="1" t="s">
        <v>13</v>
      </c>
      <c r="C13" s="1" t="s">
        <v>15</v>
      </c>
      <c r="D13" s="29">
        <v>4306549.1399999997</v>
      </c>
      <c r="E13" s="1">
        <v>15139</v>
      </c>
      <c r="H13" s="1" t="s">
        <v>20</v>
      </c>
      <c r="I13" s="10">
        <f t="shared" si="1"/>
        <v>1703435.09</v>
      </c>
      <c r="J13" s="10">
        <f t="shared" si="2"/>
        <v>2188205.66</v>
      </c>
      <c r="K13" s="10">
        <f t="shared" si="2"/>
        <v>3516971.3</v>
      </c>
      <c r="L13" s="10">
        <f t="shared" si="2"/>
        <v>0</v>
      </c>
    </row>
    <row r="14" spans="1:13" x14ac:dyDescent="0.25">
      <c r="A14" s="1">
        <v>2022</v>
      </c>
      <c r="B14" s="1" t="s">
        <v>13</v>
      </c>
      <c r="C14" s="1" t="s">
        <v>16</v>
      </c>
      <c r="D14" s="29">
        <v>4153399.35</v>
      </c>
      <c r="E14" s="1">
        <v>14774</v>
      </c>
      <c r="H14" s="11" t="s">
        <v>23</v>
      </c>
      <c r="I14" s="12">
        <f>SUM(I2:I13)</f>
        <v>8069755.5800000001</v>
      </c>
      <c r="J14" s="12">
        <f t="shared" ref="J14:L14" si="3">SUM(J2:J13)</f>
        <v>24328786.249999996</v>
      </c>
      <c r="K14" s="12">
        <f t="shared" si="3"/>
        <v>32500005.580000002</v>
      </c>
      <c r="L14" s="12">
        <f t="shared" si="3"/>
        <v>7225355.4199999999</v>
      </c>
      <c r="M14" s="16"/>
    </row>
    <row r="15" spans="1:13" x14ac:dyDescent="0.25">
      <c r="A15" s="1">
        <v>2022</v>
      </c>
      <c r="B15" s="1" t="s">
        <v>17</v>
      </c>
      <c r="C15" s="1" t="s">
        <v>18</v>
      </c>
      <c r="D15" s="29">
        <v>2293200.4300000002</v>
      </c>
      <c r="E15" s="1">
        <v>7457</v>
      </c>
    </row>
    <row r="16" spans="1:13" x14ac:dyDescent="0.25">
      <c r="A16" s="1">
        <v>2022</v>
      </c>
      <c r="B16" s="1" t="s">
        <v>17</v>
      </c>
      <c r="C16" s="1" t="s">
        <v>19</v>
      </c>
      <c r="D16" s="29">
        <v>3490438.03</v>
      </c>
      <c r="E16" s="1">
        <v>10584</v>
      </c>
      <c r="H16" s="25" t="s">
        <v>24</v>
      </c>
      <c r="I16" s="8">
        <v>2020</v>
      </c>
      <c r="J16" s="8">
        <v>2021</v>
      </c>
      <c r="K16" s="8">
        <v>2022</v>
      </c>
      <c r="L16" s="8">
        <v>2023</v>
      </c>
      <c r="M16" s="16"/>
    </row>
    <row r="17" spans="1:13" x14ac:dyDescent="0.25">
      <c r="A17" s="1">
        <v>2022</v>
      </c>
      <c r="B17" s="1" t="s">
        <v>17</v>
      </c>
      <c r="C17" s="1" t="s">
        <v>20</v>
      </c>
      <c r="D17" s="29">
        <v>3516971.3</v>
      </c>
      <c r="E17" s="1">
        <v>10574</v>
      </c>
      <c r="H17" s="9" t="s">
        <v>5</v>
      </c>
      <c r="I17" s="10">
        <f>SUMIFS($D$2:$D$35,$A$2:$A$35,"="&amp;I$16,$B$2:$B$35,"="&amp;$H17)</f>
        <v>0</v>
      </c>
      <c r="J17" s="10">
        <f t="shared" ref="J17:L20" si="4">SUMIFS($D$2:$D$35,$A$2:$A$35,"="&amp;J$16,$B$2:$B$35,"="&amp;$H17)</f>
        <v>4069304.27</v>
      </c>
      <c r="K17" s="10">
        <f t="shared" si="4"/>
        <v>5268960.12</v>
      </c>
      <c r="L17" s="10">
        <f t="shared" si="4"/>
        <v>7107324.5</v>
      </c>
    </row>
    <row r="18" spans="1:13" x14ac:dyDescent="0.25">
      <c r="A18" s="1">
        <v>2021</v>
      </c>
      <c r="B18" s="1" t="s">
        <v>5</v>
      </c>
      <c r="C18" s="1" t="s">
        <v>6</v>
      </c>
      <c r="D18" s="29">
        <v>713229.54</v>
      </c>
      <c r="E18" s="1">
        <v>852</v>
      </c>
      <c r="H18" s="9" t="s">
        <v>9</v>
      </c>
      <c r="I18" s="10">
        <f t="shared" ref="I18:I20" si="5">SUMIFS($D$2:$D$35,$A$2:$A$35,"="&amp;I$16,$B$2:$B$35,"="&amp;$H18)</f>
        <v>0</v>
      </c>
      <c r="J18" s="10">
        <f t="shared" si="4"/>
        <v>4289982.75</v>
      </c>
      <c r="K18" s="10">
        <f t="shared" si="4"/>
        <v>6741320.1799999997</v>
      </c>
      <c r="L18" s="10">
        <f t="shared" si="4"/>
        <v>118030.92</v>
      </c>
    </row>
    <row r="19" spans="1:13" x14ac:dyDescent="0.25">
      <c r="A19" s="1">
        <v>2021</v>
      </c>
      <c r="B19" s="1" t="s">
        <v>5</v>
      </c>
      <c r="C19" s="1" t="s">
        <v>7</v>
      </c>
      <c r="D19" s="29">
        <v>1900794.46</v>
      </c>
      <c r="E19" s="1">
        <v>2132</v>
      </c>
      <c r="H19" s="9" t="s">
        <v>13</v>
      </c>
      <c r="I19" s="10">
        <f t="shared" si="5"/>
        <v>3195732.87</v>
      </c>
      <c r="J19" s="10">
        <f t="shared" si="4"/>
        <v>8922119.9199999999</v>
      </c>
      <c r="K19" s="10">
        <f t="shared" si="4"/>
        <v>11189115.52</v>
      </c>
      <c r="L19" s="10">
        <f t="shared" si="4"/>
        <v>0</v>
      </c>
    </row>
    <row r="20" spans="1:13" x14ac:dyDescent="0.25">
      <c r="A20" s="1">
        <v>2021</v>
      </c>
      <c r="B20" s="1" t="s">
        <v>5</v>
      </c>
      <c r="C20" s="1" t="s">
        <v>8</v>
      </c>
      <c r="D20" s="29">
        <v>1455280.27</v>
      </c>
      <c r="E20" s="1">
        <v>1642</v>
      </c>
      <c r="H20" s="13" t="s">
        <v>17</v>
      </c>
      <c r="I20" s="10">
        <f t="shared" si="5"/>
        <v>4874022.71</v>
      </c>
      <c r="J20" s="10">
        <f t="shared" si="4"/>
        <v>7047379.3100000005</v>
      </c>
      <c r="K20" s="10">
        <f t="shared" si="4"/>
        <v>9300609.7599999998</v>
      </c>
      <c r="L20" s="10">
        <f t="shared" si="4"/>
        <v>0</v>
      </c>
    </row>
    <row r="21" spans="1:13" x14ac:dyDescent="0.25">
      <c r="A21" s="1">
        <v>2021</v>
      </c>
      <c r="B21" s="1" t="s">
        <v>9</v>
      </c>
      <c r="C21" s="1" t="s">
        <v>10</v>
      </c>
      <c r="D21" s="29">
        <v>883010.98</v>
      </c>
      <c r="E21" s="1">
        <v>1260</v>
      </c>
      <c r="H21" s="14" t="s">
        <v>22</v>
      </c>
      <c r="I21" s="15">
        <f>SUM(I17:I20)</f>
        <v>8069755.5800000001</v>
      </c>
      <c r="J21" s="15">
        <f t="shared" ref="J21:L21" si="6">SUM(J17:J20)</f>
        <v>24328786.25</v>
      </c>
      <c r="K21" s="15">
        <f t="shared" si="6"/>
        <v>32500005.579999998</v>
      </c>
      <c r="L21" s="15">
        <f t="shared" si="6"/>
        <v>7225355.4199999999</v>
      </c>
      <c r="M21" s="16"/>
    </row>
    <row r="22" spans="1:13" x14ac:dyDescent="0.25">
      <c r="A22" s="1">
        <v>2021</v>
      </c>
      <c r="B22" s="1" t="s">
        <v>9</v>
      </c>
      <c r="C22" s="1" t="s">
        <v>11</v>
      </c>
      <c r="D22" s="29">
        <v>2269719.87</v>
      </c>
      <c r="E22" s="1">
        <v>2965</v>
      </c>
    </row>
    <row r="23" spans="1:13" x14ac:dyDescent="0.25">
      <c r="A23" s="1">
        <v>2021</v>
      </c>
      <c r="B23" s="1" t="s">
        <v>9</v>
      </c>
      <c r="C23" s="1" t="s">
        <v>12</v>
      </c>
      <c r="D23" s="29">
        <v>1137251.8999999999</v>
      </c>
      <c r="E23" s="1">
        <v>2204</v>
      </c>
    </row>
    <row r="24" spans="1:13" x14ac:dyDescent="0.25">
      <c r="A24" s="1">
        <v>2021</v>
      </c>
      <c r="B24" s="1" t="s">
        <v>13</v>
      </c>
      <c r="C24" s="1" t="s">
        <v>14</v>
      </c>
      <c r="D24" s="29">
        <v>2411558.85</v>
      </c>
      <c r="E24" s="1">
        <v>7502</v>
      </c>
    </row>
    <row r="25" spans="1:13" x14ac:dyDescent="0.25">
      <c r="A25" s="1">
        <v>2021</v>
      </c>
      <c r="B25" s="1" t="s">
        <v>13</v>
      </c>
      <c r="C25" s="1" t="s">
        <v>15</v>
      </c>
      <c r="D25" s="29">
        <v>3615914.46</v>
      </c>
      <c r="E25" s="1">
        <v>11044</v>
      </c>
    </row>
    <row r="26" spans="1:13" x14ac:dyDescent="0.25">
      <c r="A26" s="1">
        <v>2021</v>
      </c>
      <c r="B26" s="1" t="s">
        <v>13</v>
      </c>
      <c r="C26" s="1" t="s">
        <v>16</v>
      </c>
      <c r="D26" s="29">
        <v>2894646.61</v>
      </c>
      <c r="E26" s="1">
        <v>8868</v>
      </c>
    </row>
    <row r="27" spans="1:13" x14ac:dyDescent="0.25">
      <c r="A27" s="1">
        <v>2021</v>
      </c>
      <c r="B27" s="1" t="s">
        <v>17</v>
      </c>
      <c r="C27" s="1" t="s">
        <v>18</v>
      </c>
      <c r="D27" s="29">
        <v>1804176.93</v>
      </c>
      <c r="E27" s="1">
        <v>5355</v>
      </c>
    </row>
    <row r="28" spans="1:13" x14ac:dyDescent="0.25">
      <c r="A28" s="1">
        <v>2021</v>
      </c>
      <c r="B28" s="1" t="s">
        <v>17</v>
      </c>
      <c r="C28" s="1" t="s">
        <v>19</v>
      </c>
      <c r="D28" s="29">
        <v>3054996.72</v>
      </c>
      <c r="E28" s="1">
        <v>8075</v>
      </c>
    </row>
    <row r="29" spans="1:13" x14ac:dyDescent="0.25">
      <c r="A29" s="1">
        <v>2021</v>
      </c>
      <c r="B29" s="1" t="s">
        <v>17</v>
      </c>
      <c r="C29" s="1" t="s">
        <v>20</v>
      </c>
      <c r="D29" s="29">
        <v>2188205.66</v>
      </c>
      <c r="E29" s="1">
        <v>6342</v>
      </c>
    </row>
    <row r="30" spans="1:13" x14ac:dyDescent="0.25">
      <c r="A30" s="1">
        <v>2020</v>
      </c>
      <c r="B30" s="1" t="s">
        <v>13</v>
      </c>
      <c r="C30" s="1" t="s">
        <v>14</v>
      </c>
      <c r="D30" s="29">
        <v>489328.4</v>
      </c>
      <c r="E30" s="1">
        <v>820</v>
      </c>
    </row>
    <row r="31" spans="1:13" x14ac:dyDescent="0.25">
      <c r="A31" s="1">
        <v>2020</v>
      </c>
      <c r="B31" s="1" t="s">
        <v>13</v>
      </c>
      <c r="C31" s="1" t="s">
        <v>15</v>
      </c>
      <c r="D31" s="29">
        <v>1540072.02</v>
      </c>
      <c r="E31" s="1">
        <v>2053</v>
      </c>
    </row>
    <row r="32" spans="1:13" x14ac:dyDescent="0.25">
      <c r="A32" s="1">
        <v>2020</v>
      </c>
      <c r="B32" s="1" t="s">
        <v>13</v>
      </c>
      <c r="C32" s="1" t="s">
        <v>16</v>
      </c>
      <c r="D32" s="29">
        <v>1166332.45</v>
      </c>
      <c r="E32" s="1">
        <v>1512</v>
      </c>
    </row>
    <row r="33" spans="1:5" x14ac:dyDescent="0.25">
      <c r="A33" s="1">
        <v>2020</v>
      </c>
      <c r="B33" s="1" t="s">
        <v>17</v>
      </c>
      <c r="C33" s="1" t="s">
        <v>18</v>
      </c>
      <c r="D33" s="29">
        <v>844832.71</v>
      </c>
      <c r="E33" s="1">
        <v>1242</v>
      </c>
    </row>
    <row r="34" spans="1:5" x14ac:dyDescent="0.25">
      <c r="A34" s="1">
        <v>2020</v>
      </c>
      <c r="B34" s="1" t="s">
        <v>17</v>
      </c>
      <c r="C34" s="1" t="s">
        <v>19</v>
      </c>
      <c r="D34" s="29">
        <v>2325754.91</v>
      </c>
      <c r="E34" s="1">
        <v>2963</v>
      </c>
    </row>
    <row r="35" spans="1:5" x14ac:dyDescent="0.25">
      <c r="A35" s="4">
        <v>2020</v>
      </c>
      <c r="B35" s="4" t="s">
        <v>17</v>
      </c>
      <c r="C35" s="4" t="s">
        <v>20</v>
      </c>
      <c r="D35" s="31">
        <v>1703435.09</v>
      </c>
      <c r="E35" s="4">
        <v>2245</v>
      </c>
    </row>
    <row r="36" spans="1:5" x14ac:dyDescent="0.25">
      <c r="D36" s="2">
        <f>SUM(D2:D35)</f>
        <v>72123902.829999998</v>
      </c>
      <c r="E36">
        <f>SUM(E2:E35)</f>
        <v>187218</v>
      </c>
    </row>
  </sheetData>
  <phoneticPr fontId="18" type="noConversion"/>
  <pageMargins left="0.7" right="0.7" top="0.75" bottom="0.75" header="0.3" footer="0.3"/>
  <pageSetup paperSize="9" orientation="portrait" horizontalDpi="90" verticalDpi="9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Viz</vt:lpstr>
      <vt:lpstr>Trend over time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Canonico</dc:creator>
  <cp:lastModifiedBy>Maddalena Maggiore</cp:lastModifiedBy>
  <dcterms:created xsi:type="dcterms:W3CDTF">2023-04-30T15:13:41Z</dcterms:created>
  <dcterms:modified xsi:type="dcterms:W3CDTF">2023-12-07T18:58:32Z</dcterms:modified>
</cp:coreProperties>
</file>