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Eleanor!\Dropbox (MEXP)\MEXP files\"/>
    </mc:Choice>
  </mc:AlternateContent>
  <xr:revisionPtr revIDLastSave="0" documentId="8_{299C4262-4FD4-4A0D-8D2C-19F304EBA6CF}" xr6:coauthVersionLast="40" xr6:coauthVersionMax="40" xr10:uidLastSave="{00000000-0000-0000-0000-000000000000}"/>
  <bookViews>
    <workbookView xWindow="270" yWindow="1920" windowWidth="18375" windowHeight="9000" xr2:uid="{063FE733-1915-44C8-94AA-46A38D48C436}"/>
  </bookViews>
  <sheets>
    <sheet name="Cover Sheet" sheetId="2" r:id="rId1"/>
    <sheet name="Forecast Summary"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2" i="1" l="1"/>
  <c r="G32" i="1"/>
  <c r="H32" i="1"/>
  <c r="H35" i="1" s="1"/>
  <c r="I32" i="1"/>
  <c r="J32" i="1"/>
  <c r="K32" i="1"/>
  <c r="K35" i="1" s="1"/>
  <c r="L32" i="1"/>
  <c r="L35" i="1" s="1"/>
  <c r="M32" i="1"/>
  <c r="M35" i="1" s="1"/>
  <c r="N32" i="1"/>
  <c r="N35" i="1" s="1"/>
  <c r="O32" i="1"/>
  <c r="O35" i="1" s="1"/>
  <c r="F33" i="1"/>
  <c r="G33" i="1"/>
  <c r="H33" i="1"/>
  <c r="I33" i="1"/>
  <c r="J33" i="1"/>
  <c r="K33" i="1"/>
  <c r="L33" i="1"/>
  <c r="M33" i="1"/>
  <c r="N33" i="1"/>
  <c r="O33" i="1"/>
  <c r="E33" i="1"/>
  <c r="E32" i="1"/>
  <c r="F35" i="1"/>
  <c r="G35" i="1"/>
  <c r="I35" i="1"/>
  <c r="J35" i="1"/>
  <c r="F34" i="1"/>
  <c r="G34" i="1"/>
  <c r="H34" i="1"/>
  <c r="I34" i="1"/>
  <c r="J34" i="1"/>
  <c r="K34" i="1"/>
  <c r="L34" i="1"/>
  <c r="M34" i="1"/>
  <c r="N34" i="1"/>
  <c r="O34" i="1"/>
  <c r="E34" i="1"/>
  <c r="E35" i="1" l="1"/>
</calcChain>
</file>

<file path=xl/sharedStrings.xml><?xml version="1.0" encoding="utf-8"?>
<sst xmlns="http://schemas.openxmlformats.org/spreadsheetml/2006/main" count="26" uniqueCount="24">
  <si>
    <t>Residential Femto</t>
  </si>
  <si>
    <t>Enterprise</t>
  </si>
  <si>
    <t>Carrier Indoor</t>
  </si>
  <si>
    <t>Carrier Outdoor</t>
  </si>
  <si>
    <t>SMALL BASE STATIONS TOTAL</t>
  </si>
  <si>
    <t>Indoor DAS</t>
  </si>
  <si>
    <t>Outdoor DAS</t>
  </si>
  <si>
    <t>Total DAS Nodes</t>
  </si>
  <si>
    <t>Booster Shipments</t>
  </si>
  <si>
    <t>DAS Node Shipments</t>
  </si>
  <si>
    <t>Small Base Station Shipments, 2013-2023</t>
  </si>
  <si>
    <t>Operator deployed</t>
  </si>
  <si>
    <t>Enterprise deployed</t>
  </si>
  <si>
    <t>Non-Commercial Enterprise deployed</t>
  </si>
  <si>
    <t>TOTAL</t>
  </si>
  <si>
    <t>Total In-Building Wireless Deployment</t>
  </si>
  <si>
    <t>Small Cell</t>
  </si>
  <si>
    <t>DAS</t>
  </si>
  <si>
    <t>Booster</t>
  </si>
  <si>
    <t>(408) 540-7284</t>
  </si>
  <si>
    <t>2019 In-Building Mobile Infrastructure Forecast</t>
  </si>
  <si>
    <t>Joe Madden, Principal Analyst</t>
  </si>
  <si>
    <t>joe@mobile-experts.net</t>
  </si>
  <si>
    <t>Entire contents © 2019 Mobile Experts, Inc. Reproduction of this publication in any form without prior written permission is strictly forbidden and will be prosecuted to the fully extent of US and International laws. The transfer of this publication in either paper or electronic form to unlicensed third parties is strictly forbidden. The opinions expressed herein are subject to change without notice.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</si>
</sst>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0" x14ac:knownFonts="1">
    <font>
      <sz val="11"/>
      <color theme="1"/>
      <name val="Calibri"/>
      <family val="2"/>
      <scheme val="minor"/>
    </font>
    <font>
      <sz val="11"/>
      <color theme="1"/>
      <name val="Calibri"/>
      <family val="2"/>
      <scheme val="minor"/>
    </font>
    <font>
      <b/>
      <sz val="11"/>
      <color theme="1"/>
      <name val="Candara"/>
      <family val="2"/>
    </font>
    <font>
      <sz val="11"/>
      <color theme="1"/>
      <name val="Candara"/>
      <family val="2"/>
    </font>
    <font>
      <sz val="11"/>
      <name val="Candara"/>
      <family val="2"/>
    </font>
    <font>
      <b/>
      <sz val="11"/>
      <name val="Candara"/>
      <family val="2"/>
    </font>
    <font>
      <b/>
      <sz val="11"/>
      <color theme="0"/>
      <name val="Candara"/>
      <family val="2"/>
    </font>
    <font>
      <u/>
      <sz val="11"/>
      <color theme="10"/>
      <name val="Calibri"/>
      <family val="2"/>
      <scheme val="minor"/>
    </font>
    <font>
      <b/>
      <sz val="11"/>
      <color rgb="FFFF0000"/>
      <name val="Candara"/>
      <family val="2"/>
    </font>
    <font>
      <sz val="9"/>
      <color theme="1"/>
      <name val="Candara"/>
      <family val="2"/>
    </font>
  </fonts>
  <fills count="4">
    <fill>
      <patternFill patternType="none"/>
    </fill>
    <fill>
      <patternFill patternType="gray125"/>
    </fill>
    <fill>
      <patternFill patternType="solid">
        <fgColor theme="3" tint="0.79998168889431442"/>
        <bgColor indexed="64"/>
      </patternFill>
    </fill>
    <fill>
      <patternFill patternType="solid">
        <fgColor theme="1"/>
        <bgColor indexed="64"/>
      </patternFill>
    </fill>
  </fills>
  <borders count="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0" fontId="7" fillId="0" borderId="0" applyNumberFormat="0" applyFill="0" applyBorder="0" applyAlignment="0" applyProtection="0"/>
  </cellStyleXfs>
  <cellXfs count="19">
    <xf numFmtId="0" fontId="0" fillId="0" borderId="0" xfId="0"/>
    <xf numFmtId="0" fontId="2" fillId="0" borderId="0" xfId="0" applyFont="1"/>
    <xf numFmtId="0" fontId="3" fillId="0" borderId="0" xfId="0" applyFont="1"/>
    <xf numFmtId="0" fontId="3" fillId="2" borderId="0" xfId="0" applyFont="1" applyFill="1"/>
    <xf numFmtId="0" fontId="2" fillId="2" borderId="0" xfId="0" applyFont="1" applyFill="1"/>
    <xf numFmtId="164" fontId="4" fillId="0" borderId="0" xfId="1" applyNumberFormat="1" applyFont="1"/>
    <xf numFmtId="0" fontId="2" fillId="0" borderId="0" xfId="0" applyFont="1" applyAlignment="1">
      <alignment horizontal="right"/>
    </xf>
    <xf numFmtId="3" fontId="2" fillId="0" borderId="0" xfId="0" applyNumberFormat="1" applyFont="1"/>
    <xf numFmtId="0" fontId="5" fillId="0" borderId="0" xfId="0" applyFont="1"/>
    <xf numFmtId="0" fontId="6" fillId="3" borderId="1" xfId="0" applyFont="1" applyFill="1" applyBorder="1" applyAlignment="1">
      <alignment horizontal="left"/>
    </xf>
    <xf numFmtId="0" fontId="6" fillId="3" borderId="2" xfId="0" applyFont="1" applyFill="1" applyBorder="1" applyAlignment="1">
      <alignment horizontal="right"/>
    </xf>
    <xf numFmtId="3" fontId="3" fillId="0" borderId="0" xfId="0" applyNumberFormat="1" applyFont="1"/>
    <xf numFmtId="14" fontId="3" fillId="0" borderId="0" xfId="0" applyNumberFormat="1" applyFont="1"/>
    <xf numFmtId="0" fontId="7" fillId="0" borderId="0" xfId="2"/>
    <xf numFmtId="0" fontId="3" fillId="0" borderId="0" xfId="0" applyFont="1" applyFill="1" applyAlignment="1">
      <alignment horizontal="right"/>
    </xf>
    <xf numFmtId="0" fontId="8" fillId="0" borderId="0" xfId="0" applyFont="1" applyFill="1"/>
    <xf numFmtId="0" fontId="3" fillId="0" borderId="0" xfId="0" applyFont="1" applyFill="1"/>
    <xf numFmtId="0" fontId="0" fillId="0" borderId="0" xfId="0" applyFill="1"/>
    <xf numFmtId="0" fontId="9" fillId="0" borderId="0" xfId="0" applyFont="1" applyAlignment="1">
      <alignment horizontal="left" vertical="center" wrapText="1"/>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'Forecast Summary'!$C$8:$D$8</c:f>
              <c:strCache>
                <c:ptCount val="2"/>
                <c:pt idx="0">
                  <c:v>Residential Femto</c:v>
                </c:pt>
              </c:strCache>
            </c:strRef>
          </c:tx>
          <c:spPr>
            <a:solidFill>
              <a:schemeClr val="accent1"/>
            </a:solidFill>
            <a:ln>
              <a:noFill/>
            </a:ln>
            <a:effectLst/>
          </c:spPr>
          <c:invertIfNegative val="0"/>
          <c:cat>
            <c:numRef>
              <c:f>'Forecast Summary'!$E$7:$O$7</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'Forecast Summary'!$E$8:$O$8</c:f>
              <c:numCache>
                <c:formatCode>_(* #,##0_);_(* \(#,##0\);_(* "-"??_);_(@_)</c:formatCode>
                <c:ptCount val="11"/>
                <c:pt idx="0">
                  <c:v>2106000</c:v>
                </c:pt>
                <c:pt idx="1">
                  <c:v>2257000</c:v>
                </c:pt>
                <c:pt idx="2">
                  <c:v>2620000</c:v>
                </c:pt>
                <c:pt idx="3">
                  <c:v>1816800</c:v>
                </c:pt>
                <c:pt idx="4">
                  <c:v>1584700</c:v>
                </c:pt>
                <c:pt idx="5">
                  <c:v>1500100</c:v>
                </c:pt>
                <c:pt idx="6">
                  <c:v>1488040</c:v>
                </c:pt>
                <c:pt idx="7">
                  <c:v>1579608</c:v>
                </c:pt>
                <c:pt idx="8">
                  <c:v>1650000</c:v>
                </c:pt>
                <c:pt idx="9">
                  <c:v>1750000</c:v>
                </c:pt>
                <c:pt idx="10">
                  <c:v>1750000</c:v>
                </c:pt>
              </c:numCache>
            </c:numRef>
          </c:val>
          <c:extLst>
            <c:ext xmlns:c16="http://schemas.microsoft.com/office/drawing/2014/chart" uri="{C3380CC4-5D6E-409C-BE32-E72D297353CC}">
              <c16:uniqueId val="{00000000-E9B0-402F-AEC5-EC4A2E453FE8}"/>
            </c:ext>
          </c:extLst>
        </c:ser>
        <c:ser>
          <c:idx val="1"/>
          <c:order val="1"/>
          <c:tx>
            <c:strRef>
              <c:f>'Forecast Summary'!$C$9:$D$9</c:f>
              <c:strCache>
                <c:ptCount val="2"/>
                <c:pt idx="0">
                  <c:v>Enterprise</c:v>
                </c:pt>
              </c:strCache>
            </c:strRef>
          </c:tx>
          <c:spPr>
            <a:solidFill>
              <a:schemeClr val="accent2"/>
            </a:solidFill>
            <a:ln>
              <a:noFill/>
            </a:ln>
            <a:effectLst/>
          </c:spPr>
          <c:invertIfNegative val="0"/>
          <c:cat>
            <c:numRef>
              <c:f>'Forecast Summary'!$E$7:$O$7</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'Forecast Summary'!$E$9:$O$9</c:f>
              <c:numCache>
                <c:formatCode>_(* #,##0_);_(* \(#,##0\);_(* "-"??_);_(@_)</c:formatCode>
                <c:ptCount val="11"/>
                <c:pt idx="0">
                  <c:v>50850</c:v>
                </c:pt>
                <c:pt idx="1">
                  <c:v>90200</c:v>
                </c:pt>
                <c:pt idx="2">
                  <c:v>175500</c:v>
                </c:pt>
                <c:pt idx="3">
                  <c:v>208950</c:v>
                </c:pt>
                <c:pt idx="4">
                  <c:v>221842.5</c:v>
                </c:pt>
                <c:pt idx="5">
                  <c:v>220518.87499999997</c:v>
                </c:pt>
                <c:pt idx="6">
                  <c:v>219842.64999999997</c:v>
                </c:pt>
                <c:pt idx="7">
                  <c:v>251764.04749999996</c:v>
                </c:pt>
                <c:pt idx="8">
                  <c:v>323100.45224999997</c:v>
                </c:pt>
                <c:pt idx="9">
                  <c:v>376330.40702499996</c:v>
                </c:pt>
                <c:pt idx="10">
                  <c:v>416687.36632249999</c:v>
                </c:pt>
              </c:numCache>
            </c:numRef>
          </c:val>
          <c:extLst>
            <c:ext xmlns:c16="http://schemas.microsoft.com/office/drawing/2014/chart" uri="{C3380CC4-5D6E-409C-BE32-E72D297353CC}">
              <c16:uniqueId val="{00000001-E9B0-402F-AEC5-EC4A2E453FE8}"/>
            </c:ext>
          </c:extLst>
        </c:ser>
        <c:ser>
          <c:idx val="2"/>
          <c:order val="2"/>
          <c:tx>
            <c:strRef>
              <c:f>'Forecast Summary'!$C$10:$D$10</c:f>
              <c:strCache>
                <c:ptCount val="2"/>
                <c:pt idx="0">
                  <c:v>Carrier Indoor</c:v>
                </c:pt>
              </c:strCache>
            </c:strRef>
          </c:tx>
          <c:spPr>
            <a:solidFill>
              <a:schemeClr val="accent3"/>
            </a:solidFill>
            <a:ln>
              <a:noFill/>
            </a:ln>
            <a:effectLst/>
          </c:spPr>
          <c:invertIfNegative val="0"/>
          <c:cat>
            <c:numRef>
              <c:f>'Forecast Summary'!$E$7:$O$7</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'Forecast Summary'!$E$10:$O$10</c:f>
              <c:numCache>
                <c:formatCode>_(* #,##0_);_(* \(#,##0\);_(* "-"??_);_(@_)</c:formatCode>
                <c:ptCount val="11"/>
                <c:pt idx="0">
                  <c:v>139370</c:v>
                </c:pt>
                <c:pt idx="1">
                  <c:v>188124</c:v>
                </c:pt>
                <c:pt idx="2">
                  <c:v>407126</c:v>
                </c:pt>
                <c:pt idx="3">
                  <c:v>827279.6</c:v>
                </c:pt>
                <c:pt idx="4">
                  <c:v>1188994</c:v>
                </c:pt>
                <c:pt idx="5">
                  <c:v>1186612.8</c:v>
                </c:pt>
                <c:pt idx="6">
                  <c:v>1319655.0400000003</c:v>
                </c:pt>
                <c:pt idx="7">
                  <c:v>1557135.6340000001</c:v>
                </c:pt>
                <c:pt idx="8">
                  <c:v>1845526.2390999999</c:v>
                </c:pt>
                <c:pt idx="9">
                  <c:v>2187255.25024</c:v>
                </c:pt>
                <c:pt idx="10">
                  <c:v>2484921.9496639995</c:v>
                </c:pt>
              </c:numCache>
            </c:numRef>
          </c:val>
          <c:extLst>
            <c:ext xmlns:c16="http://schemas.microsoft.com/office/drawing/2014/chart" uri="{C3380CC4-5D6E-409C-BE32-E72D297353CC}">
              <c16:uniqueId val="{00000002-E9B0-402F-AEC5-EC4A2E453FE8}"/>
            </c:ext>
          </c:extLst>
        </c:ser>
        <c:ser>
          <c:idx val="3"/>
          <c:order val="3"/>
          <c:tx>
            <c:strRef>
              <c:f>'Forecast Summary'!$C$11:$D$11</c:f>
              <c:strCache>
                <c:ptCount val="2"/>
                <c:pt idx="0">
                  <c:v>Carrier Outdoor</c:v>
                </c:pt>
              </c:strCache>
            </c:strRef>
          </c:tx>
          <c:spPr>
            <a:solidFill>
              <a:schemeClr val="accent4"/>
            </a:solidFill>
            <a:ln>
              <a:noFill/>
            </a:ln>
            <a:effectLst/>
          </c:spPr>
          <c:invertIfNegative val="0"/>
          <c:cat>
            <c:numRef>
              <c:f>'Forecast Summary'!$E$7:$O$7</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'Forecast Summary'!$E$11:$O$11</c:f>
              <c:numCache>
                <c:formatCode>_(* #,##0_);_(* \(#,##0\);_(* "-"??_);_(@_)</c:formatCode>
                <c:ptCount val="11"/>
                <c:pt idx="0">
                  <c:v>108275</c:v>
                </c:pt>
                <c:pt idx="1">
                  <c:v>105344</c:v>
                </c:pt>
                <c:pt idx="2">
                  <c:v>133551</c:v>
                </c:pt>
                <c:pt idx="3">
                  <c:v>170878.10000000003</c:v>
                </c:pt>
                <c:pt idx="4">
                  <c:v>299114.2</c:v>
                </c:pt>
                <c:pt idx="5">
                  <c:v>357605.19999999995</c:v>
                </c:pt>
                <c:pt idx="6">
                  <c:v>400257.32</c:v>
                </c:pt>
                <c:pt idx="7">
                  <c:v>462361.36999999994</c:v>
                </c:pt>
                <c:pt idx="8">
                  <c:v>525294.91549999989</c:v>
                </c:pt>
                <c:pt idx="9">
                  <c:v>584009.22304999991</c:v>
                </c:pt>
                <c:pt idx="10">
                  <c:v>639816.49095500004</c:v>
                </c:pt>
              </c:numCache>
            </c:numRef>
          </c:val>
          <c:extLst>
            <c:ext xmlns:c16="http://schemas.microsoft.com/office/drawing/2014/chart" uri="{C3380CC4-5D6E-409C-BE32-E72D297353CC}">
              <c16:uniqueId val="{00000003-E9B0-402F-AEC5-EC4A2E453FE8}"/>
            </c:ext>
          </c:extLst>
        </c:ser>
        <c:dLbls>
          <c:showLegendKey val="0"/>
          <c:showVal val="0"/>
          <c:showCatName val="0"/>
          <c:showSerName val="0"/>
          <c:showPercent val="0"/>
          <c:showBubbleSize val="0"/>
        </c:dLbls>
        <c:gapWidth val="150"/>
        <c:overlap val="100"/>
        <c:axId val="1507850608"/>
        <c:axId val="1510084768"/>
      </c:barChart>
      <c:catAx>
        <c:axId val="150785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510084768"/>
        <c:crosses val="autoZero"/>
        <c:auto val="1"/>
        <c:lblAlgn val="ctr"/>
        <c:lblOffset val="100"/>
        <c:noMultiLvlLbl val="0"/>
      </c:catAx>
      <c:valAx>
        <c:axId val="1510084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t>Small Base Station Shipments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507850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'Forecast Summary'!$C$17:$D$17</c:f>
              <c:strCache>
                <c:ptCount val="2"/>
                <c:pt idx="0">
                  <c:v>Indoor DAS</c:v>
                </c:pt>
              </c:strCache>
            </c:strRef>
          </c:tx>
          <c:spPr>
            <a:solidFill>
              <a:schemeClr val="accent1"/>
            </a:solidFill>
            <a:ln>
              <a:noFill/>
            </a:ln>
            <a:effectLst/>
          </c:spPr>
          <c:invertIfNegative val="0"/>
          <c:cat>
            <c:numRef>
              <c:f>'Forecast Summary'!$E$7:$O$7</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'Forecast Summary'!$E$17:$O$17</c:f>
              <c:numCache>
                <c:formatCode>#,##0</c:formatCode>
                <c:ptCount val="11"/>
                <c:pt idx="0">
                  <c:v>1604332.8</c:v>
                </c:pt>
                <c:pt idx="1">
                  <c:v>1636419.456</c:v>
                </c:pt>
                <c:pt idx="2">
                  <c:v>1610000</c:v>
                </c:pt>
                <c:pt idx="3">
                  <c:v>1698550</c:v>
                </c:pt>
                <c:pt idx="4">
                  <c:v>1681564.5</c:v>
                </c:pt>
                <c:pt idx="5">
                  <c:v>1531284.1693974999</c:v>
                </c:pt>
                <c:pt idx="6">
                  <c:v>1487986.0260725038</c:v>
                </c:pt>
                <c:pt idx="7">
                  <c:v>1537154.6385245458</c:v>
                </c:pt>
                <c:pt idx="8">
                  <c:v>1787431.8112121345</c:v>
                </c:pt>
                <c:pt idx="9">
                  <c:v>1842502.9379203678</c:v>
                </c:pt>
                <c:pt idx="10">
                  <c:v>1794701.9086086228</c:v>
                </c:pt>
              </c:numCache>
            </c:numRef>
          </c:val>
          <c:extLst>
            <c:ext xmlns:c16="http://schemas.microsoft.com/office/drawing/2014/chart" uri="{C3380CC4-5D6E-409C-BE32-E72D297353CC}">
              <c16:uniqueId val="{00000000-6B68-453E-A547-DD4668AEF7F9}"/>
            </c:ext>
          </c:extLst>
        </c:ser>
        <c:ser>
          <c:idx val="1"/>
          <c:order val="1"/>
          <c:tx>
            <c:strRef>
              <c:f>'Forecast Summary'!$C$18:$D$18</c:f>
              <c:strCache>
                <c:ptCount val="2"/>
                <c:pt idx="0">
                  <c:v>Outdoor DAS</c:v>
                </c:pt>
              </c:strCache>
            </c:strRef>
          </c:tx>
          <c:spPr>
            <a:solidFill>
              <a:schemeClr val="accent2"/>
            </a:solidFill>
            <a:ln>
              <a:noFill/>
            </a:ln>
            <a:effectLst/>
          </c:spPr>
          <c:invertIfNegative val="0"/>
          <c:cat>
            <c:numRef>
              <c:f>'Forecast Summary'!$E$7:$O$7</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'Forecast Summary'!$E$18:$O$18</c:f>
              <c:numCache>
                <c:formatCode>#,##0</c:formatCode>
                <c:ptCount val="11"/>
                <c:pt idx="0">
                  <c:v>16824.5</c:v>
                </c:pt>
                <c:pt idx="1">
                  <c:v>21030.625</c:v>
                </c:pt>
                <c:pt idx="2">
                  <c:v>21240.931250000001</c:v>
                </c:pt>
                <c:pt idx="3">
                  <c:v>21453.340562500001</c:v>
                </c:pt>
                <c:pt idx="4">
                  <c:v>20380.673534375001</c:v>
                </c:pt>
                <c:pt idx="5">
                  <c:v>19361.63985765625</c:v>
                </c:pt>
                <c:pt idx="6">
                  <c:v>18393.557864773436</c:v>
                </c:pt>
                <c:pt idx="7">
                  <c:v>18577.493443421172</c:v>
                </c:pt>
                <c:pt idx="8">
                  <c:v>19506.368115592231</c:v>
                </c:pt>
                <c:pt idx="9">
                  <c:v>19311.304434436308</c:v>
                </c:pt>
                <c:pt idx="10">
                  <c:v>18925.078345747581</c:v>
                </c:pt>
              </c:numCache>
            </c:numRef>
          </c:val>
          <c:extLst>
            <c:ext xmlns:c16="http://schemas.microsoft.com/office/drawing/2014/chart" uri="{C3380CC4-5D6E-409C-BE32-E72D297353CC}">
              <c16:uniqueId val="{00000001-6B68-453E-A547-DD4668AEF7F9}"/>
            </c:ext>
          </c:extLst>
        </c:ser>
        <c:dLbls>
          <c:showLegendKey val="0"/>
          <c:showVal val="0"/>
          <c:showCatName val="0"/>
          <c:showSerName val="0"/>
          <c:showPercent val="0"/>
          <c:showBubbleSize val="0"/>
        </c:dLbls>
        <c:gapWidth val="150"/>
        <c:overlap val="100"/>
        <c:axId val="1507850608"/>
        <c:axId val="1510084768"/>
      </c:barChart>
      <c:catAx>
        <c:axId val="150785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510084768"/>
        <c:crosses val="autoZero"/>
        <c:auto val="1"/>
        <c:lblAlgn val="ctr"/>
        <c:lblOffset val="100"/>
        <c:noMultiLvlLbl val="0"/>
      </c:catAx>
      <c:valAx>
        <c:axId val="1510084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t>DAS Node Shipments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507850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'Forecast Summary'!$C$24:$D$24</c:f>
              <c:strCache>
                <c:ptCount val="2"/>
                <c:pt idx="0">
                  <c:v>Operator deployed</c:v>
                </c:pt>
              </c:strCache>
            </c:strRef>
          </c:tx>
          <c:spPr>
            <a:solidFill>
              <a:schemeClr val="accent1"/>
            </a:solidFill>
            <a:ln>
              <a:noFill/>
            </a:ln>
            <a:effectLst/>
          </c:spPr>
          <c:invertIfNegative val="0"/>
          <c:cat>
            <c:numRef>
              <c:f>'Forecast Summary'!$E$7:$O$7</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'Forecast Summary'!$E$24:$O$24</c:f>
              <c:numCache>
                <c:formatCode>#,##0</c:formatCode>
                <c:ptCount val="11"/>
                <c:pt idx="0">
                  <c:v>34845</c:v>
                </c:pt>
                <c:pt idx="1">
                  <c:v>25888.5</c:v>
                </c:pt>
                <c:pt idx="2">
                  <c:v>30324</c:v>
                </c:pt>
                <c:pt idx="3">
                  <c:v>29935</c:v>
                </c:pt>
                <c:pt idx="4">
                  <c:v>30734.400000000001</c:v>
                </c:pt>
                <c:pt idx="5">
                  <c:v>29521.05</c:v>
                </c:pt>
                <c:pt idx="6">
                  <c:v>32090.162</c:v>
                </c:pt>
                <c:pt idx="7">
                  <c:v>33071.662799999998</c:v>
                </c:pt>
                <c:pt idx="8">
                  <c:v>36394.281599999995</c:v>
                </c:pt>
                <c:pt idx="9">
                  <c:v>35760.201767999992</c:v>
                </c:pt>
                <c:pt idx="10">
                  <c:v>34968.894251199999</c:v>
                </c:pt>
              </c:numCache>
            </c:numRef>
          </c:val>
          <c:extLst>
            <c:ext xmlns:c16="http://schemas.microsoft.com/office/drawing/2014/chart" uri="{C3380CC4-5D6E-409C-BE32-E72D297353CC}">
              <c16:uniqueId val="{00000000-5D06-4B61-B14B-345B2B8CFD15}"/>
            </c:ext>
          </c:extLst>
        </c:ser>
        <c:ser>
          <c:idx val="1"/>
          <c:order val="1"/>
          <c:tx>
            <c:strRef>
              <c:f>'Forecast Summary'!$C$25:$D$25</c:f>
              <c:strCache>
                <c:ptCount val="2"/>
                <c:pt idx="0">
                  <c:v>Enterprise deployed</c:v>
                </c:pt>
              </c:strCache>
            </c:strRef>
          </c:tx>
          <c:spPr>
            <a:solidFill>
              <a:schemeClr val="accent2"/>
            </a:solidFill>
            <a:ln>
              <a:noFill/>
            </a:ln>
            <a:effectLst/>
          </c:spPr>
          <c:invertIfNegative val="0"/>
          <c:cat>
            <c:numRef>
              <c:f>'Forecast Summary'!$E$7:$O$7</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'Forecast Summary'!$E$25:$O$25</c:f>
              <c:numCache>
                <c:formatCode>#,##0</c:formatCode>
                <c:ptCount val="11"/>
                <c:pt idx="0">
                  <c:v>83325</c:v>
                </c:pt>
                <c:pt idx="1">
                  <c:v>67074.75</c:v>
                </c:pt>
                <c:pt idx="2">
                  <c:v>83721.000000000015</c:v>
                </c:pt>
                <c:pt idx="3">
                  <c:v>88232.6875</c:v>
                </c:pt>
                <c:pt idx="4">
                  <c:v>95577.3</c:v>
                </c:pt>
                <c:pt idx="5">
                  <c:v>117768.29999999999</c:v>
                </c:pt>
                <c:pt idx="6">
                  <c:v>150731.50799999977</c:v>
                </c:pt>
                <c:pt idx="7">
                  <c:v>188043.27119999973</c:v>
                </c:pt>
                <c:pt idx="8">
                  <c:v>233993.14935999969</c:v>
                </c:pt>
                <c:pt idx="9">
                  <c:v>261331.61414399996</c:v>
                </c:pt>
                <c:pt idx="10">
                  <c:v>289970.04826079996</c:v>
                </c:pt>
              </c:numCache>
            </c:numRef>
          </c:val>
          <c:extLst>
            <c:ext xmlns:c16="http://schemas.microsoft.com/office/drawing/2014/chart" uri="{C3380CC4-5D6E-409C-BE32-E72D297353CC}">
              <c16:uniqueId val="{00000001-5D06-4B61-B14B-345B2B8CFD15}"/>
            </c:ext>
          </c:extLst>
        </c:ser>
        <c:ser>
          <c:idx val="2"/>
          <c:order val="2"/>
          <c:tx>
            <c:strRef>
              <c:f>'Forecast Summary'!$C$26:$D$26</c:f>
              <c:strCache>
                <c:ptCount val="2"/>
                <c:pt idx="0">
                  <c:v>Non-Commercial Enterprise deployed</c:v>
                </c:pt>
              </c:strCache>
            </c:strRef>
          </c:tx>
          <c:spPr>
            <a:solidFill>
              <a:schemeClr val="accent3"/>
            </a:solidFill>
            <a:ln>
              <a:noFill/>
            </a:ln>
            <a:effectLst/>
          </c:spPr>
          <c:invertIfNegative val="0"/>
          <c:cat>
            <c:numRef>
              <c:f>'Forecast Summary'!$E$7:$O$7</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'Forecast Summary'!$E$26:$O$26</c:f>
              <c:numCache>
                <c:formatCode>#,##0</c:formatCode>
                <c:ptCount val="11"/>
                <c:pt idx="0">
                  <c:v>33329.999999999993</c:v>
                </c:pt>
                <c:pt idx="1">
                  <c:v>24711.750000000007</c:v>
                </c:pt>
                <c:pt idx="2">
                  <c:v>30354.999999999996</c:v>
                </c:pt>
                <c:pt idx="3">
                  <c:v>31507.312500000011</c:v>
                </c:pt>
                <c:pt idx="4">
                  <c:v>35448.30000000001</c:v>
                </c:pt>
                <c:pt idx="5">
                  <c:v>49517.650000000016</c:v>
                </c:pt>
                <c:pt idx="6">
                  <c:v>64025.730000000236</c:v>
                </c:pt>
                <c:pt idx="7">
                  <c:v>79536.546000000264</c:v>
                </c:pt>
                <c:pt idx="8">
                  <c:v>93555.385040000256</c:v>
                </c:pt>
                <c:pt idx="9">
                  <c:v>100243.75928800002</c:v>
                </c:pt>
                <c:pt idx="10">
                  <c:v>112172.23562800002</c:v>
                </c:pt>
              </c:numCache>
            </c:numRef>
          </c:val>
          <c:extLst>
            <c:ext xmlns:c16="http://schemas.microsoft.com/office/drawing/2014/chart" uri="{C3380CC4-5D6E-409C-BE32-E72D297353CC}">
              <c16:uniqueId val="{00000002-5D06-4B61-B14B-345B2B8CFD15}"/>
            </c:ext>
          </c:extLst>
        </c:ser>
        <c:dLbls>
          <c:showLegendKey val="0"/>
          <c:showVal val="0"/>
          <c:showCatName val="0"/>
          <c:showSerName val="0"/>
          <c:showPercent val="0"/>
          <c:showBubbleSize val="0"/>
        </c:dLbls>
        <c:gapWidth val="150"/>
        <c:overlap val="100"/>
        <c:axId val="1507850608"/>
        <c:axId val="1510084768"/>
      </c:barChart>
      <c:catAx>
        <c:axId val="150785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510084768"/>
        <c:crosses val="autoZero"/>
        <c:auto val="1"/>
        <c:lblAlgn val="ctr"/>
        <c:lblOffset val="100"/>
        <c:noMultiLvlLbl val="0"/>
      </c:catAx>
      <c:valAx>
        <c:axId val="1510084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t>Booster Shipments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507850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'Forecast Summary'!$C$32:$D$32</c:f>
              <c:strCache>
                <c:ptCount val="2"/>
                <c:pt idx="0">
                  <c:v>Small Cell</c:v>
                </c:pt>
              </c:strCache>
            </c:strRef>
          </c:tx>
          <c:spPr>
            <a:solidFill>
              <a:schemeClr val="accent1"/>
            </a:solidFill>
            <a:ln>
              <a:noFill/>
            </a:ln>
            <a:effectLst/>
          </c:spPr>
          <c:invertIfNegative val="0"/>
          <c:cat>
            <c:numRef>
              <c:f>'Forecast Summary'!$E$7:$O$7</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'Forecast Summary'!$E$32:$O$32</c:f>
              <c:numCache>
                <c:formatCode>#,##0</c:formatCode>
                <c:ptCount val="11"/>
                <c:pt idx="0">
                  <c:v>2296220</c:v>
                </c:pt>
                <c:pt idx="1">
                  <c:v>2535324</c:v>
                </c:pt>
                <c:pt idx="2">
                  <c:v>3202626</c:v>
                </c:pt>
                <c:pt idx="3">
                  <c:v>2853029.6</c:v>
                </c:pt>
                <c:pt idx="4">
                  <c:v>2995536.5</c:v>
                </c:pt>
                <c:pt idx="5">
                  <c:v>2907231.6749999998</c:v>
                </c:pt>
                <c:pt idx="6">
                  <c:v>3027537.6900000004</c:v>
                </c:pt>
                <c:pt idx="7">
                  <c:v>3388507.6814999999</c:v>
                </c:pt>
                <c:pt idx="8">
                  <c:v>3818626.69135</c:v>
                </c:pt>
                <c:pt idx="9">
                  <c:v>4313585.657265</c:v>
                </c:pt>
                <c:pt idx="10">
                  <c:v>4651609.3159864992</c:v>
                </c:pt>
              </c:numCache>
            </c:numRef>
          </c:val>
          <c:extLst>
            <c:ext xmlns:c16="http://schemas.microsoft.com/office/drawing/2014/chart" uri="{C3380CC4-5D6E-409C-BE32-E72D297353CC}">
              <c16:uniqueId val="{00000000-2D36-4B72-9E7C-7A74CA2E0D9A}"/>
            </c:ext>
          </c:extLst>
        </c:ser>
        <c:ser>
          <c:idx val="1"/>
          <c:order val="1"/>
          <c:tx>
            <c:strRef>
              <c:f>'Forecast Summary'!$C$33:$D$33</c:f>
              <c:strCache>
                <c:ptCount val="2"/>
                <c:pt idx="0">
                  <c:v>DAS</c:v>
                </c:pt>
              </c:strCache>
            </c:strRef>
          </c:tx>
          <c:spPr>
            <a:solidFill>
              <a:schemeClr val="accent2"/>
            </a:solidFill>
            <a:ln>
              <a:noFill/>
            </a:ln>
            <a:effectLst/>
          </c:spPr>
          <c:invertIfNegative val="0"/>
          <c:cat>
            <c:numRef>
              <c:f>'Forecast Summary'!$E$7:$O$7</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'Forecast Summary'!$E$33:$O$33</c:f>
              <c:numCache>
                <c:formatCode>#,##0</c:formatCode>
                <c:ptCount val="11"/>
                <c:pt idx="0">
                  <c:v>1604332.8</c:v>
                </c:pt>
                <c:pt idx="1">
                  <c:v>1636419.456</c:v>
                </c:pt>
                <c:pt idx="2">
                  <c:v>1610000</c:v>
                </c:pt>
                <c:pt idx="3">
                  <c:v>1698550</c:v>
                </c:pt>
                <c:pt idx="4">
                  <c:v>1681564.5</c:v>
                </c:pt>
                <c:pt idx="5">
                  <c:v>1531284.1693974999</c:v>
                </c:pt>
                <c:pt idx="6">
                  <c:v>1487986.0260725035</c:v>
                </c:pt>
                <c:pt idx="7">
                  <c:v>1537154.6385245458</c:v>
                </c:pt>
                <c:pt idx="8">
                  <c:v>1787431.8112121345</c:v>
                </c:pt>
                <c:pt idx="9">
                  <c:v>1842502.9379203678</c:v>
                </c:pt>
                <c:pt idx="10">
                  <c:v>1794701.9086086228</c:v>
                </c:pt>
              </c:numCache>
            </c:numRef>
          </c:val>
          <c:extLst>
            <c:ext xmlns:c16="http://schemas.microsoft.com/office/drawing/2014/chart" uri="{C3380CC4-5D6E-409C-BE32-E72D297353CC}">
              <c16:uniqueId val="{00000001-2D36-4B72-9E7C-7A74CA2E0D9A}"/>
            </c:ext>
          </c:extLst>
        </c:ser>
        <c:ser>
          <c:idx val="2"/>
          <c:order val="2"/>
          <c:tx>
            <c:strRef>
              <c:f>'Forecast Summary'!$C$34:$D$34</c:f>
              <c:strCache>
                <c:ptCount val="2"/>
                <c:pt idx="0">
                  <c:v>Booster</c:v>
                </c:pt>
              </c:strCache>
            </c:strRef>
          </c:tx>
          <c:spPr>
            <a:solidFill>
              <a:schemeClr val="accent3"/>
            </a:solidFill>
            <a:ln>
              <a:noFill/>
            </a:ln>
            <a:effectLst/>
          </c:spPr>
          <c:invertIfNegative val="0"/>
          <c:cat>
            <c:numRef>
              <c:f>'Forecast Summary'!$E$7:$O$7</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'Forecast Summary'!$E$34:$O$34</c:f>
              <c:numCache>
                <c:formatCode>#,##0</c:formatCode>
                <c:ptCount val="11"/>
                <c:pt idx="0">
                  <c:v>151500</c:v>
                </c:pt>
                <c:pt idx="1">
                  <c:v>117675</c:v>
                </c:pt>
                <c:pt idx="2">
                  <c:v>144400</c:v>
                </c:pt>
                <c:pt idx="3">
                  <c:v>149675</c:v>
                </c:pt>
                <c:pt idx="4">
                  <c:v>161760.00000000003</c:v>
                </c:pt>
                <c:pt idx="5">
                  <c:v>196807</c:v>
                </c:pt>
                <c:pt idx="6">
                  <c:v>246847.40000000002</c:v>
                </c:pt>
                <c:pt idx="7">
                  <c:v>300651.48</c:v>
                </c:pt>
                <c:pt idx="8">
                  <c:v>363942.81599999993</c:v>
                </c:pt>
                <c:pt idx="9">
                  <c:v>397335.57519999996</c:v>
                </c:pt>
                <c:pt idx="10">
                  <c:v>437111.17813999997</c:v>
                </c:pt>
              </c:numCache>
            </c:numRef>
          </c:val>
          <c:extLst>
            <c:ext xmlns:c16="http://schemas.microsoft.com/office/drawing/2014/chart" uri="{C3380CC4-5D6E-409C-BE32-E72D297353CC}">
              <c16:uniqueId val="{00000002-2D36-4B72-9E7C-7A74CA2E0D9A}"/>
            </c:ext>
          </c:extLst>
        </c:ser>
        <c:dLbls>
          <c:showLegendKey val="0"/>
          <c:showVal val="0"/>
          <c:showCatName val="0"/>
          <c:showSerName val="0"/>
          <c:showPercent val="0"/>
          <c:showBubbleSize val="0"/>
        </c:dLbls>
        <c:gapWidth val="150"/>
        <c:overlap val="100"/>
        <c:axId val="1507850608"/>
        <c:axId val="1510084768"/>
      </c:barChart>
      <c:catAx>
        <c:axId val="150785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510084768"/>
        <c:crosses val="autoZero"/>
        <c:auto val="1"/>
        <c:lblAlgn val="ctr"/>
        <c:lblOffset val="100"/>
        <c:noMultiLvlLbl val="0"/>
      </c:catAx>
      <c:valAx>
        <c:axId val="1510084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t>Total</a:t>
                </a:r>
                <a:r>
                  <a:rPr lang="en-US" baseline="0"/>
                  <a:t> In-Building Mobile</a:t>
                </a:r>
                <a:r>
                  <a:rPr lang="en-US"/>
                  <a:t> Shipments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507850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jpe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xdr:col>
      <xdr:colOff>57150</xdr:colOff>
      <xdr:row>3</xdr:row>
      <xdr:rowOff>9525</xdr:rowOff>
    </xdr:from>
    <xdr:to>
      <xdr:col>6</xdr:col>
      <xdr:colOff>428625</xdr:colOff>
      <xdr:row>10</xdr:row>
      <xdr:rowOff>71438</xdr:rowOff>
    </xdr:to>
    <xdr:pic>
      <xdr:nvPicPr>
        <xdr:cNvPr id="2" name="Picture 1">
          <a:extLst>
            <a:ext uri="{FF2B5EF4-FFF2-40B4-BE49-F238E27FC236}">
              <a16:creationId xmlns:a16="http://schemas.microsoft.com/office/drawing/2014/main" id="{69D7F971-6E72-4E31-B9B2-32F044FA103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50" y="192405"/>
          <a:ext cx="2809875" cy="134207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16</xdr:col>
      <xdr:colOff>373380</xdr:colOff>
      <xdr:row>2</xdr:row>
      <xdr:rowOff>68580</xdr:rowOff>
    </xdr:from>
    <xdr:to>
      <xdr:col>24</xdr:col>
      <xdr:colOff>68580</xdr:colOff>
      <xdr:row>13</xdr:row>
      <xdr:rowOff>800100</xdr:rowOff>
    </xdr:to>
    <xdr:graphicFrame macro="">
      <xdr:nvGraphicFramePr>
        <xdr:cNvPr id="3" name="Chart 2">
          <a:extLst>
            <a:ext uri="{FF2B5EF4-FFF2-40B4-BE49-F238E27FC236}">
              <a16:creationId xmlns:a16="http://schemas.microsoft.com/office/drawing/2014/main" id="{332FA2BE-408F-4DF2-B4F5-4853343A95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548640</xdr:colOff>
      <xdr:row>14</xdr:row>
      <xdr:rowOff>114300</xdr:rowOff>
    </xdr:from>
    <xdr:to>
      <xdr:col>24</xdr:col>
      <xdr:colOff>243840</xdr:colOff>
      <xdr:row>21</xdr:row>
      <xdr:rowOff>53340</xdr:rowOff>
    </xdr:to>
    <xdr:graphicFrame macro="">
      <xdr:nvGraphicFramePr>
        <xdr:cNvPr id="4" name="Chart 3">
          <a:extLst>
            <a:ext uri="{FF2B5EF4-FFF2-40B4-BE49-F238E27FC236}">
              <a16:creationId xmlns:a16="http://schemas.microsoft.com/office/drawing/2014/main" id="{CAD3DE28-80F3-413B-94CD-1DFD2CBDBB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22</xdr:row>
      <xdr:rowOff>0</xdr:rowOff>
    </xdr:from>
    <xdr:to>
      <xdr:col>24</xdr:col>
      <xdr:colOff>304800</xdr:colOff>
      <xdr:row>30</xdr:row>
      <xdr:rowOff>144780</xdr:rowOff>
    </xdr:to>
    <xdr:graphicFrame macro="">
      <xdr:nvGraphicFramePr>
        <xdr:cNvPr id="5" name="Chart 4">
          <a:extLst>
            <a:ext uri="{FF2B5EF4-FFF2-40B4-BE49-F238E27FC236}">
              <a16:creationId xmlns:a16="http://schemas.microsoft.com/office/drawing/2014/main" id="{B5DDB9CD-0A85-4FBE-8311-4E63116737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0</xdr:colOff>
      <xdr:row>32</xdr:row>
      <xdr:rowOff>0</xdr:rowOff>
    </xdr:from>
    <xdr:to>
      <xdr:col>24</xdr:col>
      <xdr:colOff>304800</xdr:colOff>
      <xdr:row>47</xdr:row>
      <xdr:rowOff>0</xdr:rowOff>
    </xdr:to>
    <xdr:graphicFrame macro="">
      <xdr:nvGraphicFramePr>
        <xdr:cNvPr id="6" name="Chart 5">
          <a:extLst>
            <a:ext uri="{FF2B5EF4-FFF2-40B4-BE49-F238E27FC236}">
              <a16:creationId xmlns:a16="http://schemas.microsoft.com/office/drawing/2014/main" id="{5BFFA952-79B6-42A5-89B0-3CC473C9C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777241</xdr:colOff>
      <xdr:row>1</xdr:row>
      <xdr:rowOff>22860</xdr:rowOff>
    </xdr:from>
    <xdr:to>
      <xdr:col>14</xdr:col>
      <xdr:colOff>396241</xdr:colOff>
      <xdr:row>4</xdr:row>
      <xdr:rowOff>56543</xdr:rowOff>
    </xdr:to>
    <xdr:pic>
      <xdr:nvPicPr>
        <xdr:cNvPr id="7" name="Picture 6">
          <a:extLst>
            <a:ext uri="{FF2B5EF4-FFF2-40B4-BE49-F238E27FC236}">
              <a16:creationId xmlns:a16="http://schemas.microsoft.com/office/drawing/2014/main" id="{C0CB0CEC-B02C-4926-B7AB-36767759F4F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639301" y="205740"/>
          <a:ext cx="1219200" cy="58232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joe@mobile-experts.net"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D4DAC-ABAA-42E4-A189-53172B6C0285}">
  <dimension ref="B3:P20"/>
  <sheetViews>
    <sheetView tabSelected="1" workbookViewId="0"/>
  </sheetViews>
  <sheetFormatPr defaultRowHeight="15" x14ac:dyDescent="0.25"/>
  <sheetData>
    <row r="3" spans="2:16" x14ac:dyDescent="0.25">
      <c r="B3" s="2"/>
      <c r="C3" s="2"/>
      <c r="D3" s="2"/>
      <c r="E3" s="2"/>
      <c r="F3" s="2"/>
      <c r="G3" s="2"/>
      <c r="H3" s="2"/>
      <c r="I3" s="2"/>
      <c r="J3" s="2"/>
      <c r="K3" s="2"/>
      <c r="L3" s="2"/>
      <c r="M3" s="2"/>
    </row>
    <row r="4" spans="2:16" x14ac:dyDescent="0.25">
      <c r="B4" s="2"/>
      <c r="C4" s="2"/>
      <c r="D4" s="2"/>
      <c r="E4" s="2"/>
      <c r="F4" s="2"/>
      <c r="G4" s="2"/>
      <c r="H4" s="2"/>
      <c r="I4" s="2"/>
      <c r="J4" s="2"/>
      <c r="K4" s="2"/>
      <c r="L4" s="2"/>
      <c r="M4" s="2"/>
    </row>
    <row r="5" spans="2:16" x14ac:dyDescent="0.25">
      <c r="B5" s="2"/>
      <c r="C5" s="2"/>
      <c r="D5" s="2"/>
      <c r="E5" s="2"/>
      <c r="F5" s="2"/>
      <c r="G5" s="2"/>
      <c r="H5" s="2"/>
      <c r="I5" s="2"/>
      <c r="J5" s="2"/>
      <c r="K5" s="2"/>
      <c r="L5" s="2"/>
      <c r="M5" s="2"/>
    </row>
    <row r="6" spans="2:16" x14ac:dyDescent="0.25">
      <c r="B6" s="2"/>
      <c r="C6" s="2"/>
      <c r="D6" s="2"/>
      <c r="E6" s="2"/>
      <c r="F6" s="2"/>
      <c r="G6" s="2"/>
      <c r="H6" s="2"/>
      <c r="I6" s="2"/>
      <c r="J6" s="2"/>
      <c r="K6" s="2"/>
      <c r="L6" s="2"/>
      <c r="M6" s="2"/>
    </row>
    <row r="7" spans="2:16" x14ac:dyDescent="0.25">
      <c r="B7" s="2"/>
      <c r="C7" s="2"/>
      <c r="D7" s="2"/>
      <c r="E7" s="2"/>
      <c r="F7" s="2"/>
      <c r="G7" s="2"/>
      <c r="H7" s="2"/>
      <c r="I7" s="2"/>
      <c r="J7" s="2"/>
      <c r="K7" s="2"/>
      <c r="L7" s="2"/>
      <c r="M7" s="2"/>
    </row>
    <row r="8" spans="2:16" x14ac:dyDescent="0.25">
      <c r="B8" s="2"/>
      <c r="C8" s="2"/>
      <c r="D8" s="2"/>
      <c r="E8" s="2"/>
      <c r="F8" s="2"/>
      <c r="G8" s="2"/>
      <c r="H8" s="2"/>
      <c r="I8" s="2"/>
      <c r="J8" s="2"/>
      <c r="K8" s="2"/>
      <c r="L8" s="2"/>
      <c r="M8" s="2"/>
    </row>
    <row r="9" spans="2:16" x14ac:dyDescent="0.25">
      <c r="B9" s="2"/>
      <c r="C9" s="2"/>
      <c r="D9" s="2"/>
      <c r="E9" s="2"/>
      <c r="F9" s="2"/>
      <c r="G9" s="2"/>
      <c r="H9" s="2"/>
      <c r="I9" s="2"/>
      <c r="J9" s="2"/>
      <c r="K9" s="2"/>
      <c r="L9" s="2"/>
      <c r="M9" s="2"/>
    </row>
    <row r="10" spans="2:16" x14ac:dyDescent="0.25">
      <c r="B10" s="2"/>
      <c r="C10" s="2"/>
      <c r="D10" s="2"/>
      <c r="E10" s="2"/>
      <c r="F10" s="2"/>
      <c r="G10" s="2"/>
      <c r="H10" s="2"/>
      <c r="I10" s="2"/>
      <c r="J10" s="2"/>
      <c r="K10" s="2"/>
      <c r="L10" s="2"/>
      <c r="M10" s="2"/>
    </row>
    <row r="11" spans="2:16" x14ac:dyDescent="0.25">
      <c r="B11" s="2"/>
      <c r="C11" s="2"/>
      <c r="D11" s="2"/>
      <c r="E11" s="2"/>
      <c r="F11" s="2"/>
      <c r="G11" s="2"/>
      <c r="H11" s="2"/>
      <c r="I11" s="2"/>
      <c r="J11" s="14"/>
      <c r="K11" s="15"/>
      <c r="L11" s="16"/>
      <c r="M11" s="16"/>
      <c r="N11" s="17"/>
      <c r="O11" s="17"/>
      <c r="P11" s="17"/>
    </row>
    <row r="12" spans="2:16" x14ac:dyDescent="0.25">
      <c r="B12" s="2"/>
      <c r="C12" s="2"/>
      <c r="D12" s="2"/>
      <c r="E12" s="2"/>
      <c r="F12" s="2"/>
      <c r="G12" s="2"/>
      <c r="H12" s="2"/>
      <c r="I12" s="2"/>
      <c r="J12" s="16"/>
      <c r="K12" s="16"/>
      <c r="L12" s="16"/>
      <c r="M12" s="16"/>
      <c r="N12" s="17"/>
      <c r="O12" s="17"/>
      <c r="P12" s="17"/>
    </row>
    <row r="13" spans="2:16" x14ac:dyDescent="0.25">
      <c r="B13" s="2"/>
      <c r="C13" s="2" t="s">
        <v>20</v>
      </c>
      <c r="D13" s="2"/>
      <c r="E13" s="2"/>
      <c r="F13" s="2"/>
      <c r="G13" s="2"/>
      <c r="H13" s="2"/>
      <c r="I13" s="2"/>
      <c r="J13" s="2"/>
      <c r="K13" s="2"/>
      <c r="L13" s="2"/>
      <c r="M13" s="2"/>
    </row>
    <row r="14" spans="2:16" x14ac:dyDescent="0.25">
      <c r="B14" s="2"/>
      <c r="C14" s="12">
        <v>43509</v>
      </c>
      <c r="D14" s="2"/>
      <c r="E14" s="2"/>
      <c r="F14" s="2"/>
      <c r="G14" s="2"/>
      <c r="H14" s="2"/>
      <c r="I14" s="2"/>
      <c r="J14" s="2"/>
      <c r="K14" s="2"/>
      <c r="L14" s="2"/>
      <c r="M14" s="2"/>
    </row>
    <row r="15" spans="2:16" x14ac:dyDescent="0.25">
      <c r="B15" s="2"/>
      <c r="C15" s="2"/>
      <c r="D15" s="2"/>
      <c r="E15" s="2"/>
      <c r="F15" s="2"/>
      <c r="G15" s="2"/>
      <c r="H15" s="2"/>
      <c r="I15" s="2"/>
      <c r="J15" s="2"/>
      <c r="K15" s="2"/>
      <c r="L15" s="2"/>
      <c r="M15" s="2"/>
    </row>
    <row r="16" spans="2:16" x14ac:dyDescent="0.25">
      <c r="B16" s="2"/>
      <c r="C16" s="2" t="s">
        <v>21</v>
      </c>
      <c r="D16" s="2"/>
      <c r="E16" s="2"/>
      <c r="F16" s="2"/>
      <c r="G16" s="2"/>
      <c r="H16" s="2"/>
      <c r="I16" s="2"/>
      <c r="J16" s="2"/>
      <c r="K16" s="2"/>
      <c r="L16" s="2"/>
      <c r="M16" s="2"/>
    </row>
    <row r="17" spans="2:13" x14ac:dyDescent="0.25">
      <c r="B17" s="2"/>
      <c r="C17" s="2" t="s">
        <v>19</v>
      </c>
      <c r="D17" s="2"/>
      <c r="E17" s="2"/>
      <c r="F17" s="2"/>
      <c r="G17" s="2"/>
      <c r="H17" s="2"/>
      <c r="I17" s="2"/>
      <c r="J17" s="2"/>
      <c r="K17" s="2"/>
      <c r="L17" s="2"/>
      <c r="M17" s="2"/>
    </row>
    <row r="18" spans="2:13" x14ac:dyDescent="0.25">
      <c r="B18" s="2"/>
      <c r="C18" s="13" t="s">
        <v>22</v>
      </c>
      <c r="D18" s="2"/>
      <c r="E18" s="2"/>
      <c r="F18" s="2"/>
      <c r="G18" s="2"/>
      <c r="H18" s="2"/>
      <c r="I18" s="2"/>
      <c r="J18" s="2"/>
      <c r="K18" s="2"/>
      <c r="L18" s="2"/>
      <c r="M18" s="2"/>
    </row>
    <row r="19" spans="2:13" x14ac:dyDescent="0.25">
      <c r="B19" s="2"/>
      <c r="C19" s="2"/>
      <c r="D19" s="2"/>
      <c r="E19" s="2"/>
      <c r="F19" s="2"/>
      <c r="G19" s="2"/>
      <c r="H19" s="2"/>
      <c r="I19" s="2"/>
      <c r="J19" s="2"/>
      <c r="K19" s="2"/>
      <c r="L19" s="2"/>
      <c r="M19" s="2"/>
    </row>
    <row r="20" spans="2:13" ht="58.9" customHeight="1" x14ac:dyDescent="0.25">
      <c r="B20" s="2"/>
      <c r="C20" s="18" t="s">
        <v>23</v>
      </c>
      <c r="D20" s="18"/>
      <c r="E20" s="18"/>
      <c r="F20" s="18"/>
      <c r="G20" s="18"/>
      <c r="H20" s="18"/>
      <c r="I20" s="18"/>
      <c r="J20" s="2"/>
      <c r="K20" s="2"/>
      <c r="L20" s="2"/>
      <c r="M20" s="2"/>
    </row>
  </sheetData>
  <mergeCells count="1">
    <mergeCell ref="C20:I20"/>
  </mergeCells>
  <hyperlinks>
    <hyperlink ref="C18" r:id="rId1" xr:uid="{BC236B29-CF49-43C7-8533-F61094480D7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0D4A4-8454-4C12-8D2C-06C33F087291}">
  <dimension ref="B3:O35"/>
  <sheetViews>
    <sheetView workbookViewId="0"/>
  </sheetViews>
  <sheetFormatPr defaultColWidth="8.85546875" defaultRowHeight="15" x14ac:dyDescent="0.25"/>
  <cols>
    <col min="1" max="3" width="8.85546875" style="2"/>
    <col min="4" max="4" width="9.28515625" style="2" bestFit="1" customWidth="1"/>
    <col min="5" max="15" width="11.7109375" style="2" customWidth="1"/>
    <col min="16" max="16384" width="8.85546875" style="2"/>
  </cols>
  <sheetData>
    <row r="3" spans="2:15" x14ac:dyDescent="0.25">
      <c r="B3" s="1" t="s">
        <v>20</v>
      </c>
    </row>
    <row r="4" spans="2:15" x14ac:dyDescent="0.25">
      <c r="B4" s="12">
        <v>43509</v>
      </c>
    </row>
    <row r="6" spans="2:15" x14ac:dyDescent="0.25">
      <c r="C6" s="1" t="s">
        <v>10</v>
      </c>
    </row>
    <row r="7" spans="2:15" x14ac:dyDescent="0.25">
      <c r="C7" s="3"/>
      <c r="D7" s="3"/>
      <c r="E7" s="4">
        <v>2013</v>
      </c>
      <c r="F7" s="4">
        <v>2014</v>
      </c>
      <c r="G7" s="4">
        <v>2015</v>
      </c>
      <c r="H7" s="4">
        <v>2016</v>
      </c>
      <c r="I7" s="4">
        <v>2017</v>
      </c>
      <c r="J7" s="4">
        <v>2018</v>
      </c>
      <c r="K7" s="4">
        <v>2019</v>
      </c>
      <c r="L7" s="4">
        <v>2020</v>
      </c>
      <c r="M7" s="4">
        <v>2021</v>
      </c>
      <c r="N7" s="4">
        <v>2022</v>
      </c>
      <c r="O7" s="4">
        <v>2023</v>
      </c>
    </row>
    <row r="8" spans="2:15" x14ac:dyDescent="0.25">
      <c r="C8" s="2" t="s">
        <v>0</v>
      </c>
      <c r="E8" s="5">
        <v>2106000</v>
      </c>
      <c r="F8" s="5">
        <v>2257000</v>
      </c>
      <c r="G8" s="5">
        <v>2620000</v>
      </c>
      <c r="H8" s="5">
        <v>1816800</v>
      </c>
      <c r="I8" s="5">
        <v>1584700</v>
      </c>
      <c r="J8" s="5">
        <v>1500100</v>
      </c>
      <c r="K8" s="5">
        <v>1488040</v>
      </c>
      <c r="L8" s="5">
        <v>1579608</v>
      </c>
      <c r="M8" s="5">
        <v>1650000</v>
      </c>
      <c r="N8" s="5">
        <v>1750000</v>
      </c>
      <c r="O8" s="5">
        <v>1750000</v>
      </c>
    </row>
    <row r="9" spans="2:15" x14ac:dyDescent="0.25">
      <c r="C9" s="2" t="s">
        <v>1</v>
      </c>
      <c r="E9" s="5">
        <v>50850</v>
      </c>
      <c r="F9" s="5">
        <v>90200</v>
      </c>
      <c r="G9" s="5">
        <v>175500</v>
      </c>
      <c r="H9" s="5">
        <v>208950</v>
      </c>
      <c r="I9" s="5">
        <v>221842.5</v>
      </c>
      <c r="J9" s="5">
        <v>220518.87499999997</v>
      </c>
      <c r="K9" s="5">
        <v>219842.64999999997</v>
      </c>
      <c r="L9" s="5">
        <v>251764.04749999996</v>
      </c>
      <c r="M9" s="5">
        <v>323100.45224999997</v>
      </c>
      <c r="N9" s="5">
        <v>376330.40702499996</v>
      </c>
      <c r="O9" s="5">
        <v>416687.36632249999</v>
      </c>
    </row>
    <row r="10" spans="2:15" x14ac:dyDescent="0.25">
      <c r="C10" s="2" t="s">
        <v>2</v>
      </c>
      <c r="E10" s="5">
        <v>139370</v>
      </c>
      <c r="F10" s="5">
        <v>188124</v>
      </c>
      <c r="G10" s="5">
        <v>407126</v>
      </c>
      <c r="H10" s="5">
        <v>827279.6</v>
      </c>
      <c r="I10" s="5">
        <v>1188994</v>
      </c>
      <c r="J10" s="5">
        <v>1186612.8</v>
      </c>
      <c r="K10" s="5">
        <v>1319655.0400000003</v>
      </c>
      <c r="L10" s="5">
        <v>1557135.6340000001</v>
      </c>
      <c r="M10" s="5">
        <v>1845526.2390999999</v>
      </c>
      <c r="N10" s="5">
        <v>2187255.25024</v>
      </c>
      <c r="O10" s="5">
        <v>2484921.9496639995</v>
      </c>
    </row>
    <row r="11" spans="2:15" x14ac:dyDescent="0.25">
      <c r="C11" s="2" t="s">
        <v>3</v>
      </c>
      <c r="E11" s="5">
        <v>108275</v>
      </c>
      <c r="F11" s="5">
        <v>105344</v>
      </c>
      <c r="G11" s="5">
        <v>133551</v>
      </c>
      <c r="H11" s="5">
        <v>170878.10000000003</v>
      </c>
      <c r="I11" s="5">
        <v>299114.2</v>
      </c>
      <c r="J11" s="5">
        <v>357605.19999999995</v>
      </c>
      <c r="K11" s="5">
        <v>400257.32</v>
      </c>
      <c r="L11" s="5">
        <v>462361.36999999994</v>
      </c>
      <c r="M11" s="5">
        <v>525294.91549999989</v>
      </c>
      <c r="N11" s="5">
        <v>584009.22304999991</v>
      </c>
      <c r="O11" s="5">
        <v>639816.49095500004</v>
      </c>
    </row>
    <row r="12" spans="2:15" x14ac:dyDescent="0.25">
      <c r="D12" s="6" t="s">
        <v>4</v>
      </c>
      <c r="E12" s="7">
        <v>2404495</v>
      </c>
      <c r="F12" s="7">
        <v>2640668</v>
      </c>
      <c r="G12" s="7">
        <v>3336177</v>
      </c>
      <c r="H12" s="7">
        <v>3023907.7</v>
      </c>
      <c r="I12" s="7">
        <v>3294650.7</v>
      </c>
      <c r="J12" s="7">
        <v>3264836.875</v>
      </c>
      <c r="K12" s="7">
        <v>3427795.0100000002</v>
      </c>
      <c r="L12" s="7">
        <v>3850869.0515000001</v>
      </c>
      <c r="M12" s="7">
        <v>4343921.6068500001</v>
      </c>
      <c r="N12" s="7">
        <v>4897594.8803150002</v>
      </c>
      <c r="O12" s="7">
        <v>5291425.806941499</v>
      </c>
    </row>
    <row r="14" spans="2:15" ht="96.6" customHeight="1" x14ac:dyDescent="0.25"/>
    <row r="15" spans="2:15" x14ac:dyDescent="0.25">
      <c r="C15" s="8" t="s">
        <v>9</v>
      </c>
      <c r="D15" s="8"/>
    </row>
    <row r="16" spans="2:15" x14ac:dyDescent="0.25">
      <c r="C16" s="9"/>
      <c r="D16" s="10"/>
      <c r="E16" s="10">
        <v>2013</v>
      </c>
      <c r="F16" s="10">
        <v>2014</v>
      </c>
      <c r="G16" s="10">
        <v>2015</v>
      </c>
      <c r="H16" s="10">
        <v>2016</v>
      </c>
      <c r="I16" s="10">
        <v>2017</v>
      </c>
      <c r="J16" s="10">
        <v>2018</v>
      </c>
      <c r="K16" s="10">
        <v>2019</v>
      </c>
      <c r="L16" s="10">
        <v>2020</v>
      </c>
      <c r="M16" s="10">
        <v>2021</v>
      </c>
      <c r="N16" s="10">
        <v>2022</v>
      </c>
      <c r="O16" s="10">
        <v>2023</v>
      </c>
    </row>
    <row r="17" spans="3:15" x14ac:dyDescent="0.25">
      <c r="C17" s="2" t="s">
        <v>5</v>
      </c>
      <c r="D17" s="11"/>
      <c r="E17" s="11">
        <v>1604332.8</v>
      </c>
      <c r="F17" s="11">
        <v>1636419.456</v>
      </c>
      <c r="G17" s="11">
        <v>1610000</v>
      </c>
      <c r="H17" s="11">
        <v>1698550</v>
      </c>
      <c r="I17" s="11">
        <v>1681564.5</v>
      </c>
      <c r="J17" s="11">
        <v>1531284.1693974999</v>
      </c>
      <c r="K17" s="11">
        <v>1487986.0260725038</v>
      </c>
      <c r="L17" s="11">
        <v>1537154.6385245458</v>
      </c>
      <c r="M17" s="11">
        <v>1787431.8112121345</v>
      </c>
      <c r="N17" s="11">
        <v>1842502.9379203678</v>
      </c>
      <c r="O17" s="11">
        <v>1794701.9086086228</v>
      </c>
    </row>
    <row r="18" spans="3:15" x14ac:dyDescent="0.25">
      <c r="C18" s="2" t="s">
        <v>6</v>
      </c>
      <c r="D18" s="11"/>
      <c r="E18" s="11">
        <v>16824.5</v>
      </c>
      <c r="F18" s="11">
        <v>21030.625</v>
      </c>
      <c r="G18" s="11">
        <v>21240.931250000001</v>
      </c>
      <c r="H18" s="11">
        <v>21453.340562500001</v>
      </c>
      <c r="I18" s="11">
        <v>20380.673534375001</v>
      </c>
      <c r="J18" s="11">
        <v>19361.63985765625</v>
      </c>
      <c r="K18" s="11">
        <v>18393.557864773436</v>
      </c>
      <c r="L18" s="11">
        <v>18577.493443421172</v>
      </c>
      <c r="M18" s="11">
        <v>19506.368115592231</v>
      </c>
      <c r="N18" s="11">
        <v>19311.304434436308</v>
      </c>
      <c r="O18" s="11">
        <v>18925.078345747581</v>
      </c>
    </row>
    <row r="19" spans="3:15" x14ac:dyDescent="0.25">
      <c r="C19" s="1" t="s">
        <v>7</v>
      </c>
      <c r="D19" s="7"/>
      <c r="E19" s="7">
        <v>1621157.3</v>
      </c>
      <c r="F19" s="7">
        <v>1657450.081</v>
      </c>
      <c r="G19" s="7">
        <v>1631240.9312499999</v>
      </c>
      <c r="H19" s="7">
        <v>1720003.3405625001</v>
      </c>
      <c r="I19" s="7">
        <v>1701945.1735343749</v>
      </c>
      <c r="J19" s="7">
        <v>1550645.8092551562</v>
      </c>
      <c r="K19" s="7">
        <v>1506379.5839372771</v>
      </c>
      <c r="L19" s="7">
        <v>1555732.1319679669</v>
      </c>
      <c r="M19" s="7">
        <v>1806938.1793277268</v>
      </c>
      <c r="N19" s="7">
        <v>1861814.2423548042</v>
      </c>
      <c r="O19" s="7">
        <v>1813626.9869543705</v>
      </c>
    </row>
    <row r="21" spans="3:15" ht="134.44999999999999" customHeight="1" x14ac:dyDescent="0.25"/>
    <row r="22" spans="3:15" x14ac:dyDescent="0.25">
      <c r="C22" s="8" t="s">
        <v>8</v>
      </c>
      <c r="D22" s="8"/>
    </row>
    <row r="23" spans="3:15" x14ac:dyDescent="0.25">
      <c r="C23" s="3"/>
      <c r="D23" s="3"/>
      <c r="E23" s="4">
        <v>2013</v>
      </c>
      <c r="F23" s="4">
        <v>2014</v>
      </c>
      <c r="G23" s="4">
        <v>2015</v>
      </c>
      <c r="H23" s="4">
        <v>2016</v>
      </c>
      <c r="I23" s="4">
        <v>2017</v>
      </c>
      <c r="J23" s="4">
        <v>2018</v>
      </c>
      <c r="K23" s="4">
        <v>2019</v>
      </c>
      <c r="L23" s="4">
        <v>2020</v>
      </c>
      <c r="M23" s="4">
        <v>2021</v>
      </c>
      <c r="N23" s="4">
        <v>2022</v>
      </c>
      <c r="O23" s="4">
        <v>2023</v>
      </c>
    </row>
    <row r="24" spans="3:15" x14ac:dyDescent="0.25">
      <c r="C24" s="2" t="s">
        <v>11</v>
      </c>
      <c r="E24" s="11">
        <v>34845</v>
      </c>
      <c r="F24" s="11">
        <v>25888.5</v>
      </c>
      <c r="G24" s="11">
        <v>30324</v>
      </c>
      <c r="H24" s="11">
        <v>29935</v>
      </c>
      <c r="I24" s="11">
        <v>30734.400000000001</v>
      </c>
      <c r="J24" s="11">
        <v>29521.05</v>
      </c>
      <c r="K24" s="11">
        <v>32090.162</v>
      </c>
      <c r="L24" s="11">
        <v>33071.662799999998</v>
      </c>
      <c r="M24" s="11">
        <v>36394.281599999995</v>
      </c>
      <c r="N24" s="11">
        <v>35760.201767999992</v>
      </c>
      <c r="O24" s="11">
        <v>34968.894251199999</v>
      </c>
    </row>
    <row r="25" spans="3:15" x14ac:dyDescent="0.25">
      <c r="C25" s="2" t="s">
        <v>12</v>
      </c>
      <c r="E25" s="11">
        <v>83325</v>
      </c>
      <c r="F25" s="11">
        <v>67074.75</v>
      </c>
      <c r="G25" s="11">
        <v>83721.000000000015</v>
      </c>
      <c r="H25" s="11">
        <v>88232.6875</v>
      </c>
      <c r="I25" s="11">
        <v>95577.3</v>
      </c>
      <c r="J25" s="11">
        <v>117768.29999999999</v>
      </c>
      <c r="K25" s="11">
        <v>150731.50799999977</v>
      </c>
      <c r="L25" s="11">
        <v>188043.27119999973</v>
      </c>
      <c r="M25" s="11">
        <v>233993.14935999969</v>
      </c>
      <c r="N25" s="11">
        <v>261331.61414399996</v>
      </c>
      <c r="O25" s="11">
        <v>289970.04826079996</v>
      </c>
    </row>
    <row r="26" spans="3:15" x14ac:dyDescent="0.25">
      <c r="C26" s="2" t="s">
        <v>13</v>
      </c>
      <c r="E26" s="11">
        <v>33329.999999999993</v>
      </c>
      <c r="F26" s="11">
        <v>24711.750000000007</v>
      </c>
      <c r="G26" s="11">
        <v>30354.999999999996</v>
      </c>
      <c r="H26" s="11">
        <v>31507.312500000011</v>
      </c>
      <c r="I26" s="11">
        <v>35448.30000000001</v>
      </c>
      <c r="J26" s="11">
        <v>49517.650000000016</v>
      </c>
      <c r="K26" s="11">
        <v>64025.730000000236</v>
      </c>
      <c r="L26" s="11">
        <v>79536.546000000264</v>
      </c>
      <c r="M26" s="11">
        <v>93555.385040000256</v>
      </c>
      <c r="N26" s="11">
        <v>100243.75928800002</v>
      </c>
      <c r="O26" s="11">
        <v>112172.23562800002</v>
      </c>
    </row>
    <row r="27" spans="3:15" x14ac:dyDescent="0.25">
      <c r="C27" s="1" t="s">
        <v>14</v>
      </c>
      <c r="D27" s="1"/>
      <c r="E27" s="7">
        <v>151500</v>
      </c>
      <c r="F27" s="7">
        <v>117675</v>
      </c>
      <c r="G27" s="7">
        <v>144400</v>
      </c>
      <c r="H27" s="7">
        <v>149675</v>
      </c>
      <c r="I27" s="7">
        <v>161760.00000000003</v>
      </c>
      <c r="J27" s="7">
        <v>196807</v>
      </c>
      <c r="K27" s="7">
        <v>246847.40000000002</v>
      </c>
      <c r="L27" s="7">
        <v>300651.48</v>
      </c>
      <c r="M27" s="7">
        <v>363942.81599999993</v>
      </c>
      <c r="N27" s="7">
        <v>397335.57519999996</v>
      </c>
      <c r="O27" s="7">
        <v>437111.17813999997</v>
      </c>
    </row>
    <row r="29" spans="3:15" ht="103.9" customHeight="1" x14ac:dyDescent="0.25"/>
    <row r="30" spans="3:15" x14ac:dyDescent="0.25">
      <c r="C30" s="1" t="s">
        <v>15</v>
      </c>
    </row>
    <row r="31" spans="3:15" x14ac:dyDescent="0.25">
      <c r="C31" s="3"/>
      <c r="D31" s="3"/>
      <c r="E31" s="4">
        <v>2013</v>
      </c>
      <c r="F31" s="4">
        <v>2014</v>
      </c>
      <c r="G31" s="4">
        <v>2015</v>
      </c>
      <c r="H31" s="4">
        <v>2016</v>
      </c>
      <c r="I31" s="4">
        <v>2017</v>
      </c>
      <c r="J31" s="4">
        <v>2018</v>
      </c>
      <c r="K31" s="4">
        <v>2019</v>
      </c>
      <c r="L31" s="4">
        <v>2020</v>
      </c>
      <c r="M31" s="4">
        <v>2021</v>
      </c>
      <c r="N31" s="4">
        <v>2022</v>
      </c>
      <c r="O31" s="4">
        <v>2023</v>
      </c>
    </row>
    <row r="32" spans="3:15" x14ac:dyDescent="0.25">
      <c r="C32" s="2" t="s">
        <v>16</v>
      </c>
      <c r="E32" s="11">
        <f>E12-E11</f>
        <v>2296220</v>
      </c>
      <c r="F32" s="11">
        <f t="shared" ref="F32:O32" si="0">F12-F11</f>
        <v>2535324</v>
      </c>
      <c r="G32" s="11">
        <f t="shared" si="0"/>
        <v>3202626</v>
      </c>
      <c r="H32" s="11">
        <f t="shared" si="0"/>
        <v>2853029.6</v>
      </c>
      <c r="I32" s="11">
        <f t="shared" si="0"/>
        <v>2995536.5</v>
      </c>
      <c r="J32" s="11">
        <f t="shared" si="0"/>
        <v>2907231.6749999998</v>
      </c>
      <c r="K32" s="11">
        <f t="shared" si="0"/>
        <v>3027537.6900000004</v>
      </c>
      <c r="L32" s="11">
        <f t="shared" si="0"/>
        <v>3388507.6814999999</v>
      </c>
      <c r="M32" s="11">
        <f t="shared" si="0"/>
        <v>3818626.69135</v>
      </c>
      <c r="N32" s="11">
        <f t="shared" si="0"/>
        <v>4313585.657265</v>
      </c>
      <c r="O32" s="11">
        <f t="shared" si="0"/>
        <v>4651609.3159864992</v>
      </c>
    </row>
    <row r="33" spans="3:15" x14ac:dyDescent="0.25">
      <c r="C33" s="2" t="s">
        <v>17</v>
      </c>
      <c r="E33" s="11">
        <f>E19-E18</f>
        <v>1604332.8</v>
      </c>
      <c r="F33" s="11">
        <f t="shared" ref="F33:O33" si="1">F19-F18</f>
        <v>1636419.456</v>
      </c>
      <c r="G33" s="11">
        <f t="shared" si="1"/>
        <v>1610000</v>
      </c>
      <c r="H33" s="11">
        <f t="shared" si="1"/>
        <v>1698550</v>
      </c>
      <c r="I33" s="11">
        <f t="shared" si="1"/>
        <v>1681564.5</v>
      </c>
      <c r="J33" s="11">
        <f t="shared" si="1"/>
        <v>1531284.1693974999</v>
      </c>
      <c r="K33" s="11">
        <f t="shared" si="1"/>
        <v>1487986.0260725035</v>
      </c>
      <c r="L33" s="11">
        <f t="shared" si="1"/>
        <v>1537154.6385245458</v>
      </c>
      <c r="M33" s="11">
        <f t="shared" si="1"/>
        <v>1787431.8112121345</v>
      </c>
      <c r="N33" s="11">
        <f t="shared" si="1"/>
        <v>1842502.9379203678</v>
      </c>
      <c r="O33" s="11">
        <f t="shared" si="1"/>
        <v>1794701.9086086228</v>
      </c>
    </row>
    <row r="34" spans="3:15" x14ac:dyDescent="0.25">
      <c r="C34" s="2" t="s">
        <v>18</v>
      </c>
      <c r="E34" s="11">
        <f>E27</f>
        <v>151500</v>
      </c>
      <c r="F34" s="11">
        <f t="shared" ref="F34:O34" si="2">F27</f>
        <v>117675</v>
      </c>
      <c r="G34" s="11">
        <f t="shared" si="2"/>
        <v>144400</v>
      </c>
      <c r="H34" s="11">
        <f t="shared" si="2"/>
        <v>149675</v>
      </c>
      <c r="I34" s="11">
        <f t="shared" si="2"/>
        <v>161760.00000000003</v>
      </c>
      <c r="J34" s="11">
        <f t="shared" si="2"/>
        <v>196807</v>
      </c>
      <c r="K34" s="11">
        <f t="shared" si="2"/>
        <v>246847.40000000002</v>
      </c>
      <c r="L34" s="11">
        <f t="shared" si="2"/>
        <v>300651.48</v>
      </c>
      <c r="M34" s="11">
        <f t="shared" si="2"/>
        <v>363942.81599999993</v>
      </c>
      <c r="N34" s="11">
        <f t="shared" si="2"/>
        <v>397335.57519999996</v>
      </c>
      <c r="O34" s="11">
        <f t="shared" si="2"/>
        <v>437111.17813999997</v>
      </c>
    </row>
    <row r="35" spans="3:15" s="1" customFormat="1" x14ac:dyDescent="0.25">
      <c r="C35" s="1" t="s">
        <v>14</v>
      </c>
      <c r="E35" s="7">
        <f>SUM(E32:E34)</f>
        <v>4052052.8</v>
      </c>
      <c r="F35" s="7">
        <f t="shared" ref="F35:O35" si="3">SUM(F32:F34)</f>
        <v>4289418.4560000002</v>
      </c>
      <c r="G35" s="7">
        <f t="shared" si="3"/>
        <v>4957026</v>
      </c>
      <c r="H35" s="7">
        <f t="shared" si="3"/>
        <v>4701254.5999999996</v>
      </c>
      <c r="I35" s="7">
        <f t="shared" si="3"/>
        <v>4838861</v>
      </c>
      <c r="J35" s="7">
        <f t="shared" si="3"/>
        <v>4635322.8443975002</v>
      </c>
      <c r="K35" s="7">
        <f t="shared" si="3"/>
        <v>4762371.1160725038</v>
      </c>
      <c r="L35" s="7">
        <f t="shared" si="3"/>
        <v>5226313.8000245467</v>
      </c>
      <c r="M35" s="7">
        <f t="shared" si="3"/>
        <v>5970001.3185621342</v>
      </c>
      <c r="N35" s="7">
        <f t="shared" si="3"/>
        <v>6553424.1703853672</v>
      </c>
      <c r="O35" s="7">
        <f t="shared" si="3"/>
        <v>6883422.4027351215</v>
      </c>
    </row>
  </sheetData>
  <pageMargins left="0.7" right="0.7" top="0.75" bottom="0.75" header="0.3" footer="0.3"/>
  <pageSetup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Sheet</vt:lpstr>
      <vt:lpstr>Forecast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MaddenMEXP2019</dc:creator>
  <cp:lastModifiedBy>Eleanor!</cp:lastModifiedBy>
  <dcterms:created xsi:type="dcterms:W3CDTF">2019-02-13T23:43:12Z</dcterms:created>
  <dcterms:modified xsi:type="dcterms:W3CDTF">2019-02-15T23:54:49Z</dcterms:modified>
</cp:coreProperties>
</file>