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585\Documents\practice\DSP_MAR_04\"/>
    </mc:Choice>
  </mc:AlternateContent>
  <xr:revisionPtr revIDLastSave="0" documentId="13_ncr:40009_{EDD69886-0C99-410A-9DC8-CB80219E0BCD}" xr6:coauthVersionLast="41" xr6:coauthVersionMax="41" xr10:uidLastSave="{00000000-0000-0000-0000-000000000000}"/>
  <bookViews>
    <workbookView xWindow="-108" yWindow="-108" windowWidth="23256" windowHeight="12576"/>
  </bookViews>
  <sheets>
    <sheet name="chennai_water" sheetId="1" r:id="rId1"/>
    <sheet name="data" sheetId="2" r:id="rId2"/>
    <sheet name="goal" sheetId="3" r:id="rId3"/>
  </sheets>
  <calcPr calcId="0"/>
</workbook>
</file>

<file path=xl/calcChain.xml><?xml version="1.0" encoding="utf-8"?>
<calcChain xmlns="http://schemas.openxmlformats.org/spreadsheetml/2006/main">
  <c r="M19" i="2" l="1"/>
  <c r="C18" i="2"/>
  <c r="M18" i="2" s="1"/>
  <c r="J17" i="2"/>
  <c r="I19" i="2"/>
  <c r="I17" i="2"/>
  <c r="I1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H17" i="2"/>
  <c r="H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G1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B2" i="3"/>
  <c r="I23" i="2"/>
  <c r="K20" i="2"/>
  <c r="I21" i="2"/>
  <c r="I20" i="2"/>
  <c r="H21" i="2"/>
  <c r="G21" i="2"/>
  <c r="H20" i="2"/>
  <c r="G20" i="2"/>
  <c r="E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D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16" i="2"/>
  <c r="B16" i="2"/>
</calcChain>
</file>

<file path=xl/sharedStrings.xml><?xml version="1.0" encoding="utf-8"?>
<sst xmlns="http://schemas.openxmlformats.org/spreadsheetml/2006/main" count="23" uniqueCount="21">
  <si>
    <t>year</t>
  </si>
  <si>
    <t>Rainfall</t>
  </si>
  <si>
    <t>Avg_Water</t>
  </si>
  <si>
    <t>?</t>
  </si>
  <si>
    <t>Sum</t>
  </si>
  <si>
    <t>X*Y</t>
  </si>
  <si>
    <t>X**2</t>
  </si>
  <si>
    <t>n</t>
  </si>
  <si>
    <t>m</t>
  </si>
  <si>
    <t>c</t>
  </si>
  <si>
    <t>Y=0.65*X+236.63</t>
  </si>
  <si>
    <t>Y_HAT</t>
  </si>
  <si>
    <t>Error(y-yhat)</t>
  </si>
  <si>
    <t>Absolute Error</t>
  </si>
  <si>
    <t>Mean Abs Error</t>
  </si>
  <si>
    <t>Squared Error</t>
  </si>
  <si>
    <t>Mean Squared Error</t>
  </si>
  <si>
    <t>RMSE</t>
  </si>
  <si>
    <t>SS_Res</t>
  </si>
  <si>
    <t>Ratio</t>
  </si>
  <si>
    <t>R_SQ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</si>
</sst>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14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="130" zoomScaleNormal="130" workbookViewId="0">
      <selection sqref="A1:C1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2004</v>
      </c>
      <c r="B2">
        <v>1109.8499999999999</v>
      </c>
      <c r="C2">
        <v>96.602329234972601</v>
      </c>
    </row>
    <row r="3" spans="1:3" x14ac:dyDescent="0.3">
      <c r="A3">
        <v>2005</v>
      </c>
      <c r="B3">
        <v>2276.875</v>
      </c>
      <c r="C3">
        <v>730.06957534246601</v>
      </c>
    </row>
    <row r="4" spans="1:3" x14ac:dyDescent="0.3">
      <c r="A4">
        <v>2006</v>
      </c>
      <c r="B4">
        <v>1295.25</v>
      </c>
      <c r="C4">
        <v>1608.04383561643</v>
      </c>
    </row>
    <row r="5" spans="1:3" x14ac:dyDescent="0.3">
      <c r="A5">
        <v>2007</v>
      </c>
      <c r="B5">
        <v>1496.85</v>
      </c>
      <c r="C5">
        <v>1538.27123287671</v>
      </c>
    </row>
    <row r="6" spans="1:3" x14ac:dyDescent="0.3">
      <c r="A6">
        <v>2008</v>
      </c>
      <c r="B6">
        <v>1635.5</v>
      </c>
      <c r="C6">
        <v>1762.5191256830601</v>
      </c>
    </row>
    <row r="7" spans="1:3" x14ac:dyDescent="0.3">
      <c r="A7">
        <v>2009</v>
      </c>
      <c r="B7">
        <v>1223.7125000000001</v>
      </c>
      <c r="C7">
        <v>1506.6280890410901</v>
      </c>
    </row>
    <row r="8" spans="1:3" x14ac:dyDescent="0.3">
      <c r="A8">
        <v>2010</v>
      </c>
      <c r="B8">
        <v>1533.2749999999901</v>
      </c>
      <c r="C8">
        <v>1524.86780821917</v>
      </c>
    </row>
    <row r="9" spans="1:3" x14ac:dyDescent="0.3">
      <c r="A9">
        <v>2011</v>
      </c>
      <c r="B9">
        <v>1516.69999999999</v>
      </c>
      <c r="C9">
        <v>1991.0465753424601</v>
      </c>
    </row>
    <row r="10" spans="1:3" x14ac:dyDescent="0.3">
      <c r="A10">
        <v>2012</v>
      </c>
      <c r="B10">
        <v>941.65</v>
      </c>
      <c r="C10">
        <v>1353.1618852459001</v>
      </c>
    </row>
    <row r="11" spans="1:3" x14ac:dyDescent="0.3">
      <c r="A11">
        <v>2013</v>
      </c>
      <c r="B11">
        <v>1091.2375</v>
      </c>
      <c r="C11">
        <v>737.51917808219105</v>
      </c>
    </row>
    <row r="12" spans="1:3" x14ac:dyDescent="0.3">
      <c r="A12">
        <v>2014</v>
      </c>
      <c r="B12">
        <v>1079.5</v>
      </c>
      <c r="C12">
        <v>688.38150684931497</v>
      </c>
    </row>
    <row r="13" spans="1:3" x14ac:dyDescent="0.3">
      <c r="A13">
        <v>2015</v>
      </c>
      <c r="B13">
        <v>2232.1750000000002</v>
      </c>
      <c r="C13">
        <v>666.98664383561595</v>
      </c>
    </row>
    <row r="14" spans="1:3" x14ac:dyDescent="0.3">
      <c r="A14">
        <v>2016</v>
      </c>
      <c r="B14">
        <v>961.45</v>
      </c>
      <c r="C14">
        <v>1139.4139344262201</v>
      </c>
    </row>
    <row r="15" spans="1:3" x14ac:dyDescent="0.3">
      <c r="A15">
        <v>2017</v>
      </c>
      <c r="B15">
        <v>1453.6</v>
      </c>
      <c r="C15">
        <v>355.80342465753398</v>
      </c>
    </row>
    <row r="16" spans="1:3" x14ac:dyDescent="0.3">
      <c r="A16">
        <v>2018</v>
      </c>
      <c r="B16">
        <v>841.75</v>
      </c>
      <c r="C16">
        <v>699.34315068493095</v>
      </c>
    </row>
    <row r="17" spans="1:3" x14ac:dyDescent="0.3">
      <c r="A17">
        <v>2019</v>
      </c>
      <c r="B17">
        <v>10.25</v>
      </c>
      <c r="C17">
        <v>169.38392857142799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30" zoomScaleNormal="130" workbookViewId="0">
      <selection activeCell="M19" sqref="M19"/>
    </sheetView>
  </sheetViews>
  <sheetFormatPr defaultRowHeight="14.4" x14ac:dyDescent="0.3"/>
  <cols>
    <col min="1" max="1" width="10" bestFit="1" customWidth="1"/>
    <col min="2" max="2" width="12" bestFit="1" customWidth="1"/>
    <col min="4" max="5" width="11.5546875" bestFit="1" customWidth="1"/>
    <col min="6" max="6" width="17" customWidth="1"/>
    <col min="7" max="8" width="12.6640625" bestFit="1" customWidth="1"/>
    <col min="9" max="9" width="18" bestFit="1" customWidth="1"/>
  </cols>
  <sheetData>
    <row r="1" spans="1:9" x14ac:dyDescent="0.3">
      <c r="B1" t="s">
        <v>1</v>
      </c>
      <c r="C1" t="s">
        <v>2</v>
      </c>
      <c r="D1" t="s">
        <v>5</v>
      </c>
      <c r="E1" t="s">
        <v>6</v>
      </c>
      <c r="F1" t="s">
        <v>11</v>
      </c>
      <c r="G1" t="s">
        <v>12</v>
      </c>
      <c r="H1" t="s">
        <v>13</v>
      </c>
      <c r="I1" t="s">
        <v>15</v>
      </c>
    </row>
    <row r="2" spans="1:9" x14ac:dyDescent="0.3">
      <c r="B2">
        <v>1109.8499999999999</v>
      </c>
      <c r="C2">
        <v>730.06957534246601</v>
      </c>
      <c r="D2">
        <f>B2*C2</f>
        <v>810267.71819383581</v>
      </c>
      <c r="E2">
        <f>B2*B2</f>
        <v>1231767.0224999997</v>
      </c>
      <c r="F2">
        <f>B2*0.65444+236.63</f>
        <v>962.96023400000001</v>
      </c>
      <c r="G2">
        <f>C2-F2</f>
        <v>-232.890658657534</v>
      </c>
      <c r="H2" s="1">
        <f>ABS(G2)</f>
        <v>232.890658657534</v>
      </c>
      <c r="I2">
        <f>G2*G2</f>
        <v>54238.058889940017</v>
      </c>
    </row>
    <row r="3" spans="1:9" x14ac:dyDescent="0.3">
      <c r="B3">
        <v>2276.875</v>
      </c>
      <c r="C3">
        <v>1608.04383561643</v>
      </c>
      <c r="D3">
        <f t="shared" ref="D3:D15" si="0">B3*C3</f>
        <v>3661314.808219159</v>
      </c>
      <c r="E3">
        <f t="shared" ref="E3:E15" si="1">B3*B3</f>
        <v>5184159.765625</v>
      </c>
      <c r="F3">
        <f t="shared" ref="F3:F15" si="2">B3*0.65444+236.63</f>
        <v>1726.708075</v>
      </c>
      <c r="G3">
        <f t="shared" ref="G3:G15" si="3">C3-F3</f>
        <v>-118.66423938357002</v>
      </c>
      <c r="H3" s="1">
        <f t="shared" ref="H3:H15" si="4">ABS(G3)</f>
        <v>118.66423938357002</v>
      </c>
      <c r="I3">
        <f t="shared" ref="I3:I15" si="5">G3*G3</f>
        <v>14081.201708481211</v>
      </c>
    </row>
    <row r="4" spans="1:9" x14ac:dyDescent="0.3">
      <c r="B4">
        <v>1295.25</v>
      </c>
      <c r="C4">
        <v>1538.27123287671</v>
      </c>
      <c r="D4">
        <f t="shared" si="0"/>
        <v>1992445.8143835587</v>
      </c>
      <c r="E4">
        <f t="shared" si="1"/>
        <v>1677672.5625</v>
      </c>
      <c r="F4">
        <f t="shared" si="2"/>
        <v>1084.29341</v>
      </c>
      <c r="G4">
        <f t="shared" si="3"/>
        <v>453.97782287670998</v>
      </c>
      <c r="H4" s="1">
        <f t="shared" si="4"/>
        <v>453.97782287670998</v>
      </c>
      <c r="I4">
        <f t="shared" si="5"/>
        <v>206095.86366387745</v>
      </c>
    </row>
    <row r="5" spans="1:9" x14ac:dyDescent="0.3">
      <c r="B5">
        <v>1496.85</v>
      </c>
      <c r="C5">
        <v>1762.5191256830601</v>
      </c>
      <c r="D5">
        <f t="shared" si="0"/>
        <v>2638226.7532786885</v>
      </c>
      <c r="E5">
        <f t="shared" si="1"/>
        <v>2240559.9224999999</v>
      </c>
      <c r="F5">
        <f t="shared" si="2"/>
        <v>1216.2285139999999</v>
      </c>
      <c r="G5">
        <f t="shared" si="3"/>
        <v>546.29061168306021</v>
      </c>
      <c r="H5" s="1">
        <f t="shared" si="4"/>
        <v>546.29061168306021</v>
      </c>
      <c r="I5">
        <f t="shared" si="5"/>
        <v>298433.43241305207</v>
      </c>
    </row>
    <row r="6" spans="1:9" x14ac:dyDescent="0.3">
      <c r="B6">
        <v>1635.5</v>
      </c>
      <c r="C6">
        <v>1506.6280890410901</v>
      </c>
      <c r="D6">
        <f t="shared" si="0"/>
        <v>2464090.2396267029</v>
      </c>
      <c r="E6">
        <f t="shared" si="1"/>
        <v>2674860.25</v>
      </c>
      <c r="F6">
        <f t="shared" si="2"/>
        <v>1306.9666200000001</v>
      </c>
      <c r="G6">
        <f t="shared" si="3"/>
        <v>199.66146904108996</v>
      </c>
      <c r="H6" s="1">
        <f t="shared" si="4"/>
        <v>199.66146904108996</v>
      </c>
      <c r="I6">
        <f t="shared" si="5"/>
        <v>39864.702219646126</v>
      </c>
    </row>
    <row r="7" spans="1:9" x14ac:dyDescent="0.3">
      <c r="B7">
        <v>1223.7125000000001</v>
      </c>
      <c r="C7">
        <v>1524.86780821917</v>
      </c>
      <c r="D7">
        <f t="shared" si="0"/>
        <v>1865999.7977654012</v>
      </c>
      <c r="E7">
        <f t="shared" si="1"/>
        <v>1497472.2826562503</v>
      </c>
      <c r="F7">
        <f t="shared" si="2"/>
        <v>1037.4764085000002</v>
      </c>
      <c r="G7">
        <f t="shared" si="3"/>
        <v>487.39139971916984</v>
      </c>
      <c r="H7" s="1">
        <f t="shared" si="4"/>
        <v>487.39139971916984</v>
      </c>
      <c r="I7">
        <f t="shared" si="5"/>
        <v>237550.3765202116</v>
      </c>
    </row>
    <row r="8" spans="1:9" x14ac:dyDescent="0.3">
      <c r="B8">
        <v>1533.2749999999901</v>
      </c>
      <c r="C8">
        <v>1991.0465753424601</v>
      </c>
      <c r="D8">
        <f t="shared" si="0"/>
        <v>3052821.9378081909</v>
      </c>
      <c r="E8">
        <f t="shared" si="1"/>
        <v>2350932.2256249697</v>
      </c>
      <c r="F8">
        <f t="shared" si="2"/>
        <v>1240.0664909999937</v>
      </c>
      <c r="G8">
        <f t="shared" si="3"/>
        <v>750.9800843424664</v>
      </c>
      <c r="H8" s="1">
        <f t="shared" si="4"/>
        <v>750.9800843424664</v>
      </c>
      <c r="I8">
        <f t="shared" si="5"/>
        <v>563971.08707901789</v>
      </c>
    </row>
    <row r="9" spans="1:9" x14ac:dyDescent="0.3">
      <c r="B9">
        <v>1516.69999999999</v>
      </c>
      <c r="C9">
        <v>1353.1618852459001</v>
      </c>
      <c r="D9">
        <f t="shared" si="0"/>
        <v>2052340.6313524432</v>
      </c>
      <c r="E9">
        <f t="shared" si="1"/>
        <v>2300378.8899999699</v>
      </c>
      <c r="F9">
        <f t="shared" si="2"/>
        <v>1229.2191479999935</v>
      </c>
      <c r="G9">
        <f t="shared" si="3"/>
        <v>123.94273724590653</v>
      </c>
      <c r="H9" s="1">
        <f t="shared" si="4"/>
        <v>123.94273724590653</v>
      </c>
      <c r="I9">
        <f t="shared" si="5"/>
        <v>15361.802116007826</v>
      </c>
    </row>
    <row r="10" spans="1:9" x14ac:dyDescent="0.3">
      <c r="B10">
        <v>941.65</v>
      </c>
      <c r="C10">
        <v>737.51917808219105</v>
      </c>
      <c r="D10">
        <f t="shared" si="0"/>
        <v>694484.9340410952</v>
      </c>
      <c r="E10">
        <f t="shared" si="1"/>
        <v>886704.72249999992</v>
      </c>
      <c r="F10">
        <f t="shared" si="2"/>
        <v>852.88342599999999</v>
      </c>
      <c r="G10">
        <f t="shared" si="3"/>
        <v>-115.36424791780894</v>
      </c>
      <c r="H10" s="1">
        <f t="shared" si="4"/>
        <v>115.36424791780894</v>
      </c>
      <c r="I10">
        <f t="shared" si="5"/>
        <v>13308.909697641684</v>
      </c>
    </row>
    <row r="11" spans="1:9" x14ac:dyDescent="0.3">
      <c r="B11">
        <v>1091.2375</v>
      </c>
      <c r="C11">
        <v>688.38150684931497</v>
      </c>
      <c r="D11">
        <f t="shared" si="0"/>
        <v>751187.71458047931</v>
      </c>
      <c r="E11">
        <f t="shared" si="1"/>
        <v>1190799.2814062499</v>
      </c>
      <c r="F11">
        <f t="shared" si="2"/>
        <v>950.7794695</v>
      </c>
      <c r="G11">
        <f t="shared" si="3"/>
        <v>-262.39796265068503</v>
      </c>
      <c r="H11" s="1">
        <f t="shared" si="4"/>
        <v>262.39796265068503</v>
      </c>
      <c r="I11">
        <f t="shared" si="5"/>
        <v>68852.690803230304</v>
      </c>
    </row>
    <row r="12" spans="1:9" x14ac:dyDescent="0.3">
      <c r="B12">
        <v>1079.5</v>
      </c>
      <c r="C12">
        <v>666.98664383561595</v>
      </c>
      <c r="D12">
        <f t="shared" si="0"/>
        <v>720012.08202054747</v>
      </c>
      <c r="E12">
        <f t="shared" si="1"/>
        <v>1165320.25</v>
      </c>
      <c r="F12">
        <f t="shared" si="2"/>
        <v>943.09798000000001</v>
      </c>
      <c r="G12">
        <f t="shared" si="3"/>
        <v>-276.11133616438406</v>
      </c>
      <c r="H12" s="1">
        <f t="shared" si="4"/>
        <v>276.11133616438406</v>
      </c>
      <c r="I12">
        <f t="shared" si="5"/>
        <v>76237.469958481495</v>
      </c>
    </row>
    <row r="13" spans="1:9" x14ac:dyDescent="0.3">
      <c r="B13">
        <v>2232.1750000000002</v>
      </c>
      <c r="C13">
        <v>1139.4139344262201</v>
      </c>
      <c r="D13">
        <f t="shared" si="0"/>
        <v>2543371.299077848</v>
      </c>
      <c r="E13">
        <f t="shared" si="1"/>
        <v>4982605.2306250008</v>
      </c>
      <c r="F13">
        <f t="shared" si="2"/>
        <v>1697.4546070000001</v>
      </c>
      <c r="G13">
        <f t="shared" si="3"/>
        <v>-558.04067257378006</v>
      </c>
      <c r="H13" s="1">
        <f t="shared" si="4"/>
        <v>558.04067257378006</v>
      </c>
      <c r="I13">
        <f t="shared" si="5"/>
        <v>311409.39224659681</v>
      </c>
    </row>
    <row r="14" spans="1:9" x14ac:dyDescent="0.3">
      <c r="B14">
        <v>961.45</v>
      </c>
      <c r="C14">
        <v>355.80342465753398</v>
      </c>
      <c r="D14">
        <f t="shared" si="0"/>
        <v>342087.20263698604</v>
      </c>
      <c r="E14">
        <f t="shared" si="1"/>
        <v>924386.10250000004</v>
      </c>
      <c r="F14">
        <f t="shared" si="2"/>
        <v>865.84133800000006</v>
      </c>
      <c r="G14">
        <f t="shared" si="3"/>
        <v>-510.03791334246608</v>
      </c>
      <c r="H14" s="1">
        <f t="shared" si="4"/>
        <v>510.03791334246608</v>
      </c>
      <c r="I14">
        <f t="shared" si="5"/>
        <v>260138.67304673695</v>
      </c>
    </row>
    <row r="15" spans="1:9" x14ac:dyDescent="0.3">
      <c r="B15">
        <v>1453.6</v>
      </c>
      <c r="C15">
        <v>699.34315068493095</v>
      </c>
      <c r="D15">
        <f t="shared" si="0"/>
        <v>1016565.2038356155</v>
      </c>
      <c r="E15">
        <f t="shared" si="1"/>
        <v>2112952.96</v>
      </c>
      <c r="F15">
        <f t="shared" si="2"/>
        <v>1187.923984</v>
      </c>
      <c r="G15">
        <f t="shared" si="3"/>
        <v>-488.58083331506907</v>
      </c>
      <c r="H15" s="1">
        <f t="shared" si="4"/>
        <v>488.58083331506907</v>
      </c>
      <c r="I15">
        <f t="shared" si="5"/>
        <v>238711.23068284729</v>
      </c>
    </row>
    <row r="16" spans="1:9" x14ac:dyDescent="0.3">
      <c r="A16" t="s">
        <v>4</v>
      </c>
      <c r="B16">
        <f>SUM(B2:B15)</f>
        <v>19847.624999999978</v>
      </c>
      <c r="C16">
        <f>SUM(C2:C15)</f>
        <v>16302.055965903091</v>
      </c>
      <c r="D16">
        <f>SUM(D2:D15)</f>
        <v>24605216.136820555</v>
      </c>
      <c r="E16">
        <f>SUM(E2:E15)</f>
        <v>30420571.468437441</v>
      </c>
      <c r="G16">
        <f>SUM(G2:G15)</f>
        <v>0.15626090310598784</v>
      </c>
      <c r="H16">
        <f>SUM(H2:H15)</f>
        <v>5124.3319889137001</v>
      </c>
      <c r="I16">
        <f>SUM(I2:I15)</f>
        <v>2398254.8910457683</v>
      </c>
    </row>
    <row r="17" spans="3:13" x14ac:dyDescent="0.3">
      <c r="H17" s="4">
        <f>1/14*H16</f>
        <v>366.02371349383571</v>
      </c>
      <c r="I17" s="3">
        <f>1/14*I16</f>
        <v>171303.92078898344</v>
      </c>
      <c r="J17" s="5">
        <f>1/13*I16</f>
        <v>184481.14546505912</v>
      </c>
    </row>
    <row r="18" spans="3:13" x14ac:dyDescent="0.3">
      <c r="C18">
        <f>_xlfn.VAR.S(C2:C15)</f>
        <v>259691.78043758869</v>
      </c>
      <c r="H18" s="4" t="s">
        <v>14</v>
      </c>
      <c r="I18" s="3" t="s">
        <v>16</v>
      </c>
      <c r="J18" s="5" t="s">
        <v>18</v>
      </c>
      <c r="L18" t="s">
        <v>19</v>
      </c>
      <c r="M18">
        <f>J17/C18</f>
        <v>0.71038500007278893</v>
      </c>
    </row>
    <row r="19" spans="3:13" x14ac:dyDescent="0.3">
      <c r="F19" t="s">
        <v>7</v>
      </c>
      <c r="G19">
        <v>14</v>
      </c>
      <c r="H19" s="2" t="s">
        <v>17</v>
      </c>
      <c r="I19" s="2">
        <f>SQRT(I17)</f>
        <v>413.88877828347006</v>
      </c>
      <c r="L19" t="s">
        <v>20</v>
      </c>
      <c r="M19">
        <f>1-M18</f>
        <v>0.28961499992721107</v>
      </c>
    </row>
    <row r="20" spans="3:13" x14ac:dyDescent="0.3">
      <c r="G20">
        <f>14*D16</f>
        <v>344473025.91548777</v>
      </c>
      <c r="H20">
        <f>B16*C16</f>
        <v>323557093.54025698</v>
      </c>
      <c r="I20">
        <f>G20-H20</f>
        <v>20915932.375230789</v>
      </c>
      <c r="J20" t="s">
        <v>8</v>
      </c>
      <c r="K20">
        <f>I20/I21</f>
        <v>0.65444539333840845</v>
      </c>
    </row>
    <row r="21" spans="3:13" x14ac:dyDescent="0.3">
      <c r="G21">
        <f>14*E16</f>
        <v>425888000.55812418</v>
      </c>
      <c r="H21">
        <f>B16*B16</f>
        <v>393928218.14062411</v>
      </c>
      <c r="I21">
        <f>G21-H21</f>
        <v>31959782.417500079</v>
      </c>
    </row>
    <row r="23" spans="3:13" x14ac:dyDescent="0.3">
      <c r="H23" t="s">
        <v>9</v>
      </c>
      <c r="I23">
        <f>1/14*(C16-K20*B16)</f>
        <v>236.63351542463403</v>
      </c>
    </row>
    <row r="25" spans="3:13" x14ac:dyDescent="0.3">
      <c r="G25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75" zoomScaleNormal="175" workbookViewId="0">
      <selection activeCell="B2" sqref="B2"/>
    </sheetView>
  </sheetViews>
  <sheetFormatPr defaultRowHeight="14.4" x14ac:dyDescent="0.3"/>
  <cols>
    <col min="1" max="1" width="18.109375" customWidth="1"/>
    <col min="2" max="2" width="12.5546875" customWidth="1"/>
  </cols>
  <sheetData>
    <row r="1" spans="1:2" x14ac:dyDescent="0.3">
      <c r="A1">
        <v>841.75</v>
      </c>
      <c r="B1" t="s">
        <v>3</v>
      </c>
    </row>
    <row r="2" spans="1:2" x14ac:dyDescent="0.3">
      <c r="B2">
        <f>0.6544*A1+236.63</f>
        <v>787.47119999999995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chennai_water</vt:lpstr>
      <vt:lpstr>data</vt:lpstr>
      <vt:lpstr>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Panda, Priyansu</cp:lastModifiedBy>
  <dcterms:created xsi:type="dcterms:W3CDTF">2019-08-10T04:52:11Z</dcterms:created>
  <dcterms:modified xsi:type="dcterms:W3CDTF">2019-08-10T06:49:06Z</dcterms:modified>
</cp:coreProperties>
</file>