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. Mayur Learning\Analysis\"/>
    </mc:Choice>
  </mc:AlternateContent>
  <bookViews>
    <workbookView xWindow="0" yWindow="0" windowWidth="20490" windowHeight="7050" activeTab="3"/>
  </bookViews>
  <sheets>
    <sheet name="Forecast_Chart" sheetId="4" r:id="rId1"/>
    <sheet name="Manual" sheetId="9" r:id="rId2"/>
    <sheet name="using Forecast Sheet" sheetId="10" r:id="rId3"/>
    <sheet name="Data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4" i="10" l="1"/>
  <c r="C108" i="10"/>
  <c r="C112" i="10"/>
  <c r="C116" i="10"/>
  <c r="C120" i="10"/>
  <c r="C124" i="10"/>
  <c r="C128" i="10"/>
  <c r="C132" i="10"/>
  <c r="C136" i="10"/>
  <c r="C140" i="10"/>
  <c r="C144" i="10"/>
  <c r="C148" i="10"/>
  <c r="C152" i="10"/>
  <c r="C156" i="10"/>
  <c r="C160" i="10"/>
  <c r="C164" i="10"/>
  <c r="C168" i="10"/>
  <c r="C172" i="10"/>
  <c r="C176" i="10"/>
  <c r="C180" i="10"/>
  <c r="D106" i="10"/>
  <c r="D110" i="10"/>
  <c r="D114" i="10"/>
  <c r="D118" i="10"/>
  <c r="D122" i="10"/>
  <c r="D126" i="10"/>
  <c r="D130" i="10"/>
  <c r="D134" i="10"/>
  <c r="D138" i="10"/>
  <c r="D142" i="10"/>
  <c r="D146" i="10"/>
  <c r="D150" i="10"/>
  <c r="D154" i="10"/>
  <c r="D158" i="10"/>
  <c r="D162" i="10"/>
  <c r="D166" i="10"/>
  <c r="D170" i="10"/>
  <c r="D174" i="10"/>
  <c r="D178" i="10"/>
  <c r="H2" i="10"/>
  <c r="H6" i="10"/>
  <c r="D127" i="10"/>
  <c r="D135" i="10"/>
  <c r="D143" i="10"/>
  <c r="D147" i="10"/>
  <c r="D155" i="10"/>
  <c r="D163" i="10"/>
  <c r="D167" i="10"/>
  <c r="D175" i="10"/>
  <c r="D179" i="10"/>
  <c r="H7" i="10"/>
  <c r="C106" i="10"/>
  <c r="C114" i="10"/>
  <c r="C118" i="10"/>
  <c r="C126" i="10"/>
  <c r="C134" i="10"/>
  <c r="C138" i="10"/>
  <c r="C146" i="10"/>
  <c r="C150" i="10"/>
  <c r="C158" i="10"/>
  <c r="C162" i="10"/>
  <c r="C170" i="10"/>
  <c r="C174" i="10"/>
  <c r="D104" i="10"/>
  <c r="D108" i="10"/>
  <c r="D116" i="10"/>
  <c r="D120" i="10"/>
  <c r="D128" i="10"/>
  <c r="D136" i="10"/>
  <c r="D140" i="10"/>
  <c r="D144" i="10"/>
  <c r="D152" i="10"/>
  <c r="D156" i="10"/>
  <c r="D164" i="10"/>
  <c r="D172" i="10"/>
  <c r="D176" i="10"/>
  <c r="D180" i="10"/>
  <c r="H8" i="10"/>
  <c r="C111" i="10"/>
  <c r="C123" i="10"/>
  <c r="C131" i="10"/>
  <c r="C139" i="10"/>
  <c r="C147" i="10"/>
  <c r="C159" i="10"/>
  <c r="C167" i="10"/>
  <c r="C175" i="10"/>
  <c r="D105" i="10"/>
  <c r="D113" i="10"/>
  <c r="D125" i="10"/>
  <c r="D133" i="10"/>
  <c r="D137" i="10"/>
  <c r="D149" i="10"/>
  <c r="D157" i="10"/>
  <c r="D165" i="10"/>
  <c r="D173" i="10"/>
  <c r="D181" i="10"/>
  <c r="C105" i="10"/>
  <c r="C109" i="10"/>
  <c r="C113" i="10"/>
  <c r="C117" i="10"/>
  <c r="C121" i="10"/>
  <c r="C125" i="10"/>
  <c r="C129" i="10"/>
  <c r="C133" i="10"/>
  <c r="C137" i="10"/>
  <c r="C141" i="10"/>
  <c r="C145" i="10"/>
  <c r="C149" i="10"/>
  <c r="C153" i="10"/>
  <c r="C157" i="10"/>
  <c r="C161" i="10"/>
  <c r="C165" i="10"/>
  <c r="C169" i="10"/>
  <c r="C173" i="10"/>
  <c r="C177" i="10"/>
  <c r="C181" i="10"/>
  <c r="D107" i="10"/>
  <c r="D111" i="10"/>
  <c r="D115" i="10"/>
  <c r="D119" i="10"/>
  <c r="D123" i="10"/>
  <c r="D131" i="10"/>
  <c r="D139" i="10"/>
  <c r="D151" i="10"/>
  <c r="D159" i="10"/>
  <c r="D171" i="10"/>
  <c r="H3" i="10"/>
  <c r="C110" i="10"/>
  <c r="C122" i="10"/>
  <c r="C130" i="10"/>
  <c r="C142" i="10"/>
  <c r="C154" i="10"/>
  <c r="C166" i="10"/>
  <c r="C178" i="10"/>
  <c r="D112" i="10"/>
  <c r="D124" i="10"/>
  <c r="D132" i="10"/>
  <c r="D148" i="10"/>
  <c r="D160" i="10"/>
  <c r="D168" i="10"/>
  <c r="H4" i="10"/>
  <c r="C107" i="10"/>
  <c r="C115" i="10"/>
  <c r="C119" i="10"/>
  <c r="C127" i="10"/>
  <c r="C135" i="10"/>
  <c r="C143" i="10"/>
  <c r="C151" i="10"/>
  <c r="C155" i="10"/>
  <c r="C163" i="10"/>
  <c r="C171" i="10"/>
  <c r="C179" i="10"/>
  <c r="D109" i="10"/>
  <c r="D117" i="10"/>
  <c r="D121" i="10"/>
  <c r="D129" i="10"/>
  <c r="D141" i="10"/>
  <c r="D145" i="10"/>
  <c r="D153" i="10"/>
  <c r="D161" i="10"/>
  <c r="D169" i="10"/>
  <c r="D177" i="10"/>
  <c r="H5" i="10"/>
  <c r="L113" i="9"/>
  <c r="L112" i="9"/>
  <c r="L111" i="9"/>
  <c r="L110" i="9"/>
  <c r="L109" i="9"/>
  <c r="L108" i="9"/>
  <c r="L107" i="9"/>
  <c r="L106" i="9"/>
  <c r="L105" i="9"/>
  <c r="C104" i="9"/>
  <c r="C108" i="9"/>
  <c r="C112" i="9"/>
  <c r="C116" i="9"/>
  <c r="C120" i="9"/>
  <c r="C124" i="9"/>
  <c r="C128" i="9"/>
  <c r="C132" i="9"/>
  <c r="C136" i="9"/>
  <c r="C140" i="9"/>
  <c r="C144" i="9"/>
  <c r="C148" i="9"/>
  <c r="C152" i="9"/>
  <c r="C156" i="9"/>
  <c r="C160" i="9"/>
  <c r="C164" i="9"/>
  <c r="C168" i="9"/>
  <c r="C172" i="9"/>
  <c r="C176" i="9"/>
  <c r="C180" i="9"/>
  <c r="D106" i="9"/>
  <c r="D110" i="9"/>
  <c r="D114" i="9"/>
  <c r="D118" i="9"/>
  <c r="D122" i="9"/>
  <c r="D126" i="9"/>
  <c r="D130" i="9"/>
  <c r="D134" i="9"/>
  <c r="D138" i="9"/>
  <c r="D142" i="9"/>
  <c r="D146" i="9"/>
  <c r="D150" i="9"/>
  <c r="D154" i="9"/>
  <c r="D158" i="9"/>
  <c r="D162" i="9"/>
  <c r="D166" i="9"/>
  <c r="D170" i="9"/>
  <c r="D174" i="9"/>
  <c r="D178" i="9"/>
  <c r="D179" i="9"/>
  <c r="C111" i="9"/>
  <c r="C123" i="9"/>
  <c r="C135" i="9"/>
  <c r="C147" i="9"/>
  <c r="C159" i="9"/>
  <c r="C171" i="9"/>
  <c r="D105" i="9"/>
  <c r="D117" i="9"/>
  <c r="D133" i="9"/>
  <c r="D145" i="9"/>
  <c r="D153" i="9"/>
  <c r="D161" i="9"/>
  <c r="D173" i="9"/>
  <c r="C105" i="9"/>
  <c r="C109" i="9"/>
  <c r="C113" i="9"/>
  <c r="C117" i="9"/>
  <c r="C121" i="9"/>
  <c r="C125" i="9"/>
  <c r="C129" i="9"/>
  <c r="C133" i="9"/>
  <c r="C137" i="9"/>
  <c r="C141" i="9"/>
  <c r="C145" i="9"/>
  <c r="C149" i="9"/>
  <c r="C153" i="9"/>
  <c r="C157" i="9"/>
  <c r="C161" i="9"/>
  <c r="C165" i="9"/>
  <c r="C169" i="9"/>
  <c r="C173" i="9"/>
  <c r="C177" i="9"/>
  <c r="C181" i="9"/>
  <c r="D107" i="9"/>
  <c r="D111" i="9"/>
  <c r="D115" i="9"/>
  <c r="D119" i="9"/>
  <c r="D123" i="9"/>
  <c r="D127" i="9"/>
  <c r="D131" i="9"/>
  <c r="D135" i="9"/>
  <c r="D139" i="9"/>
  <c r="D143" i="9"/>
  <c r="D147" i="9"/>
  <c r="D151" i="9"/>
  <c r="D155" i="9"/>
  <c r="D159" i="9"/>
  <c r="D163" i="9"/>
  <c r="D167" i="9"/>
  <c r="D171" i="9"/>
  <c r="D175" i="9"/>
  <c r="C115" i="9"/>
  <c r="C119" i="9"/>
  <c r="C131" i="9"/>
  <c r="C143" i="9"/>
  <c r="C155" i="9"/>
  <c r="C167" i="9"/>
  <c r="C179" i="9"/>
  <c r="D113" i="9"/>
  <c r="D125" i="9"/>
  <c r="D137" i="9"/>
  <c r="D157" i="9"/>
  <c r="D169" i="9"/>
  <c r="D181" i="9"/>
  <c r="C106" i="9"/>
  <c r="C110" i="9"/>
  <c r="C114" i="9"/>
  <c r="C118" i="9"/>
  <c r="C122" i="9"/>
  <c r="C126" i="9"/>
  <c r="C130" i="9"/>
  <c r="C134" i="9"/>
  <c r="C138" i="9"/>
  <c r="C142" i="9"/>
  <c r="C146" i="9"/>
  <c r="C150" i="9"/>
  <c r="C154" i="9"/>
  <c r="C158" i="9"/>
  <c r="C162" i="9"/>
  <c r="C166" i="9"/>
  <c r="C170" i="9"/>
  <c r="C174" i="9"/>
  <c r="C178" i="9"/>
  <c r="D104" i="9"/>
  <c r="D108" i="9"/>
  <c r="D112" i="9"/>
  <c r="D116" i="9"/>
  <c r="D120" i="9"/>
  <c r="D124" i="9"/>
  <c r="D128" i="9"/>
  <c r="D132" i="9"/>
  <c r="D136" i="9"/>
  <c r="D140" i="9"/>
  <c r="D144" i="9"/>
  <c r="D148" i="9"/>
  <c r="D152" i="9"/>
  <c r="D156" i="9"/>
  <c r="D160" i="9"/>
  <c r="D164" i="9"/>
  <c r="D168" i="9"/>
  <c r="D172" i="9"/>
  <c r="D176" i="9"/>
  <c r="D180" i="9"/>
  <c r="C107" i="9"/>
  <c r="C127" i="9"/>
  <c r="C139" i="9"/>
  <c r="C151" i="9"/>
  <c r="C163" i="9"/>
  <c r="C175" i="9"/>
  <c r="D109" i="9"/>
  <c r="D121" i="9"/>
  <c r="D129" i="9"/>
  <c r="D141" i="9"/>
  <c r="D149" i="9"/>
  <c r="D165" i="9"/>
  <c r="D177" i="9"/>
  <c r="E104" i="9"/>
  <c r="E108" i="9"/>
  <c r="E112" i="9"/>
  <c r="E116" i="9"/>
  <c r="E120" i="9"/>
  <c r="E124" i="9"/>
  <c r="E128" i="9"/>
  <c r="E132" i="9"/>
  <c r="E136" i="9"/>
  <c r="E140" i="9"/>
  <c r="E144" i="9"/>
  <c r="E148" i="9"/>
  <c r="E152" i="9"/>
  <c r="E156" i="9"/>
  <c r="E160" i="9"/>
  <c r="E164" i="9"/>
  <c r="E168" i="9"/>
  <c r="E172" i="9"/>
  <c r="E176" i="9"/>
  <c r="E180" i="9"/>
  <c r="E111" i="9"/>
  <c r="E123" i="9"/>
  <c r="E135" i="9"/>
  <c r="E147" i="9"/>
  <c r="E159" i="9"/>
  <c r="E171" i="9"/>
  <c r="E105" i="9"/>
  <c r="E109" i="9"/>
  <c r="E113" i="9"/>
  <c r="E117" i="9"/>
  <c r="E121" i="9"/>
  <c r="E125" i="9"/>
  <c r="E129" i="9"/>
  <c r="E133" i="9"/>
  <c r="E137" i="9"/>
  <c r="E141" i="9"/>
  <c r="E145" i="9"/>
  <c r="E149" i="9"/>
  <c r="E153" i="9"/>
  <c r="E157" i="9"/>
  <c r="E161" i="9"/>
  <c r="E165" i="9"/>
  <c r="E169" i="9"/>
  <c r="E173" i="9"/>
  <c r="E177" i="9"/>
  <c r="E181" i="9"/>
  <c r="E115" i="9"/>
  <c r="E119" i="9"/>
  <c r="E131" i="9"/>
  <c r="E143" i="9"/>
  <c r="E155" i="9"/>
  <c r="E167" i="9"/>
  <c r="E179" i="9"/>
  <c r="E106" i="9"/>
  <c r="E110" i="9"/>
  <c r="E114" i="9"/>
  <c r="E118" i="9"/>
  <c r="E122" i="9"/>
  <c r="E126" i="9"/>
  <c r="E130" i="9"/>
  <c r="E134" i="9"/>
  <c r="E138" i="9"/>
  <c r="E142" i="9"/>
  <c r="E146" i="9"/>
  <c r="E150" i="9"/>
  <c r="E154" i="9"/>
  <c r="E158" i="9"/>
  <c r="E162" i="9"/>
  <c r="E166" i="9"/>
  <c r="E170" i="9"/>
  <c r="E174" i="9"/>
  <c r="E178" i="9"/>
  <c r="E107" i="9"/>
  <c r="E127" i="9"/>
  <c r="E139" i="9"/>
  <c r="E151" i="9"/>
  <c r="E163" i="9"/>
  <c r="E175" i="9"/>
  <c r="F175" i="9" l="1"/>
  <c r="F163" i="9"/>
  <c r="F151" i="9"/>
  <c r="F139" i="9"/>
  <c r="F127" i="9"/>
  <c r="F107" i="9"/>
  <c r="F178" i="9"/>
  <c r="F174" i="9"/>
  <c r="F170" i="9"/>
  <c r="F166" i="9"/>
  <c r="F162" i="9"/>
  <c r="F158" i="9"/>
  <c r="F154" i="9"/>
  <c r="F150" i="9"/>
  <c r="F146" i="9"/>
  <c r="F142" i="9"/>
  <c r="F138" i="9"/>
  <c r="F134" i="9"/>
  <c r="F130" i="9"/>
  <c r="F126" i="9"/>
  <c r="F122" i="9"/>
  <c r="F118" i="9"/>
  <c r="F114" i="9"/>
  <c r="F110" i="9"/>
  <c r="F106" i="9"/>
  <c r="F179" i="9"/>
  <c r="F167" i="9"/>
  <c r="F155" i="9"/>
  <c r="F143" i="9"/>
  <c r="F131" i="9"/>
  <c r="F119" i="9"/>
  <c r="F115" i="9"/>
  <c r="F181" i="9"/>
  <c r="F177" i="9"/>
  <c r="F173" i="9"/>
  <c r="F169" i="9"/>
  <c r="F165" i="9"/>
  <c r="F161" i="9"/>
  <c r="F157" i="9"/>
  <c r="F153" i="9"/>
  <c r="F149" i="9"/>
  <c r="F145" i="9"/>
  <c r="F141" i="9"/>
  <c r="F137" i="9"/>
  <c r="F133" i="9"/>
  <c r="F129" i="9"/>
  <c r="F125" i="9"/>
  <c r="F121" i="9"/>
  <c r="F117" i="9"/>
  <c r="F113" i="9"/>
  <c r="F109" i="9"/>
  <c r="F105" i="9"/>
  <c r="F171" i="9"/>
  <c r="F159" i="9"/>
  <c r="F147" i="9"/>
  <c r="F135" i="9"/>
  <c r="F123" i="9"/>
  <c r="F111" i="9"/>
  <c r="F180" i="9"/>
  <c r="F176" i="9"/>
  <c r="F172" i="9"/>
  <c r="F168" i="9"/>
  <c r="F164" i="9"/>
  <c r="F160" i="9"/>
  <c r="F156" i="9"/>
  <c r="F152" i="9"/>
  <c r="F148" i="9"/>
  <c r="F144" i="9"/>
  <c r="F140" i="9"/>
  <c r="F136" i="9"/>
  <c r="F132" i="9"/>
  <c r="F128" i="9"/>
  <c r="F124" i="9"/>
  <c r="F120" i="9"/>
  <c r="F116" i="9"/>
  <c r="F112" i="9"/>
  <c r="F108" i="9"/>
  <c r="F104" i="9"/>
</calcChain>
</file>

<file path=xl/sharedStrings.xml><?xml version="1.0" encoding="utf-8"?>
<sst xmlns="http://schemas.openxmlformats.org/spreadsheetml/2006/main" count="34" uniqueCount="21">
  <si>
    <t>Date</t>
  </si>
  <si>
    <t>Product A</t>
  </si>
  <si>
    <t>Forecast(Product A)</t>
  </si>
  <si>
    <t>Confidence Interval(Product A)</t>
  </si>
  <si>
    <t>Statistic</t>
  </si>
  <si>
    <t>Value</t>
  </si>
  <si>
    <t>Alpha</t>
  </si>
  <si>
    <t>Beta</t>
  </si>
  <si>
    <t>Gamma</t>
  </si>
  <si>
    <t>MASE</t>
  </si>
  <si>
    <t>SMAPE</t>
  </si>
  <si>
    <t>MAE</t>
  </si>
  <si>
    <t>RMSE</t>
  </si>
  <si>
    <t xml:space="preserve">Forecast based on a historical sales </t>
  </si>
  <si>
    <t>Lower Confidence Bound</t>
  </si>
  <si>
    <t>Upper Confidence Bound</t>
  </si>
  <si>
    <t>Seasonality</t>
  </si>
  <si>
    <t>STAT:</t>
  </si>
  <si>
    <t>Stepwise</t>
  </si>
  <si>
    <t>Using Excel Formula</t>
  </si>
  <si>
    <t>Forecast_Chart!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</si>
</sst>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24009]mmmm\ dd\,\ yyyy;@"/>
  </numFmts>
  <fonts count="2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4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9">
    <dxf>
      <numFmt numFmtId="4" formatCode="#,##0.00"/>
    </dxf>
    <dxf>
      <numFmt numFmtId="0" formatCode="General"/>
    </dxf>
    <dxf>
      <numFmt numFmtId="0" formatCode="General"/>
    </dxf>
    <dxf>
      <numFmt numFmtId="165" formatCode="[$-24009]mmmm\ dd\,\ yy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24009]mmmm\ dd\,\ 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Manual!$B$1</c:f>
              <c:strCache>
                <c:ptCount val="1"/>
                <c:pt idx="0">
                  <c:v>Product A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val>
            <c:numRef>
              <c:f>Manual!$B$2:$B$181</c:f>
              <c:numCache>
                <c:formatCode>General</c:formatCode>
                <c:ptCount val="180"/>
                <c:pt idx="0">
                  <c:v>1.9596306856955261E-5</c:v>
                </c:pt>
                <c:pt idx="1">
                  <c:v>3.2617545665801322E-4</c:v>
                </c:pt>
                <c:pt idx="2">
                  <c:v>9.5820863924629478E-4</c:v>
                </c:pt>
                <c:pt idx="3">
                  <c:v>1.6225231095870775E-3</c:v>
                </c:pt>
                <c:pt idx="4">
                  <c:v>2.2721682021767885E-3</c:v>
                </c:pt>
                <c:pt idx="5">
                  <c:v>3.1766944742125094E-3</c:v>
                </c:pt>
                <c:pt idx="6">
                  <c:v>3.6189828205386524E-3</c:v>
                </c:pt>
                <c:pt idx="7">
                  <c:v>4.1102861898619321E-3</c:v>
                </c:pt>
                <c:pt idx="8">
                  <c:v>4.8334046758363542E-3</c:v>
                </c:pt>
                <c:pt idx="9">
                  <c:v>5.5251368125697701E-3</c:v>
                </c:pt>
                <c:pt idx="10">
                  <c:v>6.1251048558312706E-3</c:v>
                </c:pt>
                <c:pt idx="11">
                  <c:v>6.6519681193904405E-3</c:v>
                </c:pt>
                <c:pt idx="12">
                  <c:v>6.6159984390131788E-3</c:v>
                </c:pt>
                <c:pt idx="13">
                  <c:v>7.1882142562847088E-3</c:v>
                </c:pt>
                <c:pt idx="14">
                  <c:v>7.7099889101118844E-3</c:v>
                </c:pt>
                <c:pt idx="15">
                  <c:v>7.9460389556343328E-3</c:v>
                </c:pt>
                <c:pt idx="16">
                  <c:v>8.5957562837161629E-3</c:v>
                </c:pt>
                <c:pt idx="17">
                  <c:v>9.437433947019647E-3</c:v>
                </c:pt>
                <c:pt idx="18">
                  <c:v>9.729727908412953E-3</c:v>
                </c:pt>
                <c:pt idx="19">
                  <c:v>1.0235869223055191E-2</c:v>
                </c:pt>
                <c:pt idx="20">
                  <c:v>1.0325590232620609E-2</c:v>
                </c:pt>
                <c:pt idx="21">
                  <c:v>1.0830410812473002E-2</c:v>
                </c:pt>
                <c:pt idx="22">
                  <c:v>1.1165726205694308E-2</c:v>
                </c:pt>
                <c:pt idx="23">
                  <c:v>1.1420674680940077E-2</c:v>
                </c:pt>
                <c:pt idx="24">
                  <c:v>1.1467356173238526E-2</c:v>
                </c:pt>
                <c:pt idx="25">
                  <c:v>1.1813569005339081E-2</c:v>
                </c:pt>
                <c:pt idx="26">
                  <c:v>1.2267983012851237E-2</c:v>
                </c:pt>
                <c:pt idx="27">
                  <c:v>1.256158306505442E-2</c:v>
                </c:pt>
                <c:pt idx="28">
                  <c:v>1.3198438322544248E-2</c:v>
                </c:pt>
                <c:pt idx="29">
                  <c:v>1.3591355044605156E-2</c:v>
                </c:pt>
                <c:pt idx="30">
                  <c:v>1.442205631917242E-2</c:v>
                </c:pt>
                <c:pt idx="31">
                  <c:v>1.5843510517357478E-2</c:v>
                </c:pt>
                <c:pt idx="32">
                  <c:v>1.7111502766187375E-2</c:v>
                </c:pt>
                <c:pt idx="33">
                  <c:v>1.8401988387430769E-2</c:v>
                </c:pt>
                <c:pt idx="34">
                  <c:v>1.9454877067800778E-2</c:v>
                </c:pt>
                <c:pt idx="35">
                  <c:v>2.0167322130854488E-2</c:v>
                </c:pt>
                <c:pt idx="36">
                  <c:v>2.1121786735965074E-2</c:v>
                </c:pt>
                <c:pt idx="37">
                  <c:v>2.2788074265104381E-2</c:v>
                </c:pt>
                <c:pt idx="38">
                  <c:v>2.4164498390853179E-2</c:v>
                </c:pt>
                <c:pt idx="39">
                  <c:v>2.546239852787633E-2</c:v>
                </c:pt>
                <c:pt idx="40">
                  <c:v>2.6686010842344968E-2</c:v>
                </c:pt>
                <c:pt idx="41">
                  <c:v>2.7308881504298915E-2</c:v>
                </c:pt>
                <c:pt idx="42">
                  <c:v>2.8239314701980798E-2</c:v>
                </c:pt>
                <c:pt idx="43">
                  <c:v>2.8791507246415226E-2</c:v>
                </c:pt>
                <c:pt idx="44">
                  <c:v>2.9569480186286749E-2</c:v>
                </c:pt>
                <c:pt idx="45">
                  <c:v>3.064123728257645E-2</c:v>
                </c:pt>
                <c:pt idx="46">
                  <c:v>3.0520070310687743E-2</c:v>
                </c:pt>
                <c:pt idx="47">
                  <c:v>3.1372097941797433E-2</c:v>
                </c:pt>
                <c:pt idx="48">
                  <c:v>3.1664049372549991E-2</c:v>
                </c:pt>
                <c:pt idx="49">
                  <c:v>3.2222097274422851E-2</c:v>
                </c:pt>
                <c:pt idx="50">
                  <c:v>3.2893901087267884E-2</c:v>
                </c:pt>
                <c:pt idx="51">
                  <c:v>3.3970577966760236E-2</c:v>
                </c:pt>
                <c:pt idx="52">
                  <c:v>3.4555075189846712E-2</c:v>
                </c:pt>
                <c:pt idx="53">
                  <c:v>3.5325460390592402E-2</c:v>
                </c:pt>
                <c:pt idx="54">
                  <c:v>3.6154053422835432E-2</c:v>
                </c:pt>
                <c:pt idx="55">
                  <c:v>3.6092223943521538E-2</c:v>
                </c:pt>
                <c:pt idx="56">
                  <c:v>3.6651505443044012E-2</c:v>
                </c:pt>
                <c:pt idx="57">
                  <c:v>3.7910088917257341E-2</c:v>
                </c:pt>
                <c:pt idx="58">
                  <c:v>3.7863255051240947E-2</c:v>
                </c:pt>
                <c:pt idx="59">
                  <c:v>3.8485101642996379E-2</c:v>
                </c:pt>
                <c:pt idx="60">
                  <c:v>3.7685421692699998E-2</c:v>
                </c:pt>
                <c:pt idx="61">
                  <c:v>3.8008791256795967E-2</c:v>
                </c:pt>
                <c:pt idx="62">
                  <c:v>3.8527372977870171E-2</c:v>
                </c:pt>
                <c:pt idx="63">
                  <c:v>3.9040762718041556E-2</c:v>
                </c:pt>
                <c:pt idx="64">
                  <c:v>3.9224648919736475E-2</c:v>
                </c:pt>
                <c:pt idx="65">
                  <c:v>3.9987477940386665E-2</c:v>
                </c:pt>
                <c:pt idx="66">
                  <c:v>3.9753027440591227E-2</c:v>
                </c:pt>
                <c:pt idx="67">
                  <c:v>4.0073036078653264E-2</c:v>
                </c:pt>
                <c:pt idx="68">
                  <c:v>4.031897986198426E-2</c:v>
                </c:pt>
                <c:pt idx="69">
                  <c:v>4.0568430383590988E-2</c:v>
                </c:pt>
                <c:pt idx="70">
                  <c:v>4.101939043622891E-2</c:v>
                </c:pt>
                <c:pt idx="71">
                  <c:v>4.1773732257449285E-2</c:v>
                </c:pt>
                <c:pt idx="72">
                  <c:v>3.8917483502237137E-2</c:v>
                </c:pt>
                <c:pt idx="73">
                  <c:v>3.9169022975521668E-2</c:v>
                </c:pt>
                <c:pt idx="74">
                  <c:v>3.9555625828031717E-2</c:v>
                </c:pt>
                <c:pt idx="75">
                  <c:v>3.9729576323524481E-2</c:v>
                </c:pt>
                <c:pt idx="76">
                  <c:v>4.009590819116933E-2</c:v>
                </c:pt>
                <c:pt idx="77">
                  <c:v>4.0649199073688462E-2</c:v>
                </c:pt>
                <c:pt idx="78">
                  <c:v>4.0363625077749904E-2</c:v>
                </c:pt>
                <c:pt idx="79">
                  <c:v>4.0802919042004317E-2</c:v>
                </c:pt>
                <c:pt idx="80">
                  <c:v>4.0721078292671686E-2</c:v>
                </c:pt>
                <c:pt idx="81">
                  <c:v>4.0843204337077339E-2</c:v>
                </c:pt>
                <c:pt idx="82">
                  <c:v>4.12338680337773E-2</c:v>
                </c:pt>
                <c:pt idx="83">
                  <c:v>4.0897948435039376E-2</c:v>
                </c:pt>
                <c:pt idx="84">
                  <c:v>3.9806447839931272E-2</c:v>
                </c:pt>
                <c:pt idx="85">
                  <c:v>3.9498983354722954E-2</c:v>
                </c:pt>
                <c:pt idx="86">
                  <c:v>4.0063019035795906E-2</c:v>
                </c:pt>
                <c:pt idx="87">
                  <c:v>4.0212879777435963E-2</c:v>
                </c:pt>
                <c:pt idx="88">
                  <c:v>4.1209676220306982E-2</c:v>
                </c:pt>
                <c:pt idx="89">
                  <c:v>4.161163239710023E-2</c:v>
                </c:pt>
                <c:pt idx="90">
                  <c:v>4.1494269229643582E-2</c:v>
                </c:pt>
                <c:pt idx="91">
                  <c:v>4.1672021785305213E-2</c:v>
                </c:pt>
                <c:pt idx="92">
                  <c:v>4.1294501695124927E-2</c:v>
                </c:pt>
                <c:pt idx="93">
                  <c:v>4.176538958235379E-2</c:v>
                </c:pt>
                <c:pt idx="94">
                  <c:v>4.214383115437996E-2</c:v>
                </c:pt>
                <c:pt idx="95">
                  <c:v>4.2068565488858081E-2</c:v>
                </c:pt>
                <c:pt idx="96">
                  <c:v>4.14881734274846E-2</c:v>
                </c:pt>
                <c:pt idx="97">
                  <c:v>4.1696088514563391E-2</c:v>
                </c:pt>
                <c:pt idx="98">
                  <c:v>4.2202779308368348E-2</c:v>
                </c:pt>
                <c:pt idx="99">
                  <c:v>4.2660997547521125E-2</c:v>
                </c:pt>
                <c:pt idx="100">
                  <c:v>4.4023374214427091E-2</c:v>
                </c:pt>
                <c:pt idx="101">
                  <c:v>4.249276038375726E-2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EC-43F5-A6E9-E882B7F0383F}"/>
            </c:ext>
          </c:extLst>
        </c:ser>
        <c:ser>
          <c:idx val="1"/>
          <c:order val="1"/>
          <c:tx>
            <c:strRef>
              <c:f>Manual!$C$1</c:f>
              <c:strCache>
                <c:ptCount val="1"/>
                <c:pt idx="0">
                  <c:v>Forecast(Product A)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Manual!$D$2:$D$181</c:f>
                <c:numCache>
                  <c:formatCode>General</c:formatCode>
                  <c:ptCount val="180"/>
                  <c:pt idx="102">
                    <c:v>1.1226849544356914E-3</c:v>
                  </c:pt>
                  <c:pt idx="103">
                    <c:v>1.5869226292545631E-3</c:v>
                  </c:pt>
                  <c:pt idx="104">
                    <c:v>1.9438994156479618E-3</c:v>
                  </c:pt>
                  <c:pt idx="105">
                    <c:v>2.2453704702137902E-3</c:v>
                  </c:pt>
                  <c:pt idx="106">
                    <c:v>2.5114053402702759E-3</c:v>
                  </c:pt>
                  <c:pt idx="107">
                    <c:v>2.7522994319095061E-3</c:v>
                  </c:pt>
                  <c:pt idx="108">
                    <c:v>2.9741683221709398E-3</c:v>
                  </c:pt>
                  <c:pt idx="109">
                    <c:v>3.1809958253867935E-3</c:v>
                  </c:pt>
                  <c:pt idx="110">
                    <c:v>3.3755483082458953E-3</c:v>
                  </c:pt>
                  <c:pt idx="111">
                    <c:v>3.559839259007162E-3</c:v>
                  </c:pt>
                  <c:pt idx="112">
                    <c:v>3.7353881281564352E-3</c:v>
                  </c:pt>
                  <c:pt idx="113">
                    <c:v>3.9033749059185765E-3</c:v>
                  </c:pt>
                  <c:pt idx="114">
                    <c:v>4.0647375850551707E-3</c:v>
                  </c:pt>
                  <c:pt idx="115">
                    <c:v>4.2202363590717173E-3</c:v>
                  </c:pt>
                  <c:pt idx="116">
                    <c:v>4.3704974602681293E-3</c:v>
                  </c:pt>
                  <c:pt idx="117">
                    <c:v>4.5160440130207914E-3</c:v>
                  </c:pt>
                  <c:pt idx="118">
                    <c:v>4.6573183141445469E-3</c:v>
                  </c:pt>
                  <c:pt idx="119">
                    <c:v>4.7946982831278372E-3</c:v>
                  </c:pt>
                  <c:pt idx="120">
                    <c:v>4.9285098446967095E-3</c:v>
                  </c:pt>
                  <c:pt idx="121">
                    <c:v>5.0590364091632426E-3</c:v>
                  </c:pt>
                  <c:pt idx="122">
                    <c:v>5.1865262408449077E-3</c:v>
                  </c:pt>
                  <c:pt idx="123">
                    <c:v>5.3111982624748531E-3</c:v>
                  </c:pt>
                  <c:pt idx="124">
                    <c:v>5.4332466830718795E-3</c:v>
                  </c:pt>
                  <c:pt idx="125">
                    <c:v>5.5528447281733787E-3</c:v>
                  </c:pt>
                  <c:pt idx="126">
                    <c:v>5.6701476764219137E-3</c:v>
                  </c:pt>
                  <c:pt idx="127">
                    <c:v>5.7852953538816325E-3</c:v>
                  </c:pt>
                  <c:pt idx="128">
                    <c:v>5.8984141999083644E-3</c:v>
                  </c:pt>
                  <c:pt idx="129">
                    <c:v>6.0096189911994042E-3</c:v>
                  </c:pt>
                  <c:pt idx="130">
                    <c:v>6.1190142906843367E-3</c:v>
                  </c:pt>
                  <c:pt idx="131">
                    <c:v>6.226695673081142E-3</c:v>
                  </c:pt>
                  <c:pt idx="132">
                    <c:v>6.3327507677890214E-3</c:v>
                  </c:pt>
                  <c:pt idx="133">
                    <c:v>6.4372601513172636E-3</c:v>
                  </c:pt>
                  <c:pt idx="134">
                    <c:v>6.5402981149504666E-3</c:v>
                  </c:pt>
                  <c:pt idx="135">
                    <c:v>6.6419333283192364E-3</c:v>
                  </c:pt>
                  <c:pt idx="136">
                    <c:v>6.7422294156176451E-3</c:v>
                  </c:pt>
                  <c:pt idx="137">
                    <c:v>6.8412454581175215E-3</c:v>
                  </c:pt>
                  <c:pt idx="138">
                    <c:v>6.9390364341788986E-3</c:v>
                  </c:pt>
                  <c:pt idx="139">
                    <c:v>7.0356536059991322E-3</c:v>
                  </c:pt>
                  <c:pt idx="140">
                    <c:v>7.1311448607706603E-3</c:v>
                  </c:pt>
                  <c:pt idx="141">
                    <c:v>7.2255550126455225E-3</c:v>
                  </c:pt>
                  <c:pt idx="142">
                    <c:v>7.3189260708702835E-3</c:v>
                  </c:pt>
                  <c:pt idx="143">
                    <c:v>7.411297478608754E-3</c:v>
                  </c:pt>
                  <c:pt idx="144">
                    <c:v>7.502706326274082E-3</c:v>
                  </c:pt>
                  <c:pt idx="145">
                    <c:v>7.5931875426167141E-3</c:v>
                  </c:pt>
                  <c:pt idx="146">
                    <c:v>7.682774066337307E-3</c:v>
                  </c:pt>
                  <c:pt idx="147">
                    <c:v>7.7714970005953454E-3</c:v>
                  </c:pt>
                  <c:pt idx="148">
                    <c:v>7.8593857524506799E-3</c:v>
                  </c:pt>
                  <c:pt idx="149">
                    <c:v>7.9464681589945969E-3</c:v>
                  </c:pt>
                  <c:pt idx="150">
                    <c:v>8.0327706016900657E-3</c:v>
                  </c:pt>
                  <c:pt idx="151">
                    <c:v>8.1183181102400387E-3</c:v>
                  </c:pt>
                  <c:pt idx="152">
                    <c:v>8.2031344571318315E-3</c:v>
                  </c:pt>
                  <c:pt idx="153">
                    <c:v>8.2872422438598787E-3</c:v>
                  </c:pt>
                  <c:pt idx="154">
                    <c:v>8.3706629797042301E-3</c:v>
                  </c:pt>
                  <c:pt idx="155">
                    <c:v>8.4534171538350172E-3</c:v>
                  </c:pt>
                  <c:pt idx="156">
                    <c:v>8.5355243014206446E-3</c:v>
                  </c:pt>
                  <c:pt idx="157">
                    <c:v>8.6170030643376652E-3</c:v>
                  </c:pt>
                  <c:pt idx="158">
                    <c:v>8.6978712470110811E-3</c:v>
                  </c:pt>
                  <c:pt idx="159">
                    <c:v>8.7781458678537344E-3</c:v>
                  </c:pt>
                  <c:pt idx="160">
                    <c:v>8.8578432067210455E-3</c:v>
                  </c:pt>
                  <c:pt idx="161">
                    <c:v>8.9369788487516783E-3</c:v>
                  </c:pt>
                  <c:pt idx="162">
                    <c:v>9.0155677249246294E-3</c:v>
                  </c:pt>
                  <c:pt idx="163">
                    <c:v>9.0936241496281708E-3</c:v>
                  </c:pt>
                  <c:pt idx="164">
                    <c:v>9.1711618555051014E-3</c:v>
                  </c:pt>
                  <c:pt idx="165">
                    <c:v>9.2481940258116926E-3</c:v>
                  </c:pt>
                  <c:pt idx="166">
                    <c:v>9.3247333245034692E-3</c:v>
                  </c:pt>
                  <c:pt idx="167">
                    <c:v>9.4007919242399037E-3</c:v>
                  </c:pt>
                  <c:pt idx="168">
                    <c:v>9.47638153248106E-3</c:v>
                  </c:pt>
                  <c:pt idx="169">
                    <c:v>9.5515134158326038E-3</c:v>
                  </c:pt>
                  <c:pt idx="170">
                    <c:v>9.6261984227805925E-3</c:v>
                  </c:pt>
                  <c:pt idx="171">
                    <c:v>9.7004470049442126E-3</c:v>
                  </c:pt>
                  <c:pt idx="172">
                    <c:v>9.774269236962731E-3</c:v>
                  </c:pt>
                  <c:pt idx="173">
                    <c:v>9.8476748351223071E-3</c:v>
                  </c:pt>
                  <c:pt idx="174">
                    <c:v>9.9206731748188118E-3</c:v>
                  </c:pt>
                  <c:pt idx="175">
                    <c:v>9.993273306944243E-3</c:v>
                  </c:pt>
                  <c:pt idx="176">
                    <c:v>1.0065483973276616E-2</c:v>
                  </c:pt>
                  <c:pt idx="177">
                    <c:v>1.0137313620946371E-2</c:v>
                  </c:pt>
                  <c:pt idx="178">
                    <c:v>1.0208770416046026E-2</c:v>
                  </c:pt>
                  <c:pt idx="179">
                    <c:v>1.0279862256444231E-2</c:v>
                  </c:pt>
                </c:numCache>
              </c:numRef>
            </c:plus>
            <c:minus>
              <c:numRef>
                <c:f>Manual!$D$2:$D$181</c:f>
                <c:numCache>
                  <c:formatCode>General</c:formatCode>
                  <c:ptCount val="180"/>
                  <c:pt idx="102">
                    <c:v>1.1226849544356914E-3</c:v>
                  </c:pt>
                  <c:pt idx="103">
                    <c:v>1.5869226292545631E-3</c:v>
                  </c:pt>
                  <c:pt idx="104">
                    <c:v>1.9438994156479618E-3</c:v>
                  </c:pt>
                  <c:pt idx="105">
                    <c:v>2.2453704702137902E-3</c:v>
                  </c:pt>
                  <c:pt idx="106">
                    <c:v>2.5114053402702759E-3</c:v>
                  </c:pt>
                  <c:pt idx="107">
                    <c:v>2.7522994319095061E-3</c:v>
                  </c:pt>
                  <c:pt idx="108">
                    <c:v>2.9741683221709398E-3</c:v>
                  </c:pt>
                  <c:pt idx="109">
                    <c:v>3.1809958253867935E-3</c:v>
                  </c:pt>
                  <c:pt idx="110">
                    <c:v>3.3755483082458953E-3</c:v>
                  </c:pt>
                  <c:pt idx="111">
                    <c:v>3.559839259007162E-3</c:v>
                  </c:pt>
                  <c:pt idx="112">
                    <c:v>3.7353881281564352E-3</c:v>
                  </c:pt>
                  <c:pt idx="113">
                    <c:v>3.9033749059185765E-3</c:v>
                  </c:pt>
                  <c:pt idx="114">
                    <c:v>4.0647375850551707E-3</c:v>
                  </c:pt>
                  <c:pt idx="115">
                    <c:v>4.2202363590717173E-3</c:v>
                  </c:pt>
                  <c:pt idx="116">
                    <c:v>4.3704974602681293E-3</c:v>
                  </c:pt>
                  <c:pt idx="117">
                    <c:v>4.5160440130207914E-3</c:v>
                  </c:pt>
                  <c:pt idx="118">
                    <c:v>4.6573183141445469E-3</c:v>
                  </c:pt>
                  <c:pt idx="119">
                    <c:v>4.7946982831278372E-3</c:v>
                  </c:pt>
                  <c:pt idx="120">
                    <c:v>4.9285098446967095E-3</c:v>
                  </c:pt>
                  <c:pt idx="121">
                    <c:v>5.0590364091632426E-3</c:v>
                  </c:pt>
                  <c:pt idx="122">
                    <c:v>5.1865262408449077E-3</c:v>
                  </c:pt>
                  <c:pt idx="123">
                    <c:v>5.3111982624748531E-3</c:v>
                  </c:pt>
                  <c:pt idx="124">
                    <c:v>5.4332466830718795E-3</c:v>
                  </c:pt>
                  <c:pt idx="125">
                    <c:v>5.5528447281733787E-3</c:v>
                  </c:pt>
                  <c:pt idx="126">
                    <c:v>5.6701476764219137E-3</c:v>
                  </c:pt>
                  <c:pt idx="127">
                    <c:v>5.7852953538816325E-3</c:v>
                  </c:pt>
                  <c:pt idx="128">
                    <c:v>5.8984141999083644E-3</c:v>
                  </c:pt>
                  <c:pt idx="129">
                    <c:v>6.0096189911994042E-3</c:v>
                  </c:pt>
                  <c:pt idx="130">
                    <c:v>6.1190142906843367E-3</c:v>
                  </c:pt>
                  <c:pt idx="131">
                    <c:v>6.226695673081142E-3</c:v>
                  </c:pt>
                  <c:pt idx="132">
                    <c:v>6.3327507677890214E-3</c:v>
                  </c:pt>
                  <c:pt idx="133">
                    <c:v>6.4372601513172636E-3</c:v>
                  </c:pt>
                  <c:pt idx="134">
                    <c:v>6.5402981149504666E-3</c:v>
                  </c:pt>
                  <c:pt idx="135">
                    <c:v>6.6419333283192364E-3</c:v>
                  </c:pt>
                  <c:pt idx="136">
                    <c:v>6.7422294156176451E-3</c:v>
                  </c:pt>
                  <c:pt idx="137">
                    <c:v>6.8412454581175215E-3</c:v>
                  </c:pt>
                  <c:pt idx="138">
                    <c:v>6.9390364341788986E-3</c:v>
                  </c:pt>
                  <c:pt idx="139">
                    <c:v>7.0356536059991322E-3</c:v>
                  </c:pt>
                  <c:pt idx="140">
                    <c:v>7.1311448607706603E-3</c:v>
                  </c:pt>
                  <c:pt idx="141">
                    <c:v>7.2255550126455225E-3</c:v>
                  </c:pt>
                  <c:pt idx="142">
                    <c:v>7.3189260708702835E-3</c:v>
                  </c:pt>
                  <c:pt idx="143">
                    <c:v>7.411297478608754E-3</c:v>
                  </c:pt>
                  <c:pt idx="144">
                    <c:v>7.502706326274082E-3</c:v>
                  </c:pt>
                  <c:pt idx="145">
                    <c:v>7.5931875426167141E-3</c:v>
                  </c:pt>
                  <c:pt idx="146">
                    <c:v>7.682774066337307E-3</c:v>
                  </c:pt>
                  <c:pt idx="147">
                    <c:v>7.7714970005953454E-3</c:v>
                  </c:pt>
                  <c:pt idx="148">
                    <c:v>7.8593857524506799E-3</c:v>
                  </c:pt>
                  <c:pt idx="149">
                    <c:v>7.9464681589945969E-3</c:v>
                  </c:pt>
                  <c:pt idx="150">
                    <c:v>8.0327706016900657E-3</c:v>
                  </c:pt>
                  <c:pt idx="151">
                    <c:v>8.1183181102400387E-3</c:v>
                  </c:pt>
                  <c:pt idx="152">
                    <c:v>8.2031344571318315E-3</c:v>
                  </c:pt>
                  <c:pt idx="153">
                    <c:v>8.2872422438598787E-3</c:v>
                  </c:pt>
                  <c:pt idx="154">
                    <c:v>8.3706629797042301E-3</c:v>
                  </c:pt>
                  <c:pt idx="155">
                    <c:v>8.4534171538350172E-3</c:v>
                  </c:pt>
                  <c:pt idx="156">
                    <c:v>8.5355243014206446E-3</c:v>
                  </c:pt>
                  <c:pt idx="157">
                    <c:v>8.6170030643376652E-3</c:v>
                  </c:pt>
                  <c:pt idx="158">
                    <c:v>8.6978712470110811E-3</c:v>
                  </c:pt>
                  <c:pt idx="159">
                    <c:v>8.7781458678537344E-3</c:v>
                  </c:pt>
                  <c:pt idx="160">
                    <c:v>8.8578432067210455E-3</c:v>
                  </c:pt>
                  <c:pt idx="161">
                    <c:v>8.9369788487516783E-3</c:v>
                  </c:pt>
                  <c:pt idx="162">
                    <c:v>9.0155677249246294E-3</c:v>
                  </c:pt>
                  <c:pt idx="163">
                    <c:v>9.0936241496281708E-3</c:v>
                  </c:pt>
                  <c:pt idx="164">
                    <c:v>9.1711618555051014E-3</c:v>
                  </c:pt>
                  <c:pt idx="165">
                    <c:v>9.2481940258116926E-3</c:v>
                  </c:pt>
                  <c:pt idx="166">
                    <c:v>9.3247333245034692E-3</c:v>
                  </c:pt>
                  <c:pt idx="167">
                    <c:v>9.4007919242399037E-3</c:v>
                  </c:pt>
                  <c:pt idx="168">
                    <c:v>9.47638153248106E-3</c:v>
                  </c:pt>
                  <c:pt idx="169">
                    <c:v>9.5515134158326038E-3</c:v>
                  </c:pt>
                  <c:pt idx="170">
                    <c:v>9.6261984227805925E-3</c:v>
                  </c:pt>
                  <c:pt idx="171">
                    <c:v>9.7004470049442126E-3</c:v>
                  </c:pt>
                  <c:pt idx="172">
                    <c:v>9.774269236962731E-3</c:v>
                  </c:pt>
                  <c:pt idx="173">
                    <c:v>9.8476748351223071E-3</c:v>
                  </c:pt>
                  <c:pt idx="174">
                    <c:v>9.9206731748188118E-3</c:v>
                  </c:pt>
                  <c:pt idx="175">
                    <c:v>9.993273306944243E-3</c:v>
                  </c:pt>
                  <c:pt idx="176">
                    <c:v>1.0065483973276616E-2</c:v>
                  </c:pt>
                  <c:pt idx="177">
                    <c:v>1.0137313620946371E-2</c:v>
                  </c:pt>
                  <c:pt idx="178">
                    <c:v>1.0208770416046026E-2</c:v>
                  </c:pt>
                  <c:pt idx="179">
                    <c:v>1.0279862256444231E-2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595959">
                    <a:alpha val="40392"/>
                  </a:srgbClr>
                </a:solidFill>
                <a:prstDash val="solid"/>
                <a:round/>
              </a:ln>
              <a:effectLst/>
            </c:spPr>
          </c:errBars>
          <c:cat>
            <c:numRef>
              <c:f>Manual!$A$2:$A$181</c:f>
              <c:numCache>
                <c:formatCode>[$-24009]mmmm\ dd\,\ yyyy;@</c:formatCode>
                <c:ptCount val="180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  <c:pt idx="21">
                  <c:v>41183</c:v>
                </c:pt>
                <c:pt idx="22">
                  <c:v>41214</c:v>
                </c:pt>
                <c:pt idx="23">
                  <c:v>41244</c:v>
                </c:pt>
                <c:pt idx="24">
                  <c:v>41275</c:v>
                </c:pt>
                <c:pt idx="25">
                  <c:v>41306</c:v>
                </c:pt>
                <c:pt idx="26">
                  <c:v>41334</c:v>
                </c:pt>
                <c:pt idx="27">
                  <c:v>41365</c:v>
                </c:pt>
                <c:pt idx="28">
                  <c:v>41395</c:v>
                </c:pt>
                <c:pt idx="29">
                  <c:v>41426</c:v>
                </c:pt>
                <c:pt idx="30">
                  <c:v>41456</c:v>
                </c:pt>
                <c:pt idx="31">
                  <c:v>41487</c:v>
                </c:pt>
                <c:pt idx="32">
                  <c:v>41518</c:v>
                </c:pt>
                <c:pt idx="33">
                  <c:v>41548</c:v>
                </c:pt>
                <c:pt idx="34">
                  <c:v>41579</c:v>
                </c:pt>
                <c:pt idx="35">
                  <c:v>41609</c:v>
                </c:pt>
                <c:pt idx="36">
                  <c:v>41640</c:v>
                </c:pt>
                <c:pt idx="37">
                  <c:v>41671</c:v>
                </c:pt>
                <c:pt idx="38">
                  <c:v>41699</c:v>
                </c:pt>
                <c:pt idx="39">
                  <c:v>41730</c:v>
                </c:pt>
                <c:pt idx="40">
                  <c:v>41760</c:v>
                </c:pt>
                <c:pt idx="41">
                  <c:v>41791</c:v>
                </c:pt>
                <c:pt idx="42">
                  <c:v>41821</c:v>
                </c:pt>
                <c:pt idx="43">
                  <c:v>41852</c:v>
                </c:pt>
                <c:pt idx="44">
                  <c:v>41883</c:v>
                </c:pt>
                <c:pt idx="45">
                  <c:v>41913</c:v>
                </c:pt>
                <c:pt idx="46">
                  <c:v>41944</c:v>
                </c:pt>
                <c:pt idx="47">
                  <c:v>41974</c:v>
                </c:pt>
                <c:pt idx="48">
                  <c:v>42005</c:v>
                </c:pt>
                <c:pt idx="49">
                  <c:v>42036</c:v>
                </c:pt>
                <c:pt idx="50">
                  <c:v>42064</c:v>
                </c:pt>
                <c:pt idx="51">
                  <c:v>42095</c:v>
                </c:pt>
                <c:pt idx="52">
                  <c:v>42125</c:v>
                </c:pt>
                <c:pt idx="53">
                  <c:v>42156</c:v>
                </c:pt>
                <c:pt idx="54">
                  <c:v>42186</c:v>
                </c:pt>
                <c:pt idx="55">
                  <c:v>42217</c:v>
                </c:pt>
                <c:pt idx="56">
                  <c:v>42248</c:v>
                </c:pt>
                <c:pt idx="57">
                  <c:v>42278</c:v>
                </c:pt>
                <c:pt idx="58">
                  <c:v>42309</c:v>
                </c:pt>
                <c:pt idx="59">
                  <c:v>42339</c:v>
                </c:pt>
                <c:pt idx="60">
                  <c:v>42370</c:v>
                </c:pt>
                <c:pt idx="61">
                  <c:v>42401</c:v>
                </c:pt>
                <c:pt idx="62">
                  <c:v>42430</c:v>
                </c:pt>
                <c:pt idx="63">
                  <c:v>42461</c:v>
                </c:pt>
                <c:pt idx="64">
                  <c:v>42491</c:v>
                </c:pt>
                <c:pt idx="65">
                  <c:v>42522</c:v>
                </c:pt>
                <c:pt idx="66">
                  <c:v>42552</c:v>
                </c:pt>
                <c:pt idx="67">
                  <c:v>42583</c:v>
                </c:pt>
                <c:pt idx="68">
                  <c:v>42614</c:v>
                </c:pt>
                <c:pt idx="69">
                  <c:v>42644</c:v>
                </c:pt>
                <c:pt idx="70">
                  <c:v>42675</c:v>
                </c:pt>
                <c:pt idx="71">
                  <c:v>42705</c:v>
                </c:pt>
                <c:pt idx="72">
                  <c:v>42736</c:v>
                </c:pt>
                <c:pt idx="73">
                  <c:v>42767</c:v>
                </c:pt>
                <c:pt idx="74">
                  <c:v>42795</c:v>
                </c:pt>
                <c:pt idx="75">
                  <c:v>42826</c:v>
                </c:pt>
                <c:pt idx="76">
                  <c:v>42856</c:v>
                </c:pt>
                <c:pt idx="77">
                  <c:v>42887</c:v>
                </c:pt>
                <c:pt idx="78">
                  <c:v>42917</c:v>
                </c:pt>
                <c:pt idx="79">
                  <c:v>42948</c:v>
                </c:pt>
                <c:pt idx="80">
                  <c:v>42979</c:v>
                </c:pt>
                <c:pt idx="81">
                  <c:v>43009</c:v>
                </c:pt>
                <c:pt idx="82">
                  <c:v>43040</c:v>
                </c:pt>
                <c:pt idx="83">
                  <c:v>43070</c:v>
                </c:pt>
                <c:pt idx="84">
                  <c:v>43101</c:v>
                </c:pt>
                <c:pt idx="85">
                  <c:v>43132</c:v>
                </c:pt>
                <c:pt idx="86">
                  <c:v>43160</c:v>
                </c:pt>
                <c:pt idx="87">
                  <c:v>43191</c:v>
                </c:pt>
                <c:pt idx="88">
                  <c:v>43221</c:v>
                </c:pt>
                <c:pt idx="89">
                  <c:v>43252</c:v>
                </c:pt>
                <c:pt idx="90">
                  <c:v>43282</c:v>
                </c:pt>
                <c:pt idx="91">
                  <c:v>43313</c:v>
                </c:pt>
                <c:pt idx="92">
                  <c:v>43344</c:v>
                </c:pt>
                <c:pt idx="93">
                  <c:v>43374</c:v>
                </c:pt>
                <c:pt idx="94">
                  <c:v>43405</c:v>
                </c:pt>
                <c:pt idx="95">
                  <c:v>43435</c:v>
                </c:pt>
                <c:pt idx="96">
                  <c:v>43466</c:v>
                </c:pt>
                <c:pt idx="97">
                  <c:v>43497</c:v>
                </c:pt>
                <c:pt idx="98">
                  <c:v>43525</c:v>
                </c:pt>
                <c:pt idx="99">
                  <c:v>43556</c:v>
                </c:pt>
                <c:pt idx="100">
                  <c:v>43586</c:v>
                </c:pt>
                <c:pt idx="101">
                  <c:v>43617</c:v>
                </c:pt>
                <c:pt idx="102">
                  <c:v>43647</c:v>
                </c:pt>
                <c:pt idx="103">
                  <c:v>43678</c:v>
                </c:pt>
                <c:pt idx="104">
                  <c:v>43709</c:v>
                </c:pt>
                <c:pt idx="105">
                  <c:v>43739</c:v>
                </c:pt>
                <c:pt idx="106">
                  <c:v>43770</c:v>
                </c:pt>
                <c:pt idx="107">
                  <c:v>43800</c:v>
                </c:pt>
                <c:pt idx="108">
                  <c:v>43831</c:v>
                </c:pt>
                <c:pt idx="109">
                  <c:v>43862</c:v>
                </c:pt>
                <c:pt idx="110">
                  <c:v>43891</c:v>
                </c:pt>
                <c:pt idx="111">
                  <c:v>43922</c:v>
                </c:pt>
                <c:pt idx="112">
                  <c:v>43952</c:v>
                </c:pt>
                <c:pt idx="113">
                  <c:v>43983</c:v>
                </c:pt>
                <c:pt idx="114">
                  <c:v>44013</c:v>
                </c:pt>
                <c:pt idx="115">
                  <c:v>44044</c:v>
                </c:pt>
                <c:pt idx="116">
                  <c:v>44075</c:v>
                </c:pt>
                <c:pt idx="117">
                  <c:v>44105</c:v>
                </c:pt>
                <c:pt idx="118">
                  <c:v>44136</c:v>
                </c:pt>
                <c:pt idx="119">
                  <c:v>44166</c:v>
                </c:pt>
                <c:pt idx="120">
                  <c:v>44197</c:v>
                </c:pt>
                <c:pt idx="121">
                  <c:v>44228</c:v>
                </c:pt>
                <c:pt idx="122">
                  <c:v>44256</c:v>
                </c:pt>
                <c:pt idx="123">
                  <c:v>44287</c:v>
                </c:pt>
                <c:pt idx="124">
                  <c:v>44317</c:v>
                </c:pt>
                <c:pt idx="125">
                  <c:v>44348</c:v>
                </c:pt>
                <c:pt idx="126">
                  <c:v>44378</c:v>
                </c:pt>
                <c:pt idx="127">
                  <c:v>44409</c:v>
                </c:pt>
                <c:pt idx="128">
                  <c:v>44440</c:v>
                </c:pt>
                <c:pt idx="129">
                  <c:v>44470</c:v>
                </c:pt>
                <c:pt idx="130">
                  <c:v>44501</c:v>
                </c:pt>
                <c:pt idx="131">
                  <c:v>44531</c:v>
                </c:pt>
                <c:pt idx="132">
                  <c:v>44562</c:v>
                </c:pt>
                <c:pt idx="133">
                  <c:v>44593</c:v>
                </c:pt>
                <c:pt idx="134">
                  <c:v>44621</c:v>
                </c:pt>
                <c:pt idx="135">
                  <c:v>44652</c:v>
                </c:pt>
                <c:pt idx="136">
                  <c:v>44682</c:v>
                </c:pt>
                <c:pt idx="137">
                  <c:v>44713</c:v>
                </c:pt>
                <c:pt idx="138">
                  <c:v>44743</c:v>
                </c:pt>
                <c:pt idx="139">
                  <c:v>44774</c:v>
                </c:pt>
                <c:pt idx="140">
                  <c:v>44805</c:v>
                </c:pt>
                <c:pt idx="141">
                  <c:v>44835</c:v>
                </c:pt>
                <c:pt idx="142">
                  <c:v>44866</c:v>
                </c:pt>
                <c:pt idx="143">
                  <c:v>44896</c:v>
                </c:pt>
                <c:pt idx="144">
                  <c:v>44927</c:v>
                </c:pt>
                <c:pt idx="145">
                  <c:v>44958</c:v>
                </c:pt>
                <c:pt idx="146">
                  <c:v>44986</c:v>
                </c:pt>
                <c:pt idx="147">
                  <c:v>45017</c:v>
                </c:pt>
                <c:pt idx="148">
                  <c:v>45047</c:v>
                </c:pt>
                <c:pt idx="149">
                  <c:v>45078</c:v>
                </c:pt>
                <c:pt idx="150">
                  <c:v>45108</c:v>
                </c:pt>
                <c:pt idx="151">
                  <c:v>45139</c:v>
                </c:pt>
                <c:pt idx="152">
                  <c:v>45170</c:v>
                </c:pt>
                <c:pt idx="153">
                  <c:v>45200</c:v>
                </c:pt>
                <c:pt idx="154">
                  <c:v>45231</c:v>
                </c:pt>
                <c:pt idx="155">
                  <c:v>45261</c:v>
                </c:pt>
                <c:pt idx="156">
                  <c:v>45292</c:v>
                </c:pt>
                <c:pt idx="157">
                  <c:v>45323</c:v>
                </c:pt>
                <c:pt idx="158">
                  <c:v>45352</c:v>
                </c:pt>
                <c:pt idx="159">
                  <c:v>45383</c:v>
                </c:pt>
                <c:pt idx="160">
                  <c:v>45413</c:v>
                </c:pt>
                <c:pt idx="161">
                  <c:v>45444</c:v>
                </c:pt>
                <c:pt idx="162">
                  <c:v>45474</c:v>
                </c:pt>
                <c:pt idx="163">
                  <c:v>45505</c:v>
                </c:pt>
                <c:pt idx="164">
                  <c:v>45536</c:v>
                </c:pt>
                <c:pt idx="165">
                  <c:v>45566</c:v>
                </c:pt>
                <c:pt idx="166">
                  <c:v>45597</c:v>
                </c:pt>
                <c:pt idx="167">
                  <c:v>45627</c:v>
                </c:pt>
                <c:pt idx="168">
                  <c:v>45658</c:v>
                </c:pt>
                <c:pt idx="169">
                  <c:v>45689</c:v>
                </c:pt>
                <c:pt idx="170">
                  <c:v>45717</c:v>
                </c:pt>
                <c:pt idx="171">
                  <c:v>45748</c:v>
                </c:pt>
                <c:pt idx="172">
                  <c:v>45778</c:v>
                </c:pt>
                <c:pt idx="173">
                  <c:v>45809</c:v>
                </c:pt>
                <c:pt idx="174">
                  <c:v>45839</c:v>
                </c:pt>
                <c:pt idx="175">
                  <c:v>45870</c:v>
                </c:pt>
                <c:pt idx="176">
                  <c:v>45901</c:v>
                </c:pt>
                <c:pt idx="177">
                  <c:v>45931</c:v>
                </c:pt>
                <c:pt idx="178">
                  <c:v>45962</c:v>
                </c:pt>
                <c:pt idx="179">
                  <c:v>45992</c:v>
                </c:pt>
              </c:numCache>
            </c:numRef>
          </c:cat>
          <c:val>
            <c:numRef>
              <c:f>Manual!$C$2:$C$181</c:f>
              <c:numCache>
                <c:formatCode>General</c:formatCode>
                <c:ptCount val="180"/>
                <c:pt idx="102">
                  <c:v>4.2960222338409342E-2</c:v>
                </c:pt>
                <c:pt idx="103">
                  <c:v>4.342768429306143E-2</c:v>
                </c:pt>
                <c:pt idx="104">
                  <c:v>4.3895146247713512E-2</c:v>
                </c:pt>
                <c:pt idx="105">
                  <c:v>4.4362608202365594E-2</c:v>
                </c:pt>
                <c:pt idx="106">
                  <c:v>4.4830070157017676E-2</c:v>
                </c:pt>
                <c:pt idx="107">
                  <c:v>4.5297532111669765E-2</c:v>
                </c:pt>
                <c:pt idx="108">
                  <c:v>4.5764994066321847E-2</c:v>
                </c:pt>
                <c:pt idx="109">
                  <c:v>4.6232456020973929E-2</c:v>
                </c:pt>
                <c:pt idx="110">
                  <c:v>4.6699917975626011E-2</c:v>
                </c:pt>
                <c:pt idx="111">
                  <c:v>4.71673799302781E-2</c:v>
                </c:pt>
                <c:pt idx="112">
                  <c:v>4.7634841884930182E-2</c:v>
                </c:pt>
                <c:pt idx="113">
                  <c:v>4.8102303839582264E-2</c:v>
                </c:pt>
                <c:pt idx="114">
                  <c:v>4.8569765794234346E-2</c:v>
                </c:pt>
                <c:pt idx="115">
                  <c:v>4.9037227748886435E-2</c:v>
                </c:pt>
                <c:pt idx="116">
                  <c:v>4.9504689703538517E-2</c:v>
                </c:pt>
                <c:pt idx="117">
                  <c:v>4.9972151658190599E-2</c:v>
                </c:pt>
                <c:pt idx="118">
                  <c:v>5.0439613612842688E-2</c:v>
                </c:pt>
                <c:pt idx="119">
                  <c:v>5.0907075567494769E-2</c:v>
                </c:pt>
                <c:pt idx="120">
                  <c:v>5.1374537522146851E-2</c:v>
                </c:pt>
                <c:pt idx="121">
                  <c:v>5.1841999476798933E-2</c:v>
                </c:pt>
                <c:pt idx="122">
                  <c:v>5.2309461431451015E-2</c:v>
                </c:pt>
                <c:pt idx="123">
                  <c:v>5.2776923386103104E-2</c:v>
                </c:pt>
                <c:pt idx="124">
                  <c:v>5.3244385340755186E-2</c:v>
                </c:pt>
                <c:pt idx="125">
                  <c:v>5.3711847295407268E-2</c:v>
                </c:pt>
                <c:pt idx="126">
                  <c:v>5.4179309250059357E-2</c:v>
                </c:pt>
                <c:pt idx="127">
                  <c:v>5.4646771204711439E-2</c:v>
                </c:pt>
                <c:pt idx="128">
                  <c:v>5.5114233159363521E-2</c:v>
                </c:pt>
                <c:pt idx="129">
                  <c:v>5.5581695114015603E-2</c:v>
                </c:pt>
                <c:pt idx="130">
                  <c:v>5.6049157068667685E-2</c:v>
                </c:pt>
                <c:pt idx="131">
                  <c:v>5.6516619023319774E-2</c:v>
                </c:pt>
                <c:pt idx="132">
                  <c:v>5.6984080977971856E-2</c:v>
                </c:pt>
                <c:pt idx="133">
                  <c:v>5.7451542932623938E-2</c:v>
                </c:pt>
                <c:pt idx="134">
                  <c:v>5.7919004887276027E-2</c:v>
                </c:pt>
                <c:pt idx="135">
                  <c:v>5.8386466841928109E-2</c:v>
                </c:pt>
                <c:pt idx="136">
                  <c:v>5.885392879658019E-2</c:v>
                </c:pt>
                <c:pt idx="137">
                  <c:v>5.9321390751232272E-2</c:v>
                </c:pt>
                <c:pt idx="138">
                  <c:v>5.9788852705884354E-2</c:v>
                </c:pt>
                <c:pt idx="139">
                  <c:v>6.0256314660536443E-2</c:v>
                </c:pt>
                <c:pt idx="140">
                  <c:v>6.0723776615188525E-2</c:v>
                </c:pt>
                <c:pt idx="141">
                  <c:v>6.1191238569840614E-2</c:v>
                </c:pt>
                <c:pt idx="142">
                  <c:v>6.1658700524492696E-2</c:v>
                </c:pt>
                <c:pt idx="143">
                  <c:v>6.2126162479144778E-2</c:v>
                </c:pt>
                <c:pt idx="144">
                  <c:v>6.259362443379686E-2</c:v>
                </c:pt>
                <c:pt idx="145">
                  <c:v>6.3061086388448942E-2</c:v>
                </c:pt>
                <c:pt idx="146">
                  <c:v>6.3528548343101024E-2</c:v>
                </c:pt>
                <c:pt idx="147">
                  <c:v>6.399601029775312E-2</c:v>
                </c:pt>
                <c:pt idx="148">
                  <c:v>6.4463472252405202E-2</c:v>
                </c:pt>
                <c:pt idx="149">
                  <c:v>6.4930934207057284E-2</c:v>
                </c:pt>
                <c:pt idx="150">
                  <c:v>6.5398396161709366E-2</c:v>
                </c:pt>
                <c:pt idx="151">
                  <c:v>6.5865858116361448E-2</c:v>
                </c:pt>
                <c:pt idx="152">
                  <c:v>6.633332007101353E-2</c:v>
                </c:pt>
                <c:pt idx="153">
                  <c:v>6.6800782025665612E-2</c:v>
                </c:pt>
                <c:pt idx="154">
                  <c:v>6.7268243980317693E-2</c:v>
                </c:pt>
                <c:pt idx="155">
                  <c:v>6.7735705934969775E-2</c:v>
                </c:pt>
                <c:pt idx="156">
                  <c:v>6.8203167889621857E-2</c:v>
                </c:pt>
                <c:pt idx="157">
                  <c:v>6.8670629844273953E-2</c:v>
                </c:pt>
                <c:pt idx="158">
                  <c:v>6.9138091798926035E-2</c:v>
                </c:pt>
                <c:pt idx="159">
                  <c:v>6.9605553753578117E-2</c:v>
                </c:pt>
                <c:pt idx="160">
                  <c:v>7.0073015708230199E-2</c:v>
                </c:pt>
                <c:pt idx="161">
                  <c:v>7.0540477662882281E-2</c:v>
                </c:pt>
                <c:pt idx="162">
                  <c:v>7.1007939617534363E-2</c:v>
                </c:pt>
                <c:pt idx="163">
                  <c:v>7.1475401572186459E-2</c:v>
                </c:pt>
                <c:pt idx="164">
                  <c:v>7.1942863526838541E-2</c:v>
                </c:pt>
                <c:pt idx="165">
                  <c:v>7.2410325481490623E-2</c:v>
                </c:pt>
                <c:pt idx="166">
                  <c:v>7.2877787436142705E-2</c:v>
                </c:pt>
                <c:pt idx="167">
                  <c:v>7.3345249390794787E-2</c:v>
                </c:pt>
                <c:pt idx="168">
                  <c:v>7.3812711345446869E-2</c:v>
                </c:pt>
                <c:pt idx="169">
                  <c:v>7.4280173300098951E-2</c:v>
                </c:pt>
                <c:pt idx="170">
                  <c:v>7.4747635254751033E-2</c:v>
                </c:pt>
                <c:pt idx="171">
                  <c:v>7.5215097209403114E-2</c:v>
                </c:pt>
                <c:pt idx="172">
                  <c:v>7.5682559164055196E-2</c:v>
                </c:pt>
                <c:pt idx="173">
                  <c:v>7.6150021118707292E-2</c:v>
                </c:pt>
                <c:pt idx="174">
                  <c:v>7.6617483073359374E-2</c:v>
                </c:pt>
                <c:pt idx="175">
                  <c:v>7.7084945028011456E-2</c:v>
                </c:pt>
                <c:pt idx="176">
                  <c:v>7.7552406982663538E-2</c:v>
                </c:pt>
                <c:pt idx="177">
                  <c:v>7.8019868937315634E-2</c:v>
                </c:pt>
                <c:pt idx="178">
                  <c:v>7.8487330891967716E-2</c:v>
                </c:pt>
                <c:pt idx="179">
                  <c:v>7.8954792846619798E-2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EC-43F5-A6E9-E882B7F03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90339855"/>
        <c:axId val="690340271"/>
      </c:barChart>
      <c:catAx>
        <c:axId val="690339855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40271"/>
        <c:crosses val="autoZero"/>
        <c:auto val="1"/>
        <c:lblAlgn val="ctr"/>
        <c:lblOffset val="100"/>
        <c:noMultiLvlLbl val="0"/>
      </c:catAx>
      <c:valAx>
        <c:axId val="69034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3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Manual!$B$1</c:f>
              <c:strCache>
                <c:ptCount val="1"/>
                <c:pt idx="0">
                  <c:v>Product A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val>
            <c:numRef>
              <c:f>Manual!$B$2:$B$181</c:f>
              <c:numCache>
                <c:formatCode>General</c:formatCode>
                <c:ptCount val="180"/>
                <c:pt idx="0">
                  <c:v>1.9596306856955261E-5</c:v>
                </c:pt>
                <c:pt idx="1">
                  <c:v>3.2617545665801322E-4</c:v>
                </c:pt>
                <c:pt idx="2">
                  <c:v>9.5820863924629478E-4</c:v>
                </c:pt>
                <c:pt idx="3">
                  <c:v>1.6225231095870775E-3</c:v>
                </c:pt>
                <c:pt idx="4">
                  <c:v>2.2721682021767885E-3</c:v>
                </c:pt>
                <c:pt idx="5">
                  <c:v>3.1766944742125094E-3</c:v>
                </c:pt>
                <c:pt idx="6">
                  <c:v>3.6189828205386524E-3</c:v>
                </c:pt>
                <c:pt idx="7">
                  <c:v>4.1102861898619321E-3</c:v>
                </c:pt>
                <c:pt idx="8">
                  <c:v>4.8334046758363542E-3</c:v>
                </c:pt>
                <c:pt idx="9">
                  <c:v>5.5251368125697701E-3</c:v>
                </c:pt>
                <c:pt idx="10">
                  <c:v>6.1251048558312706E-3</c:v>
                </c:pt>
                <c:pt idx="11">
                  <c:v>6.6519681193904405E-3</c:v>
                </c:pt>
                <c:pt idx="12">
                  <c:v>6.6159984390131788E-3</c:v>
                </c:pt>
                <c:pt idx="13">
                  <c:v>7.1882142562847088E-3</c:v>
                </c:pt>
                <c:pt idx="14">
                  <c:v>7.7099889101118844E-3</c:v>
                </c:pt>
                <c:pt idx="15">
                  <c:v>7.9460389556343328E-3</c:v>
                </c:pt>
                <c:pt idx="16">
                  <c:v>8.5957562837161629E-3</c:v>
                </c:pt>
                <c:pt idx="17">
                  <c:v>9.437433947019647E-3</c:v>
                </c:pt>
                <c:pt idx="18">
                  <c:v>9.729727908412953E-3</c:v>
                </c:pt>
                <c:pt idx="19">
                  <c:v>1.0235869223055191E-2</c:v>
                </c:pt>
                <c:pt idx="20">
                  <c:v>1.0325590232620609E-2</c:v>
                </c:pt>
                <c:pt idx="21">
                  <c:v>1.0830410812473002E-2</c:v>
                </c:pt>
                <c:pt idx="22">
                  <c:v>1.1165726205694308E-2</c:v>
                </c:pt>
                <c:pt idx="23">
                  <c:v>1.1420674680940077E-2</c:v>
                </c:pt>
                <c:pt idx="24">
                  <c:v>1.1467356173238526E-2</c:v>
                </c:pt>
                <c:pt idx="25">
                  <c:v>1.1813569005339081E-2</c:v>
                </c:pt>
                <c:pt idx="26">
                  <c:v>1.2267983012851237E-2</c:v>
                </c:pt>
                <c:pt idx="27">
                  <c:v>1.256158306505442E-2</c:v>
                </c:pt>
                <c:pt idx="28">
                  <c:v>1.3198438322544248E-2</c:v>
                </c:pt>
                <c:pt idx="29">
                  <c:v>1.3591355044605156E-2</c:v>
                </c:pt>
                <c:pt idx="30">
                  <c:v>1.442205631917242E-2</c:v>
                </c:pt>
                <c:pt idx="31">
                  <c:v>1.5843510517357478E-2</c:v>
                </c:pt>
                <c:pt idx="32">
                  <c:v>1.7111502766187375E-2</c:v>
                </c:pt>
                <c:pt idx="33">
                  <c:v>1.8401988387430769E-2</c:v>
                </c:pt>
                <c:pt idx="34">
                  <c:v>1.9454877067800778E-2</c:v>
                </c:pt>
                <c:pt idx="35">
                  <c:v>2.0167322130854488E-2</c:v>
                </c:pt>
                <c:pt idx="36">
                  <c:v>2.1121786735965074E-2</c:v>
                </c:pt>
                <c:pt idx="37">
                  <c:v>2.2788074265104381E-2</c:v>
                </c:pt>
                <c:pt idx="38">
                  <c:v>2.4164498390853179E-2</c:v>
                </c:pt>
                <c:pt idx="39">
                  <c:v>2.546239852787633E-2</c:v>
                </c:pt>
                <c:pt idx="40">
                  <c:v>2.6686010842344968E-2</c:v>
                </c:pt>
                <c:pt idx="41">
                  <c:v>2.7308881504298915E-2</c:v>
                </c:pt>
                <c:pt idx="42">
                  <c:v>2.8239314701980798E-2</c:v>
                </c:pt>
                <c:pt idx="43">
                  <c:v>2.8791507246415226E-2</c:v>
                </c:pt>
                <c:pt idx="44">
                  <c:v>2.9569480186286749E-2</c:v>
                </c:pt>
                <c:pt idx="45">
                  <c:v>3.064123728257645E-2</c:v>
                </c:pt>
                <c:pt idx="46">
                  <c:v>3.0520070310687743E-2</c:v>
                </c:pt>
                <c:pt idx="47">
                  <c:v>3.1372097941797433E-2</c:v>
                </c:pt>
                <c:pt idx="48">
                  <c:v>3.1664049372549991E-2</c:v>
                </c:pt>
                <c:pt idx="49">
                  <c:v>3.2222097274422851E-2</c:v>
                </c:pt>
                <c:pt idx="50">
                  <c:v>3.2893901087267884E-2</c:v>
                </c:pt>
                <c:pt idx="51">
                  <c:v>3.3970577966760236E-2</c:v>
                </c:pt>
                <c:pt idx="52">
                  <c:v>3.4555075189846712E-2</c:v>
                </c:pt>
                <c:pt idx="53">
                  <c:v>3.5325460390592402E-2</c:v>
                </c:pt>
                <c:pt idx="54">
                  <c:v>3.6154053422835432E-2</c:v>
                </c:pt>
                <c:pt idx="55">
                  <c:v>3.6092223943521538E-2</c:v>
                </c:pt>
                <c:pt idx="56">
                  <c:v>3.6651505443044012E-2</c:v>
                </c:pt>
                <c:pt idx="57">
                  <c:v>3.7910088917257341E-2</c:v>
                </c:pt>
                <c:pt idx="58">
                  <c:v>3.7863255051240947E-2</c:v>
                </c:pt>
                <c:pt idx="59">
                  <c:v>3.8485101642996379E-2</c:v>
                </c:pt>
                <c:pt idx="60">
                  <c:v>3.7685421692699998E-2</c:v>
                </c:pt>
                <c:pt idx="61">
                  <c:v>3.8008791256795967E-2</c:v>
                </c:pt>
                <c:pt idx="62">
                  <c:v>3.8527372977870171E-2</c:v>
                </c:pt>
                <c:pt idx="63">
                  <c:v>3.9040762718041556E-2</c:v>
                </c:pt>
                <c:pt idx="64">
                  <c:v>3.9224648919736475E-2</c:v>
                </c:pt>
                <c:pt idx="65">
                  <c:v>3.9987477940386665E-2</c:v>
                </c:pt>
                <c:pt idx="66">
                  <c:v>3.9753027440591227E-2</c:v>
                </c:pt>
                <c:pt idx="67">
                  <c:v>4.0073036078653264E-2</c:v>
                </c:pt>
                <c:pt idx="68">
                  <c:v>4.031897986198426E-2</c:v>
                </c:pt>
                <c:pt idx="69">
                  <c:v>4.0568430383590988E-2</c:v>
                </c:pt>
                <c:pt idx="70">
                  <c:v>4.101939043622891E-2</c:v>
                </c:pt>
                <c:pt idx="71">
                  <c:v>4.1773732257449285E-2</c:v>
                </c:pt>
                <c:pt idx="72">
                  <c:v>3.8917483502237137E-2</c:v>
                </c:pt>
                <c:pt idx="73">
                  <c:v>3.9169022975521668E-2</c:v>
                </c:pt>
                <c:pt idx="74">
                  <c:v>3.9555625828031717E-2</c:v>
                </c:pt>
                <c:pt idx="75">
                  <c:v>3.9729576323524481E-2</c:v>
                </c:pt>
                <c:pt idx="76">
                  <c:v>4.009590819116933E-2</c:v>
                </c:pt>
                <c:pt idx="77">
                  <c:v>4.0649199073688462E-2</c:v>
                </c:pt>
                <c:pt idx="78">
                  <c:v>4.0363625077749904E-2</c:v>
                </c:pt>
                <c:pt idx="79">
                  <c:v>4.0802919042004317E-2</c:v>
                </c:pt>
                <c:pt idx="80">
                  <c:v>4.0721078292671686E-2</c:v>
                </c:pt>
                <c:pt idx="81">
                  <c:v>4.0843204337077339E-2</c:v>
                </c:pt>
                <c:pt idx="82">
                  <c:v>4.12338680337773E-2</c:v>
                </c:pt>
                <c:pt idx="83">
                  <c:v>4.0897948435039376E-2</c:v>
                </c:pt>
                <c:pt idx="84">
                  <c:v>3.9806447839931272E-2</c:v>
                </c:pt>
                <c:pt idx="85">
                  <c:v>3.9498983354722954E-2</c:v>
                </c:pt>
                <c:pt idx="86">
                  <c:v>4.0063019035795906E-2</c:v>
                </c:pt>
                <c:pt idx="87">
                  <c:v>4.0212879777435963E-2</c:v>
                </c:pt>
                <c:pt idx="88">
                  <c:v>4.1209676220306982E-2</c:v>
                </c:pt>
                <c:pt idx="89">
                  <c:v>4.161163239710023E-2</c:v>
                </c:pt>
                <c:pt idx="90">
                  <c:v>4.1494269229643582E-2</c:v>
                </c:pt>
                <c:pt idx="91">
                  <c:v>4.1672021785305213E-2</c:v>
                </c:pt>
                <c:pt idx="92">
                  <c:v>4.1294501695124927E-2</c:v>
                </c:pt>
                <c:pt idx="93">
                  <c:v>4.176538958235379E-2</c:v>
                </c:pt>
                <c:pt idx="94">
                  <c:v>4.214383115437996E-2</c:v>
                </c:pt>
                <c:pt idx="95">
                  <c:v>4.2068565488858081E-2</c:v>
                </c:pt>
                <c:pt idx="96">
                  <c:v>4.14881734274846E-2</c:v>
                </c:pt>
                <c:pt idx="97">
                  <c:v>4.1696088514563391E-2</c:v>
                </c:pt>
                <c:pt idx="98">
                  <c:v>4.2202779308368348E-2</c:v>
                </c:pt>
                <c:pt idx="99">
                  <c:v>4.2660997547521125E-2</c:v>
                </c:pt>
                <c:pt idx="100">
                  <c:v>4.4023374214427091E-2</c:v>
                </c:pt>
                <c:pt idx="101">
                  <c:v>4.249276038375726E-2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2-47C1-AE72-0BAB602B3146}"/>
            </c:ext>
          </c:extLst>
        </c:ser>
        <c:ser>
          <c:idx val="1"/>
          <c:order val="1"/>
          <c:tx>
            <c:strRef>
              <c:f>Manual!$C$1</c:f>
              <c:strCache>
                <c:ptCount val="1"/>
                <c:pt idx="0">
                  <c:v>Forecast(Product A)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Manual!$D$2:$D$181</c:f>
                <c:numCache>
                  <c:formatCode>General</c:formatCode>
                  <c:ptCount val="180"/>
                  <c:pt idx="102">
                    <c:v>1.1226849544356914E-3</c:v>
                  </c:pt>
                  <c:pt idx="103">
                    <c:v>1.5869226292545631E-3</c:v>
                  </c:pt>
                  <c:pt idx="104">
                    <c:v>1.9438994156479618E-3</c:v>
                  </c:pt>
                  <c:pt idx="105">
                    <c:v>2.2453704702137902E-3</c:v>
                  </c:pt>
                  <c:pt idx="106">
                    <c:v>2.5114053402702759E-3</c:v>
                  </c:pt>
                  <c:pt idx="107">
                    <c:v>2.7522994319095061E-3</c:v>
                  </c:pt>
                  <c:pt idx="108">
                    <c:v>2.9741683221709398E-3</c:v>
                  </c:pt>
                  <c:pt idx="109">
                    <c:v>3.1809958253867935E-3</c:v>
                  </c:pt>
                  <c:pt idx="110">
                    <c:v>3.3755483082458953E-3</c:v>
                  </c:pt>
                  <c:pt idx="111">
                    <c:v>3.559839259007162E-3</c:v>
                  </c:pt>
                  <c:pt idx="112">
                    <c:v>3.7353881281564352E-3</c:v>
                  </c:pt>
                  <c:pt idx="113">
                    <c:v>3.9033749059185765E-3</c:v>
                  </c:pt>
                  <c:pt idx="114">
                    <c:v>4.0647375850551707E-3</c:v>
                  </c:pt>
                  <c:pt idx="115">
                    <c:v>4.2202363590717173E-3</c:v>
                  </c:pt>
                  <c:pt idx="116">
                    <c:v>4.3704974602681293E-3</c:v>
                  </c:pt>
                  <c:pt idx="117">
                    <c:v>4.5160440130207914E-3</c:v>
                  </c:pt>
                  <c:pt idx="118">
                    <c:v>4.6573183141445469E-3</c:v>
                  </c:pt>
                  <c:pt idx="119">
                    <c:v>4.7946982831278372E-3</c:v>
                  </c:pt>
                  <c:pt idx="120">
                    <c:v>4.9285098446967095E-3</c:v>
                  </c:pt>
                  <c:pt idx="121">
                    <c:v>5.0590364091632426E-3</c:v>
                  </c:pt>
                  <c:pt idx="122">
                    <c:v>5.1865262408449077E-3</c:v>
                  </c:pt>
                  <c:pt idx="123">
                    <c:v>5.3111982624748531E-3</c:v>
                  </c:pt>
                  <c:pt idx="124">
                    <c:v>5.4332466830718795E-3</c:v>
                  </c:pt>
                  <c:pt idx="125">
                    <c:v>5.5528447281733787E-3</c:v>
                  </c:pt>
                  <c:pt idx="126">
                    <c:v>5.6701476764219137E-3</c:v>
                  </c:pt>
                  <c:pt idx="127">
                    <c:v>5.7852953538816325E-3</c:v>
                  </c:pt>
                  <c:pt idx="128">
                    <c:v>5.8984141999083644E-3</c:v>
                  </c:pt>
                  <c:pt idx="129">
                    <c:v>6.0096189911994042E-3</c:v>
                  </c:pt>
                  <c:pt idx="130">
                    <c:v>6.1190142906843367E-3</c:v>
                  </c:pt>
                  <c:pt idx="131">
                    <c:v>6.226695673081142E-3</c:v>
                  </c:pt>
                  <c:pt idx="132">
                    <c:v>6.3327507677890214E-3</c:v>
                  </c:pt>
                  <c:pt idx="133">
                    <c:v>6.4372601513172636E-3</c:v>
                  </c:pt>
                  <c:pt idx="134">
                    <c:v>6.5402981149504666E-3</c:v>
                  </c:pt>
                  <c:pt idx="135">
                    <c:v>6.6419333283192364E-3</c:v>
                  </c:pt>
                  <c:pt idx="136">
                    <c:v>6.7422294156176451E-3</c:v>
                  </c:pt>
                  <c:pt idx="137">
                    <c:v>6.8412454581175215E-3</c:v>
                  </c:pt>
                  <c:pt idx="138">
                    <c:v>6.9390364341788986E-3</c:v>
                  </c:pt>
                  <c:pt idx="139">
                    <c:v>7.0356536059991322E-3</c:v>
                  </c:pt>
                  <c:pt idx="140">
                    <c:v>7.1311448607706603E-3</c:v>
                  </c:pt>
                  <c:pt idx="141">
                    <c:v>7.2255550126455225E-3</c:v>
                  </c:pt>
                  <c:pt idx="142">
                    <c:v>7.3189260708702835E-3</c:v>
                  </c:pt>
                  <c:pt idx="143">
                    <c:v>7.411297478608754E-3</c:v>
                  </c:pt>
                  <c:pt idx="144">
                    <c:v>7.502706326274082E-3</c:v>
                  </c:pt>
                  <c:pt idx="145">
                    <c:v>7.5931875426167141E-3</c:v>
                  </c:pt>
                  <c:pt idx="146">
                    <c:v>7.682774066337307E-3</c:v>
                  </c:pt>
                  <c:pt idx="147">
                    <c:v>7.7714970005953454E-3</c:v>
                  </c:pt>
                  <c:pt idx="148">
                    <c:v>7.8593857524506799E-3</c:v>
                  </c:pt>
                  <c:pt idx="149">
                    <c:v>7.9464681589945969E-3</c:v>
                  </c:pt>
                  <c:pt idx="150">
                    <c:v>8.0327706016900657E-3</c:v>
                  </c:pt>
                  <c:pt idx="151">
                    <c:v>8.1183181102400387E-3</c:v>
                  </c:pt>
                  <c:pt idx="152">
                    <c:v>8.2031344571318315E-3</c:v>
                  </c:pt>
                  <c:pt idx="153">
                    <c:v>8.2872422438598787E-3</c:v>
                  </c:pt>
                  <c:pt idx="154">
                    <c:v>8.3706629797042301E-3</c:v>
                  </c:pt>
                  <c:pt idx="155">
                    <c:v>8.4534171538350172E-3</c:v>
                  </c:pt>
                  <c:pt idx="156">
                    <c:v>8.5355243014206446E-3</c:v>
                  </c:pt>
                  <c:pt idx="157">
                    <c:v>8.6170030643376652E-3</c:v>
                  </c:pt>
                  <c:pt idx="158">
                    <c:v>8.6978712470110811E-3</c:v>
                  </c:pt>
                  <c:pt idx="159">
                    <c:v>8.7781458678537344E-3</c:v>
                  </c:pt>
                  <c:pt idx="160">
                    <c:v>8.8578432067210455E-3</c:v>
                  </c:pt>
                  <c:pt idx="161">
                    <c:v>8.9369788487516783E-3</c:v>
                  </c:pt>
                  <c:pt idx="162">
                    <c:v>9.0155677249246294E-3</c:v>
                  </c:pt>
                  <c:pt idx="163">
                    <c:v>9.0936241496281708E-3</c:v>
                  </c:pt>
                  <c:pt idx="164">
                    <c:v>9.1711618555051014E-3</c:v>
                  </c:pt>
                  <c:pt idx="165">
                    <c:v>9.2481940258116926E-3</c:v>
                  </c:pt>
                  <c:pt idx="166">
                    <c:v>9.3247333245034692E-3</c:v>
                  </c:pt>
                  <c:pt idx="167">
                    <c:v>9.4007919242399037E-3</c:v>
                  </c:pt>
                  <c:pt idx="168">
                    <c:v>9.47638153248106E-3</c:v>
                  </c:pt>
                  <c:pt idx="169">
                    <c:v>9.5515134158326038E-3</c:v>
                  </c:pt>
                  <c:pt idx="170">
                    <c:v>9.6261984227805925E-3</c:v>
                  </c:pt>
                  <c:pt idx="171">
                    <c:v>9.7004470049442126E-3</c:v>
                  </c:pt>
                  <c:pt idx="172">
                    <c:v>9.774269236962731E-3</c:v>
                  </c:pt>
                  <c:pt idx="173">
                    <c:v>9.8476748351223071E-3</c:v>
                  </c:pt>
                  <c:pt idx="174">
                    <c:v>9.9206731748188118E-3</c:v>
                  </c:pt>
                  <c:pt idx="175">
                    <c:v>9.993273306944243E-3</c:v>
                  </c:pt>
                  <c:pt idx="176">
                    <c:v>1.0065483973276616E-2</c:v>
                  </c:pt>
                  <c:pt idx="177">
                    <c:v>1.0137313620946371E-2</c:v>
                  </c:pt>
                  <c:pt idx="178">
                    <c:v>1.0208770416046026E-2</c:v>
                  </c:pt>
                  <c:pt idx="179">
                    <c:v>1.0279862256444231E-2</c:v>
                  </c:pt>
                </c:numCache>
              </c:numRef>
            </c:plus>
            <c:minus>
              <c:numRef>
                <c:f>Manual!$D$2:$D$181</c:f>
                <c:numCache>
                  <c:formatCode>General</c:formatCode>
                  <c:ptCount val="180"/>
                  <c:pt idx="102">
                    <c:v>1.1226849544356914E-3</c:v>
                  </c:pt>
                  <c:pt idx="103">
                    <c:v>1.5869226292545631E-3</c:v>
                  </c:pt>
                  <c:pt idx="104">
                    <c:v>1.9438994156479618E-3</c:v>
                  </c:pt>
                  <c:pt idx="105">
                    <c:v>2.2453704702137902E-3</c:v>
                  </c:pt>
                  <c:pt idx="106">
                    <c:v>2.5114053402702759E-3</c:v>
                  </c:pt>
                  <c:pt idx="107">
                    <c:v>2.7522994319095061E-3</c:v>
                  </c:pt>
                  <c:pt idx="108">
                    <c:v>2.9741683221709398E-3</c:v>
                  </c:pt>
                  <c:pt idx="109">
                    <c:v>3.1809958253867935E-3</c:v>
                  </c:pt>
                  <c:pt idx="110">
                    <c:v>3.3755483082458953E-3</c:v>
                  </c:pt>
                  <c:pt idx="111">
                    <c:v>3.559839259007162E-3</c:v>
                  </c:pt>
                  <c:pt idx="112">
                    <c:v>3.7353881281564352E-3</c:v>
                  </c:pt>
                  <c:pt idx="113">
                    <c:v>3.9033749059185765E-3</c:v>
                  </c:pt>
                  <c:pt idx="114">
                    <c:v>4.0647375850551707E-3</c:v>
                  </c:pt>
                  <c:pt idx="115">
                    <c:v>4.2202363590717173E-3</c:v>
                  </c:pt>
                  <c:pt idx="116">
                    <c:v>4.3704974602681293E-3</c:v>
                  </c:pt>
                  <c:pt idx="117">
                    <c:v>4.5160440130207914E-3</c:v>
                  </c:pt>
                  <c:pt idx="118">
                    <c:v>4.6573183141445469E-3</c:v>
                  </c:pt>
                  <c:pt idx="119">
                    <c:v>4.7946982831278372E-3</c:v>
                  </c:pt>
                  <c:pt idx="120">
                    <c:v>4.9285098446967095E-3</c:v>
                  </c:pt>
                  <c:pt idx="121">
                    <c:v>5.0590364091632426E-3</c:v>
                  </c:pt>
                  <c:pt idx="122">
                    <c:v>5.1865262408449077E-3</c:v>
                  </c:pt>
                  <c:pt idx="123">
                    <c:v>5.3111982624748531E-3</c:v>
                  </c:pt>
                  <c:pt idx="124">
                    <c:v>5.4332466830718795E-3</c:v>
                  </c:pt>
                  <c:pt idx="125">
                    <c:v>5.5528447281733787E-3</c:v>
                  </c:pt>
                  <c:pt idx="126">
                    <c:v>5.6701476764219137E-3</c:v>
                  </c:pt>
                  <c:pt idx="127">
                    <c:v>5.7852953538816325E-3</c:v>
                  </c:pt>
                  <c:pt idx="128">
                    <c:v>5.8984141999083644E-3</c:v>
                  </c:pt>
                  <c:pt idx="129">
                    <c:v>6.0096189911994042E-3</c:v>
                  </c:pt>
                  <c:pt idx="130">
                    <c:v>6.1190142906843367E-3</c:v>
                  </c:pt>
                  <c:pt idx="131">
                    <c:v>6.226695673081142E-3</c:v>
                  </c:pt>
                  <c:pt idx="132">
                    <c:v>6.3327507677890214E-3</c:v>
                  </c:pt>
                  <c:pt idx="133">
                    <c:v>6.4372601513172636E-3</c:v>
                  </c:pt>
                  <c:pt idx="134">
                    <c:v>6.5402981149504666E-3</c:v>
                  </c:pt>
                  <c:pt idx="135">
                    <c:v>6.6419333283192364E-3</c:v>
                  </c:pt>
                  <c:pt idx="136">
                    <c:v>6.7422294156176451E-3</c:v>
                  </c:pt>
                  <c:pt idx="137">
                    <c:v>6.8412454581175215E-3</c:v>
                  </c:pt>
                  <c:pt idx="138">
                    <c:v>6.9390364341788986E-3</c:v>
                  </c:pt>
                  <c:pt idx="139">
                    <c:v>7.0356536059991322E-3</c:v>
                  </c:pt>
                  <c:pt idx="140">
                    <c:v>7.1311448607706603E-3</c:v>
                  </c:pt>
                  <c:pt idx="141">
                    <c:v>7.2255550126455225E-3</c:v>
                  </c:pt>
                  <c:pt idx="142">
                    <c:v>7.3189260708702835E-3</c:v>
                  </c:pt>
                  <c:pt idx="143">
                    <c:v>7.411297478608754E-3</c:v>
                  </c:pt>
                  <c:pt idx="144">
                    <c:v>7.502706326274082E-3</c:v>
                  </c:pt>
                  <c:pt idx="145">
                    <c:v>7.5931875426167141E-3</c:v>
                  </c:pt>
                  <c:pt idx="146">
                    <c:v>7.682774066337307E-3</c:v>
                  </c:pt>
                  <c:pt idx="147">
                    <c:v>7.7714970005953454E-3</c:v>
                  </c:pt>
                  <c:pt idx="148">
                    <c:v>7.8593857524506799E-3</c:v>
                  </c:pt>
                  <c:pt idx="149">
                    <c:v>7.9464681589945969E-3</c:v>
                  </c:pt>
                  <c:pt idx="150">
                    <c:v>8.0327706016900657E-3</c:v>
                  </c:pt>
                  <c:pt idx="151">
                    <c:v>8.1183181102400387E-3</c:v>
                  </c:pt>
                  <c:pt idx="152">
                    <c:v>8.2031344571318315E-3</c:v>
                  </c:pt>
                  <c:pt idx="153">
                    <c:v>8.2872422438598787E-3</c:v>
                  </c:pt>
                  <c:pt idx="154">
                    <c:v>8.3706629797042301E-3</c:v>
                  </c:pt>
                  <c:pt idx="155">
                    <c:v>8.4534171538350172E-3</c:v>
                  </c:pt>
                  <c:pt idx="156">
                    <c:v>8.5355243014206446E-3</c:v>
                  </c:pt>
                  <c:pt idx="157">
                    <c:v>8.6170030643376652E-3</c:v>
                  </c:pt>
                  <c:pt idx="158">
                    <c:v>8.6978712470110811E-3</c:v>
                  </c:pt>
                  <c:pt idx="159">
                    <c:v>8.7781458678537344E-3</c:v>
                  </c:pt>
                  <c:pt idx="160">
                    <c:v>8.8578432067210455E-3</c:v>
                  </c:pt>
                  <c:pt idx="161">
                    <c:v>8.9369788487516783E-3</c:v>
                  </c:pt>
                  <c:pt idx="162">
                    <c:v>9.0155677249246294E-3</c:v>
                  </c:pt>
                  <c:pt idx="163">
                    <c:v>9.0936241496281708E-3</c:v>
                  </c:pt>
                  <c:pt idx="164">
                    <c:v>9.1711618555051014E-3</c:v>
                  </c:pt>
                  <c:pt idx="165">
                    <c:v>9.2481940258116926E-3</c:v>
                  </c:pt>
                  <c:pt idx="166">
                    <c:v>9.3247333245034692E-3</c:v>
                  </c:pt>
                  <c:pt idx="167">
                    <c:v>9.4007919242399037E-3</c:v>
                  </c:pt>
                  <c:pt idx="168">
                    <c:v>9.47638153248106E-3</c:v>
                  </c:pt>
                  <c:pt idx="169">
                    <c:v>9.5515134158326038E-3</c:v>
                  </c:pt>
                  <c:pt idx="170">
                    <c:v>9.6261984227805925E-3</c:v>
                  </c:pt>
                  <c:pt idx="171">
                    <c:v>9.7004470049442126E-3</c:v>
                  </c:pt>
                  <c:pt idx="172">
                    <c:v>9.774269236962731E-3</c:v>
                  </c:pt>
                  <c:pt idx="173">
                    <c:v>9.8476748351223071E-3</c:v>
                  </c:pt>
                  <c:pt idx="174">
                    <c:v>9.9206731748188118E-3</c:v>
                  </c:pt>
                  <c:pt idx="175">
                    <c:v>9.993273306944243E-3</c:v>
                  </c:pt>
                  <c:pt idx="176">
                    <c:v>1.0065483973276616E-2</c:v>
                  </c:pt>
                  <c:pt idx="177">
                    <c:v>1.0137313620946371E-2</c:v>
                  </c:pt>
                  <c:pt idx="178">
                    <c:v>1.0208770416046026E-2</c:v>
                  </c:pt>
                  <c:pt idx="179">
                    <c:v>1.0279862256444231E-2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595959">
                    <a:alpha val="40392"/>
                  </a:srgbClr>
                </a:solidFill>
                <a:prstDash val="solid"/>
                <a:round/>
              </a:ln>
              <a:effectLst/>
            </c:spPr>
          </c:errBars>
          <c:cat>
            <c:numRef>
              <c:f>Manual!$A$2:$A$181</c:f>
              <c:numCache>
                <c:formatCode>[$-24009]mmmm\ dd\,\ yyyy;@</c:formatCode>
                <c:ptCount val="180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  <c:pt idx="21">
                  <c:v>41183</c:v>
                </c:pt>
                <c:pt idx="22">
                  <c:v>41214</c:v>
                </c:pt>
                <c:pt idx="23">
                  <c:v>41244</c:v>
                </c:pt>
                <c:pt idx="24">
                  <c:v>41275</c:v>
                </c:pt>
                <c:pt idx="25">
                  <c:v>41306</c:v>
                </c:pt>
                <c:pt idx="26">
                  <c:v>41334</c:v>
                </c:pt>
                <c:pt idx="27">
                  <c:v>41365</c:v>
                </c:pt>
                <c:pt idx="28">
                  <c:v>41395</c:v>
                </c:pt>
                <c:pt idx="29">
                  <c:v>41426</c:v>
                </c:pt>
                <c:pt idx="30">
                  <c:v>41456</c:v>
                </c:pt>
                <c:pt idx="31">
                  <c:v>41487</c:v>
                </c:pt>
                <c:pt idx="32">
                  <c:v>41518</c:v>
                </c:pt>
                <c:pt idx="33">
                  <c:v>41548</c:v>
                </c:pt>
                <c:pt idx="34">
                  <c:v>41579</c:v>
                </c:pt>
                <c:pt idx="35">
                  <c:v>41609</c:v>
                </c:pt>
                <c:pt idx="36">
                  <c:v>41640</c:v>
                </c:pt>
                <c:pt idx="37">
                  <c:v>41671</c:v>
                </c:pt>
                <c:pt idx="38">
                  <c:v>41699</c:v>
                </c:pt>
                <c:pt idx="39">
                  <c:v>41730</c:v>
                </c:pt>
                <c:pt idx="40">
                  <c:v>41760</c:v>
                </c:pt>
                <c:pt idx="41">
                  <c:v>41791</c:v>
                </c:pt>
                <c:pt idx="42">
                  <c:v>41821</c:v>
                </c:pt>
                <c:pt idx="43">
                  <c:v>41852</c:v>
                </c:pt>
                <c:pt idx="44">
                  <c:v>41883</c:v>
                </c:pt>
                <c:pt idx="45">
                  <c:v>41913</c:v>
                </c:pt>
                <c:pt idx="46">
                  <c:v>41944</c:v>
                </c:pt>
                <c:pt idx="47">
                  <c:v>41974</c:v>
                </c:pt>
                <c:pt idx="48">
                  <c:v>42005</c:v>
                </c:pt>
                <c:pt idx="49">
                  <c:v>42036</c:v>
                </c:pt>
                <c:pt idx="50">
                  <c:v>42064</c:v>
                </c:pt>
                <c:pt idx="51">
                  <c:v>42095</c:v>
                </c:pt>
                <c:pt idx="52">
                  <c:v>42125</c:v>
                </c:pt>
                <c:pt idx="53">
                  <c:v>42156</c:v>
                </c:pt>
                <c:pt idx="54">
                  <c:v>42186</c:v>
                </c:pt>
                <c:pt idx="55">
                  <c:v>42217</c:v>
                </c:pt>
                <c:pt idx="56">
                  <c:v>42248</c:v>
                </c:pt>
                <c:pt idx="57">
                  <c:v>42278</c:v>
                </c:pt>
                <c:pt idx="58">
                  <c:v>42309</c:v>
                </c:pt>
                <c:pt idx="59">
                  <c:v>42339</c:v>
                </c:pt>
                <c:pt idx="60">
                  <c:v>42370</c:v>
                </c:pt>
                <c:pt idx="61">
                  <c:v>42401</c:v>
                </c:pt>
                <c:pt idx="62">
                  <c:v>42430</c:v>
                </c:pt>
                <c:pt idx="63">
                  <c:v>42461</c:v>
                </c:pt>
                <c:pt idx="64">
                  <c:v>42491</c:v>
                </c:pt>
                <c:pt idx="65">
                  <c:v>42522</c:v>
                </c:pt>
                <c:pt idx="66">
                  <c:v>42552</c:v>
                </c:pt>
                <c:pt idx="67">
                  <c:v>42583</c:v>
                </c:pt>
                <c:pt idx="68">
                  <c:v>42614</c:v>
                </c:pt>
                <c:pt idx="69">
                  <c:v>42644</c:v>
                </c:pt>
                <c:pt idx="70">
                  <c:v>42675</c:v>
                </c:pt>
                <c:pt idx="71">
                  <c:v>42705</c:v>
                </c:pt>
                <c:pt idx="72">
                  <c:v>42736</c:v>
                </c:pt>
                <c:pt idx="73">
                  <c:v>42767</c:v>
                </c:pt>
                <c:pt idx="74">
                  <c:v>42795</c:v>
                </c:pt>
                <c:pt idx="75">
                  <c:v>42826</c:v>
                </c:pt>
                <c:pt idx="76">
                  <c:v>42856</c:v>
                </c:pt>
                <c:pt idx="77">
                  <c:v>42887</c:v>
                </c:pt>
                <c:pt idx="78">
                  <c:v>42917</c:v>
                </c:pt>
                <c:pt idx="79">
                  <c:v>42948</c:v>
                </c:pt>
                <c:pt idx="80">
                  <c:v>42979</c:v>
                </c:pt>
                <c:pt idx="81">
                  <c:v>43009</c:v>
                </c:pt>
                <c:pt idx="82">
                  <c:v>43040</c:v>
                </c:pt>
                <c:pt idx="83">
                  <c:v>43070</c:v>
                </c:pt>
                <c:pt idx="84">
                  <c:v>43101</c:v>
                </c:pt>
                <c:pt idx="85">
                  <c:v>43132</c:v>
                </c:pt>
                <c:pt idx="86">
                  <c:v>43160</c:v>
                </c:pt>
                <c:pt idx="87">
                  <c:v>43191</c:v>
                </c:pt>
                <c:pt idx="88">
                  <c:v>43221</c:v>
                </c:pt>
                <c:pt idx="89">
                  <c:v>43252</c:v>
                </c:pt>
                <c:pt idx="90">
                  <c:v>43282</c:v>
                </c:pt>
                <c:pt idx="91">
                  <c:v>43313</c:v>
                </c:pt>
                <c:pt idx="92">
                  <c:v>43344</c:v>
                </c:pt>
                <c:pt idx="93">
                  <c:v>43374</c:v>
                </c:pt>
                <c:pt idx="94">
                  <c:v>43405</c:v>
                </c:pt>
                <c:pt idx="95">
                  <c:v>43435</c:v>
                </c:pt>
                <c:pt idx="96">
                  <c:v>43466</c:v>
                </c:pt>
                <c:pt idx="97">
                  <c:v>43497</c:v>
                </c:pt>
                <c:pt idx="98">
                  <c:v>43525</c:v>
                </c:pt>
                <c:pt idx="99">
                  <c:v>43556</c:v>
                </c:pt>
                <c:pt idx="100">
                  <c:v>43586</c:v>
                </c:pt>
                <c:pt idx="101">
                  <c:v>43617</c:v>
                </c:pt>
                <c:pt idx="102">
                  <c:v>43647</c:v>
                </c:pt>
                <c:pt idx="103">
                  <c:v>43678</c:v>
                </c:pt>
                <c:pt idx="104">
                  <c:v>43709</c:v>
                </c:pt>
                <c:pt idx="105">
                  <c:v>43739</c:v>
                </c:pt>
                <c:pt idx="106">
                  <c:v>43770</c:v>
                </c:pt>
                <c:pt idx="107">
                  <c:v>43800</c:v>
                </c:pt>
                <c:pt idx="108">
                  <c:v>43831</c:v>
                </c:pt>
                <c:pt idx="109">
                  <c:v>43862</c:v>
                </c:pt>
                <c:pt idx="110">
                  <c:v>43891</c:v>
                </c:pt>
                <c:pt idx="111">
                  <c:v>43922</c:v>
                </c:pt>
                <c:pt idx="112">
                  <c:v>43952</c:v>
                </c:pt>
                <c:pt idx="113">
                  <c:v>43983</c:v>
                </c:pt>
                <c:pt idx="114">
                  <c:v>44013</c:v>
                </c:pt>
                <c:pt idx="115">
                  <c:v>44044</c:v>
                </c:pt>
                <c:pt idx="116">
                  <c:v>44075</c:v>
                </c:pt>
                <c:pt idx="117">
                  <c:v>44105</c:v>
                </c:pt>
                <c:pt idx="118">
                  <c:v>44136</c:v>
                </c:pt>
                <c:pt idx="119">
                  <c:v>44166</c:v>
                </c:pt>
                <c:pt idx="120">
                  <c:v>44197</c:v>
                </c:pt>
                <c:pt idx="121">
                  <c:v>44228</c:v>
                </c:pt>
                <c:pt idx="122">
                  <c:v>44256</c:v>
                </c:pt>
                <c:pt idx="123">
                  <c:v>44287</c:v>
                </c:pt>
                <c:pt idx="124">
                  <c:v>44317</c:v>
                </c:pt>
                <c:pt idx="125">
                  <c:v>44348</c:v>
                </c:pt>
                <c:pt idx="126">
                  <c:v>44378</c:v>
                </c:pt>
                <c:pt idx="127">
                  <c:v>44409</c:v>
                </c:pt>
                <c:pt idx="128">
                  <c:v>44440</c:v>
                </c:pt>
                <c:pt idx="129">
                  <c:v>44470</c:v>
                </c:pt>
                <c:pt idx="130">
                  <c:v>44501</c:v>
                </c:pt>
                <c:pt idx="131">
                  <c:v>44531</c:v>
                </c:pt>
                <c:pt idx="132">
                  <c:v>44562</c:v>
                </c:pt>
                <c:pt idx="133">
                  <c:v>44593</c:v>
                </c:pt>
                <c:pt idx="134">
                  <c:v>44621</c:v>
                </c:pt>
                <c:pt idx="135">
                  <c:v>44652</c:v>
                </c:pt>
                <c:pt idx="136">
                  <c:v>44682</c:v>
                </c:pt>
                <c:pt idx="137">
                  <c:v>44713</c:v>
                </c:pt>
                <c:pt idx="138">
                  <c:v>44743</c:v>
                </c:pt>
                <c:pt idx="139">
                  <c:v>44774</c:v>
                </c:pt>
                <c:pt idx="140">
                  <c:v>44805</c:v>
                </c:pt>
                <c:pt idx="141">
                  <c:v>44835</c:v>
                </c:pt>
                <c:pt idx="142">
                  <c:v>44866</c:v>
                </c:pt>
                <c:pt idx="143">
                  <c:v>44896</c:v>
                </c:pt>
                <c:pt idx="144">
                  <c:v>44927</c:v>
                </c:pt>
                <c:pt idx="145">
                  <c:v>44958</c:v>
                </c:pt>
                <c:pt idx="146">
                  <c:v>44986</c:v>
                </c:pt>
                <c:pt idx="147">
                  <c:v>45017</c:v>
                </c:pt>
                <c:pt idx="148">
                  <c:v>45047</c:v>
                </c:pt>
                <c:pt idx="149">
                  <c:v>45078</c:v>
                </c:pt>
                <c:pt idx="150">
                  <c:v>45108</c:v>
                </c:pt>
                <c:pt idx="151">
                  <c:v>45139</c:v>
                </c:pt>
                <c:pt idx="152">
                  <c:v>45170</c:v>
                </c:pt>
                <c:pt idx="153">
                  <c:v>45200</c:v>
                </c:pt>
                <c:pt idx="154">
                  <c:v>45231</c:v>
                </c:pt>
                <c:pt idx="155">
                  <c:v>45261</c:v>
                </c:pt>
                <c:pt idx="156">
                  <c:v>45292</c:v>
                </c:pt>
                <c:pt idx="157">
                  <c:v>45323</c:v>
                </c:pt>
                <c:pt idx="158">
                  <c:v>45352</c:v>
                </c:pt>
                <c:pt idx="159">
                  <c:v>45383</c:v>
                </c:pt>
                <c:pt idx="160">
                  <c:v>45413</c:v>
                </c:pt>
                <c:pt idx="161">
                  <c:v>45444</c:v>
                </c:pt>
                <c:pt idx="162">
                  <c:v>45474</c:v>
                </c:pt>
                <c:pt idx="163">
                  <c:v>45505</c:v>
                </c:pt>
                <c:pt idx="164">
                  <c:v>45536</c:v>
                </c:pt>
                <c:pt idx="165">
                  <c:v>45566</c:v>
                </c:pt>
                <c:pt idx="166">
                  <c:v>45597</c:v>
                </c:pt>
                <c:pt idx="167">
                  <c:v>45627</c:v>
                </c:pt>
                <c:pt idx="168">
                  <c:v>45658</c:v>
                </c:pt>
                <c:pt idx="169">
                  <c:v>45689</c:v>
                </c:pt>
                <c:pt idx="170">
                  <c:v>45717</c:v>
                </c:pt>
                <c:pt idx="171">
                  <c:v>45748</c:v>
                </c:pt>
                <c:pt idx="172">
                  <c:v>45778</c:v>
                </c:pt>
                <c:pt idx="173">
                  <c:v>45809</c:v>
                </c:pt>
                <c:pt idx="174">
                  <c:v>45839</c:v>
                </c:pt>
                <c:pt idx="175">
                  <c:v>45870</c:v>
                </c:pt>
                <c:pt idx="176">
                  <c:v>45901</c:v>
                </c:pt>
                <c:pt idx="177">
                  <c:v>45931</c:v>
                </c:pt>
                <c:pt idx="178">
                  <c:v>45962</c:v>
                </c:pt>
                <c:pt idx="179">
                  <c:v>45992</c:v>
                </c:pt>
              </c:numCache>
            </c:numRef>
          </c:cat>
          <c:val>
            <c:numRef>
              <c:f>Manual!$C$2:$C$181</c:f>
              <c:numCache>
                <c:formatCode>General</c:formatCode>
                <c:ptCount val="180"/>
                <c:pt idx="102">
                  <c:v>4.2960222338409342E-2</c:v>
                </c:pt>
                <c:pt idx="103">
                  <c:v>4.342768429306143E-2</c:v>
                </c:pt>
                <c:pt idx="104">
                  <c:v>4.3895146247713512E-2</c:v>
                </c:pt>
                <c:pt idx="105">
                  <c:v>4.4362608202365594E-2</c:v>
                </c:pt>
                <c:pt idx="106">
                  <c:v>4.4830070157017676E-2</c:v>
                </c:pt>
                <c:pt idx="107">
                  <c:v>4.5297532111669765E-2</c:v>
                </c:pt>
                <c:pt idx="108">
                  <c:v>4.5764994066321847E-2</c:v>
                </c:pt>
                <c:pt idx="109">
                  <c:v>4.6232456020973929E-2</c:v>
                </c:pt>
                <c:pt idx="110">
                  <c:v>4.6699917975626011E-2</c:v>
                </c:pt>
                <c:pt idx="111">
                  <c:v>4.71673799302781E-2</c:v>
                </c:pt>
                <c:pt idx="112">
                  <c:v>4.7634841884930182E-2</c:v>
                </c:pt>
                <c:pt idx="113">
                  <c:v>4.8102303839582264E-2</c:v>
                </c:pt>
                <c:pt idx="114">
                  <c:v>4.8569765794234346E-2</c:v>
                </c:pt>
                <c:pt idx="115">
                  <c:v>4.9037227748886435E-2</c:v>
                </c:pt>
                <c:pt idx="116">
                  <c:v>4.9504689703538517E-2</c:v>
                </c:pt>
                <c:pt idx="117">
                  <c:v>4.9972151658190599E-2</c:v>
                </c:pt>
                <c:pt idx="118">
                  <c:v>5.0439613612842688E-2</c:v>
                </c:pt>
                <c:pt idx="119">
                  <c:v>5.0907075567494769E-2</c:v>
                </c:pt>
                <c:pt idx="120">
                  <c:v>5.1374537522146851E-2</c:v>
                </c:pt>
                <c:pt idx="121">
                  <c:v>5.1841999476798933E-2</c:v>
                </c:pt>
                <c:pt idx="122">
                  <c:v>5.2309461431451015E-2</c:v>
                </c:pt>
                <c:pt idx="123">
                  <c:v>5.2776923386103104E-2</c:v>
                </c:pt>
                <c:pt idx="124">
                  <c:v>5.3244385340755186E-2</c:v>
                </c:pt>
                <c:pt idx="125">
                  <c:v>5.3711847295407268E-2</c:v>
                </c:pt>
                <c:pt idx="126">
                  <c:v>5.4179309250059357E-2</c:v>
                </c:pt>
                <c:pt idx="127">
                  <c:v>5.4646771204711439E-2</c:v>
                </c:pt>
                <c:pt idx="128">
                  <c:v>5.5114233159363521E-2</c:v>
                </c:pt>
                <c:pt idx="129">
                  <c:v>5.5581695114015603E-2</c:v>
                </c:pt>
                <c:pt idx="130">
                  <c:v>5.6049157068667685E-2</c:v>
                </c:pt>
                <c:pt idx="131">
                  <c:v>5.6516619023319774E-2</c:v>
                </c:pt>
                <c:pt idx="132">
                  <c:v>5.6984080977971856E-2</c:v>
                </c:pt>
                <c:pt idx="133">
                  <c:v>5.7451542932623938E-2</c:v>
                </c:pt>
                <c:pt idx="134">
                  <c:v>5.7919004887276027E-2</c:v>
                </c:pt>
                <c:pt idx="135">
                  <c:v>5.8386466841928109E-2</c:v>
                </c:pt>
                <c:pt idx="136">
                  <c:v>5.885392879658019E-2</c:v>
                </c:pt>
                <c:pt idx="137">
                  <c:v>5.9321390751232272E-2</c:v>
                </c:pt>
                <c:pt idx="138">
                  <c:v>5.9788852705884354E-2</c:v>
                </c:pt>
                <c:pt idx="139">
                  <c:v>6.0256314660536443E-2</c:v>
                </c:pt>
                <c:pt idx="140">
                  <c:v>6.0723776615188525E-2</c:v>
                </c:pt>
                <c:pt idx="141">
                  <c:v>6.1191238569840614E-2</c:v>
                </c:pt>
                <c:pt idx="142">
                  <c:v>6.1658700524492696E-2</c:v>
                </c:pt>
                <c:pt idx="143">
                  <c:v>6.2126162479144778E-2</c:v>
                </c:pt>
                <c:pt idx="144">
                  <c:v>6.259362443379686E-2</c:v>
                </c:pt>
                <c:pt idx="145">
                  <c:v>6.3061086388448942E-2</c:v>
                </c:pt>
                <c:pt idx="146">
                  <c:v>6.3528548343101024E-2</c:v>
                </c:pt>
                <c:pt idx="147">
                  <c:v>6.399601029775312E-2</c:v>
                </c:pt>
                <c:pt idx="148">
                  <c:v>6.4463472252405202E-2</c:v>
                </c:pt>
                <c:pt idx="149">
                  <c:v>6.4930934207057284E-2</c:v>
                </c:pt>
                <c:pt idx="150">
                  <c:v>6.5398396161709366E-2</c:v>
                </c:pt>
                <c:pt idx="151">
                  <c:v>6.5865858116361448E-2</c:v>
                </c:pt>
                <c:pt idx="152">
                  <c:v>6.633332007101353E-2</c:v>
                </c:pt>
                <c:pt idx="153">
                  <c:v>6.6800782025665612E-2</c:v>
                </c:pt>
                <c:pt idx="154">
                  <c:v>6.7268243980317693E-2</c:v>
                </c:pt>
                <c:pt idx="155">
                  <c:v>6.7735705934969775E-2</c:v>
                </c:pt>
                <c:pt idx="156">
                  <c:v>6.8203167889621857E-2</c:v>
                </c:pt>
                <c:pt idx="157">
                  <c:v>6.8670629844273953E-2</c:v>
                </c:pt>
                <c:pt idx="158">
                  <c:v>6.9138091798926035E-2</c:v>
                </c:pt>
                <c:pt idx="159">
                  <c:v>6.9605553753578117E-2</c:v>
                </c:pt>
                <c:pt idx="160">
                  <c:v>7.0073015708230199E-2</c:v>
                </c:pt>
                <c:pt idx="161">
                  <c:v>7.0540477662882281E-2</c:v>
                </c:pt>
                <c:pt idx="162">
                  <c:v>7.1007939617534363E-2</c:v>
                </c:pt>
                <c:pt idx="163">
                  <c:v>7.1475401572186459E-2</c:v>
                </c:pt>
                <c:pt idx="164">
                  <c:v>7.1942863526838541E-2</c:v>
                </c:pt>
                <c:pt idx="165">
                  <c:v>7.2410325481490623E-2</c:v>
                </c:pt>
                <c:pt idx="166">
                  <c:v>7.2877787436142705E-2</c:v>
                </c:pt>
                <c:pt idx="167">
                  <c:v>7.3345249390794787E-2</c:v>
                </c:pt>
                <c:pt idx="168">
                  <c:v>7.3812711345446869E-2</c:v>
                </c:pt>
                <c:pt idx="169">
                  <c:v>7.4280173300098951E-2</c:v>
                </c:pt>
                <c:pt idx="170">
                  <c:v>7.4747635254751033E-2</c:v>
                </c:pt>
                <c:pt idx="171">
                  <c:v>7.5215097209403114E-2</c:v>
                </c:pt>
                <c:pt idx="172">
                  <c:v>7.5682559164055196E-2</c:v>
                </c:pt>
                <c:pt idx="173">
                  <c:v>7.6150021118707292E-2</c:v>
                </c:pt>
                <c:pt idx="174">
                  <c:v>7.6617483073359374E-2</c:v>
                </c:pt>
                <c:pt idx="175">
                  <c:v>7.7084945028011456E-2</c:v>
                </c:pt>
                <c:pt idx="176">
                  <c:v>7.7552406982663538E-2</c:v>
                </c:pt>
                <c:pt idx="177">
                  <c:v>7.8019868937315634E-2</c:v>
                </c:pt>
                <c:pt idx="178">
                  <c:v>7.8487330891967716E-2</c:v>
                </c:pt>
                <c:pt idx="179">
                  <c:v>7.8954792846619798E-2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D2-47C1-AE72-0BAB602B3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90339855"/>
        <c:axId val="690340271"/>
      </c:barChart>
      <c:catAx>
        <c:axId val="690339855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40271"/>
        <c:crosses val="autoZero"/>
        <c:auto val="1"/>
        <c:lblAlgn val="ctr"/>
        <c:lblOffset val="100"/>
        <c:noMultiLvlLbl val="0"/>
      </c:catAx>
      <c:valAx>
        <c:axId val="69034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3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Historical</a:t>
            </a:r>
            <a:r>
              <a:rPr lang="en-IN" baseline="0"/>
              <a:t> Sales Forecasting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'using Forecast Sheet'!$B$1</c:f>
              <c:strCache>
                <c:ptCount val="1"/>
                <c:pt idx="0">
                  <c:v>Product A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val>
            <c:numRef>
              <c:f>'using Forecast Sheet'!$B$2:$B$181</c:f>
              <c:numCache>
                <c:formatCode>General</c:formatCode>
                <c:ptCount val="180"/>
                <c:pt idx="0">
                  <c:v>1.9596306856955261E-5</c:v>
                </c:pt>
                <c:pt idx="1">
                  <c:v>3.2617545665801322E-4</c:v>
                </c:pt>
                <c:pt idx="2">
                  <c:v>9.5820863924629478E-4</c:v>
                </c:pt>
                <c:pt idx="3">
                  <c:v>1.6225231095870775E-3</c:v>
                </c:pt>
                <c:pt idx="4">
                  <c:v>2.2721682021767885E-3</c:v>
                </c:pt>
                <c:pt idx="5">
                  <c:v>3.1766944742125094E-3</c:v>
                </c:pt>
                <c:pt idx="6">
                  <c:v>3.6189828205386524E-3</c:v>
                </c:pt>
                <c:pt idx="7">
                  <c:v>4.1102861898619321E-3</c:v>
                </c:pt>
                <c:pt idx="8">
                  <c:v>4.8334046758363542E-3</c:v>
                </c:pt>
                <c:pt idx="9">
                  <c:v>5.5251368125697701E-3</c:v>
                </c:pt>
                <c:pt idx="10">
                  <c:v>6.1251048558312706E-3</c:v>
                </c:pt>
                <c:pt idx="11">
                  <c:v>6.6519681193904405E-3</c:v>
                </c:pt>
                <c:pt idx="12">
                  <c:v>6.6159984390131788E-3</c:v>
                </c:pt>
                <c:pt idx="13">
                  <c:v>7.1882142562847088E-3</c:v>
                </c:pt>
                <c:pt idx="14">
                  <c:v>7.7099889101118844E-3</c:v>
                </c:pt>
                <c:pt idx="15">
                  <c:v>7.9460389556343328E-3</c:v>
                </c:pt>
                <c:pt idx="16">
                  <c:v>8.5957562837161629E-3</c:v>
                </c:pt>
                <c:pt idx="17">
                  <c:v>9.437433947019647E-3</c:v>
                </c:pt>
                <c:pt idx="18">
                  <c:v>9.729727908412953E-3</c:v>
                </c:pt>
                <c:pt idx="19">
                  <c:v>1.0235869223055191E-2</c:v>
                </c:pt>
                <c:pt idx="20">
                  <c:v>1.0325590232620609E-2</c:v>
                </c:pt>
                <c:pt idx="21">
                  <c:v>1.0830410812473002E-2</c:v>
                </c:pt>
                <c:pt idx="22">
                  <c:v>1.1165726205694308E-2</c:v>
                </c:pt>
                <c:pt idx="23">
                  <c:v>1.1420674680940077E-2</c:v>
                </c:pt>
                <c:pt idx="24">
                  <c:v>1.1467356173238526E-2</c:v>
                </c:pt>
                <c:pt idx="25">
                  <c:v>1.1813569005339081E-2</c:v>
                </c:pt>
                <c:pt idx="26">
                  <c:v>1.2267983012851237E-2</c:v>
                </c:pt>
                <c:pt idx="27">
                  <c:v>1.256158306505442E-2</c:v>
                </c:pt>
                <c:pt idx="28">
                  <c:v>1.3198438322544248E-2</c:v>
                </c:pt>
                <c:pt idx="29">
                  <c:v>1.3591355044605156E-2</c:v>
                </c:pt>
                <c:pt idx="30">
                  <c:v>1.442205631917242E-2</c:v>
                </c:pt>
                <c:pt idx="31">
                  <c:v>1.5843510517357478E-2</c:v>
                </c:pt>
                <c:pt idx="32">
                  <c:v>1.7111502766187375E-2</c:v>
                </c:pt>
                <c:pt idx="33">
                  <c:v>1.8401988387430769E-2</c:v>
                </c:pt>
                <c:pt idx="34">
                  <c:v>1.9454877067800778E-2</c:v>
                </c:pt>
                <c:pt idx="35">
                  <c:v>2.0167322130854488E-2</c:v>
                </c:pt>
                <c:pt idx="36">
                  <c:v>2.1121786735965074E-2</c:v>
                </c:pt>
                <c:pt idx="37">
                  <c:v>2.2788074265104381E-2</c:v>
                </c:pt>
                <c:pt idx="38">
                  <c:v>2.4164498390853179E-2</c:v>
                </c:pt>
                <c:pt idx="39">
                  <c:v>2.546239852787633E-2</c:v>
                </c:pt>
                <c:pt idx="40">
                  <c:v>2.6686010842344968E-2</c:v>
                </c:pt>
                <c:pt idx="41">
                  <c:v>2.7308881504298915E-2</c:v>
                </c:pt>
                <c:pt idx="42">
                  <c:v>2.8239314701980798E-2</c:v>
                </c:pt>
                <c:pt idx="43">
                  <c:v>2.8791507246415226E-2</c:v>
                </c:pt>
                <c:pt idx="44">
                  <c:v>2.9569480186286749E-2</c:v>
                </c:pt>
                <c:pt idx="45">
                  <c:v>3.064123728257645E-2</c:v>
                </c:pt>
                <c:pt idx="46">
                  <c:v>3.0520070310687743E-2</c:v>
                </c:pt>
                <c:pt idx="47">
                  <c:v>3.1372097941797433E-2</c:v>
                </c:pt>
                <c:pt idx="48">
                  <c:v>3.1664049372549991E-2</c:v>
                </c:pt>
                <c:pt idx="49">
                  <c:v>3.2222097274422851E-2</c:v>
                </c:pt>
                <c:pt idx="50">
                  <c:v>3.2893901087267884E-2</c:v>
                </c:pt>
                <c:pt idx="51">
                  <c:v>3.3970577966760236E-2</c:v>
                </c:pt>
                <c:pt idx="52">
                  <c:v>3.4555075189846712E-2</c:v>
                </c:pt>
                <c:pt idx="53">
                  <c:v>3.5325460390592402E-2</c:v>
                </c:pt>
                <c:pt idx="54">
                  <c:v>3.6154053422835432E-2</c:v>
                </c:pt>
                <c:pt idx="55">
                  <c:v>3.6092223943521538E-2</c:v>
                </c:pt>
                <c:pt idx="56">
                  <c:v>3.6651505443044012E-2</c:v>
                </c:pt>
                <c:pt idx="57">
                  <c:v>3.7910088917257341E-2</c:v>
                </c:pt>
                <c:pt idx="58">
                  <c:v>3.7863255051240947E-2</c:v>
                </c:pt>
                <c:pt idx="59">
                  <c:v>3.8485101642996379E-2</c:v>
                </c:pt>
                <c:pt idx="60">
                  <c:v>3.7685421692699998E-2</c:v>
                </c:pt>
                <c:pt idx="61">
                  <c:v>3.8008791256795967E-2</c:v>
                </c:pt>
                <c:pt idx="62">
                  <c:v>3.8527372977870171E-2</c:v>
                </c:pt>
                <c:pt idx="63">
                  <c:v>3.9040762718041556E-2</c:v>
                </c:pt>
                <c:pt idx="64">
                  <c:v>3.9224648919736475E-2</c:v>
                </c:pt>
                <c:pt idx="65">
                  <c:v>3.9987477940386665E-2</c:v>
                </c:pt>
                <c:pt idx="66">
                  <c:v>3.9753027440591227E-2</c:v>
                </c:pt>
                <c:pt idx="67">
                  <c:v>4.0073036078653264E-2</c:v>
                </c:pt>
                <c:pt idx="68">
                  <c:v>4.031897986198426E-2</c:v>
                </c:pt>
                <c:pt idx="69">
                  <c:v>4.0568430383590988E-2</c:v>
                </c:pt>
                <c:pt idx="70">
                  <c:v>4.101939043622891E-2</c:v>
                </c:pt>
                <c:pt idx="71">
                  <c:v>4.1773732257449285E-2</c:v>
                </c:pt>
                <c:pt idx="72">
                  <c:v>3.8917483502237137E-2</c:v>
                </c:pt>
                <c:pt idx="73">
                  <c:v>3.9169022975521668E-2</c:v>
                </c:pt>
                <c:pt idx="74">
                  <c:v>3.9555625828031717E-2</c:v>
                </c:pt>
                <c:pt idx="75">
                  <c:v>3.9729576323524481E-2</c:v>
                </c:pt>
                <c:pt idx="76">
                  <c:v>4.009590819116933E-2</c:v>
                </c:pt>
                <c:pt idx="77">
                  <c:v>4.0649199073688462E-2</c:v>
                </c:pt>
                <c:pt idx="78">
                  <c:v>4.0363625077749904E-2</c:v>
                </c:pt>
                <c:pt idx="79">
                  <c:v>4.0802919042004317E-2</c:v>
                </c:pt>
                <c:pt idx="80">
                  <c:v>4.0721078292671686E-2</c:v>
                </c:pt>
                <c:pt idx="81">
                  <c:v>4.0843204337077339E-2</c:v>
                </c:pt>
                <c:pt idx="82">
                  <c:v>4.12338680337773E-2</c:v>
                </c:pt>
                <c:pt idx="83">
                  <c:v>4.0897948435039376E-2</c:v>
                </c:pt>
                <c:pt idx="84">
                  <c:v>3.9806447839931272E-2</c:v>
                </c:pt>
                <c:pt idx="85">
                  <c:v>3.9498983354722954E-2</c:v>
                </c:pt>
                <c:pt idx="86">
                  <c:v>4.0063019035795906E-2</c:v>
                </c:pt>
                <c:pt idx="87">
                  <c:v>4.0212879777435963E-2</c:v>
                </c:pt>
                <c:pt idx="88">
                  <c:v>4.1209676220306982E-2</c:v>
                </c:pt>
                <c:pt idx="89">
                  <c:v>4.161163239710023E-2</c:v>
                </c:pt>
                <c:pt idx="90">
                  <c:v>4.1494269229643582E-2</c:v>
                </c:pt>
                <c:pt idx="91">
                  <c:v>4.1672021785305213E-2</c:v>
                </c:pt>
                <c:pt idx="92">
                  <c:v>4.1294501695124927E-2</c:v>
                </c:pt>
                <c:pt idx="93">
                  <c:v>4.176538958235379E-2</c:v>
                </c:pt>
                <c:pt idx="94">
                  <c:v>4.214383115437996E-2</c:v>
                </c:pt>
                <c:pt idx="95">
                  <c:v>4.2068565488858081E-2</c:v>
                </c:pt>
                <c:pt idx="96">
                  <c:v>4.14881734274846E-2</c:v>
                </c:pt>
                <c:pt idx="97">
                  <c:v>4.1696088514563391E-2</c:v>
                </c:pt>
                <c:pt idx="98">
                  <c:v>4.2202779308368348E-2</c:v>
                </c:pt>
                <c:pt idx="99">
                  <c:v>4.2660997547521125E-2</c:v>
                </c:pt>
                <c:pt idx="100">
                  <c:v>4.4023374214427091E-2</c:v>
                </c:pt>
                <c:pt idx="101">
                  <c:v>4.249276038375726E-2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54-4F7F-B077-A52A1F8C3CB3}"/>
            </c:ext>
          </c:extLst>
        </c:ser>
        <c:ser>
          <c:idx val="1"/>
          <c:order val="1"/>
          <c:tx>
            <c:strRef>
              <c:f>'using Forecast Sheet'!$C$1</c:f>
              <c:strCache>
                <c:ptCount val="1"/>
                <c:pt idx="0">
                  <c:v>Forecast(Product A)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rgbClr val="595959">
                    <a:alpha val="40392"/>
                  </a:srgbClr>
                </a:solidFill>
                <a:prstDash val="solid"/>
                <a:round/>
              </a:ln>
              <a:effectLst/>
            </c:spPr>
          </c:errBars>
          <c:cat>
            <c:numRef>
              <c:f>'using Forecast Sheet'!$A$2:$A$181</c:f>
              <c:numCache>
                <c:formatCode>[$-24009]mmmm\ dd\,\ yyyy;@</c:formatCode>
                <c:ptCount val="180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  <c:pt idx="21">
                  <c:v>41183</c:v>
                </c:pt>
                <c:pt idx="22">
                  <c:v>41214</c:v>
                </c:pt>
                <c:pt idx="23">
                  <c:v>41244</c:v>
                </c:pt>
                <c:pt idx="24">
                  <c:v>41275</c:v>
                </c:pt>
                <c:pt idx="25">
                  <c:v>41306</c:v>
                </c:pt>
                <c:pt idx="26">
                  <c:v>41334</c:v>
                </c:pt>
                <c:pt idx="27">
                  <c:v>41365</c:v>
                </c:pt>
                <c:pt idx="28">
                  <c:v>41395</c:v>
                </c:pt>
                <c:pt idx="29">
                  <c:v>41426</c:v>
                </c:pt>
                <c:pt idx="30">
                  <c:v>41456</c:v>
                </c:pt>
                <c:pt idx="31">
                  <c:v>41487</c:v>
                </c:pt>
                <c:pt idx="32">
                  <c:v>41518</c:v>
                </c:pt>
                <c:pt idx="33">
                  <c:v>41548</c:v>
                </c:pt>
                <c:pt idx="34">
                  <c:v>41579</c:v>
                </c:pt>
                <c:pt idx="35">
                  <c:v>41609</c:v>
                </c:pt>
                <c:pt idx="36">
                  <c:v>41640</c:v>
                </c:pt>
                <c:pt idx="37">
                  <c:v>41671</c:v>
                </c:pt>
                <c:pt idx="38">
                  <c:v>41699</c:v>
                </c:pt>
                <c:pt idx="39">
                  <c:v>41730</c:v>
                </c:pt>
                <c:pt idx="40">
                  <c:v>41760</c:v>
                </c:pt>
                <c:pt idx="41">
                  <c:v>41791</c:v>
                </c:pt>
                <c:pt idx="42">
                  <c:v>41821</c:v>
                </c:pt>
                <c:pt idx="43">
                  <c:v>41852</c:v>
                </c:pt>
                <c:pt idx="44">
                  <c:v>41883</c:v>
                </c:pt>
                <c:pt idx="45">
                  <c:v>41913</c:v>
                </c:pt>
                <c:pt idx="46">
                  <c:v>41944</c:v>
                </c:pt>
                <c:pt idx="47">
                  <c:v>41974</c:v>
                </c:pt>
                <c:pt idx="48">
                  <c:v>42005</c:v>
                </c:pt>
                <c:pt idx="49">
                  <c:v>42036</c:v>
                </c:pt>
                <c:pt idx="50">
                  <c:v>42064</c:v>
                </c:pt>
                <c:pt idx="51">
                  <c:v>42095</c:v>
                </c:pt>
                <c:pt idx="52">
                  <c:v>42125</c:v>
                </c:pt>
                <c:pt idx="53">
                  <c:v>42156</c:v>
                </c:pt>
                <c:pt idx="54">
                  <c:v>42186</c:v>
                </c:pt>
                <c:pt idx="55">
                  <c:v>42217</c:v>
                </c:pt>
                <c:pt idx="56">
                  <c:v>42248</c:v>
                </c:pt>
                <c:pt idx="57">
                  <c:v>42278</c:v>
                </c:pt>
                <c:pt idx="58">
                  <c:v>42309</c:v>
                </c:pt>
                <c:pt idx="59">
                  <c:v>42339</c:v>
                </c:pt>
                <c:pt idx="60">
                  <c:v>42370</c:v>
                </c:pt>
                <c:pt idx="61">
                  <c:v>42401</c:v>
                </c:pt>
                <c:pt idx="62">
                  <c:v>42430</c:v>
                </c:pt>
                <c:pt idx="63">
                  <c:v>42461</c:v>
                </c:pt>
                <c:pt idx="64">
                  <c:v>42491</c:v>
                </c:pt>
                <c:pt idx="65">
                  <c:v>42522</c:v>
                </c:pt>
                <c:pt idx="66">
                  <c:v>42552</c:v>
                </c:pt>
                <c:pt idx="67">
                  <c:v>42583</c:v>
                </c:pt>
                <c:pt idx="68">
                  <c:v>42614</c:v>
                </c:pt>
                <c:pt idx="69">
                  <c:v>42644</c:v>
                </c:pt>
                <c:pt idx="70">
                  <c:v>42675</c:v>
                </c:pt>
                <c:pt idx="71">
                  <c:v>42705</c:v>
                </c:pt>
                <c:pt idx="72">
                  <c:v>42736</c:v>
                </c:pt>
                <c:pt idx="73">
                  <c:v>42767</c:v>
                </c:pt>
                <c:pt idx="74">
                  <c:v>42795</c:v>
                </c:pt>
                <c:pt idx="75">
                  <c:v>42826</c:v>
                </c:pt>
                <c:pt idx="76">
                  <c:v>42856</c:v>
                </c:pt>
                <c:pt idx="77">
                  <c:v>42887</c:v>
                </c:pt>
                <c:pt idx="78">
                  <c:v>42917</c:v>
                </c:pt>
                <c:pt idx="79">
                  <c:v>42948</c:v>
                </c:pt>
                <c:pt idx="80">
                  <c:v>42979</c:v>
                </c:pt>
                <c:pt idx="81">
                  <c:v>43009</c:v>
                </c:pt>
                <c:pt idx="82">
                  <c:v>43040</c:v>
                </c:pt>
                <c:pt idx="83">
                  <c:v>43070</c:v>
                </c:pt>
                <c:pt idx="84">
                  <c:v>43101</c:v>
                </c:pt>
                <c:pt idx="85">
                  <c:v>43132</c:v>
                </c:pt>
                <c:pt idx="86">
                  <c:v>43160</c:v>
                </c:pt>
                <c:pt idx="87">
                  <c:v>43191</c:v>
                </c:pt>
                <c:pt idx="88">
                  <c:v>43221</c:v>
                </c:pt>
                <c:pt idx="89">
                  <c:v>43252</c:v>
                </c:pt>
                <c:pt idx="90">
                  <c:v>43282</c:v>
                </c:pt>
                <c:pt idx="91">
                  <c:v>43313</c:v>
                </c:pt>
                <c:pt idx="92">
                  <c:v>43344</c:v>
                </c:pt>
                <c:pt idx="93">
                  <c:v>43374</c:v>
                </c:pt>
                <c:pt idx="94">
                  <c:v>43405</c:v>
                </c:pt>
                <c:pt idx="95">
                  <c:v>43435</c:v>
                </c:pt>
                <c:pt idx="96">
                  <c:v>43466</c:v>
                </c:pt>
                <c:pt idx="97">
                  <c:v>43497</c:v>
                </c:pt>
                <c:pt idx="98">
                  <c:v>43525</c:v>
                </c:pt>
                <c:pt idx="99">
                  <c:v>43556</c:v>
                </c:pt>
                <c:pt idx="100">
                  <c:v>43586</c:v>
                </c:pt>
                <c:pt idx="101">
                  <c:v>43617</c:v>
                </c:pt>
                <c:pt idx="102">
                  <c:v>43647</c:v>
                </c:pt>
                <c:pt idx="103">
                  <c:v>43678</c:v>
                </c:pt>
                <c:pt idx="104">
                  <c:v>43709</c:v>
                </c:pt>
                <c:pt idx="105">
                  <c:v>43739</c:v>
                </c:pt>
                <c:pt idx="106">
                  <c:v>43770</c:v>
                </c:pt>
                <c:pt idx="107">
                  <c:v>43800</c:v>
                </c:pt>
                <c:pt idx="108">
                  <c:v>43831</c:v>
                </c:pt>
                <c:pt idx="109">
                  <c:v>43862</c:v>
                </c:pt>
                <c:pt idx="110">
                  <c:v>43891</c:v>
                </c:pt>
                <c:pt idx="111">
                  <c:v>43922</c:v>
                </c:pt>
                <c:pt idx="112">
                  <c:v>43952</c:v>
                </c:pt>
                <c:pt idx="113">
                  <c:v>43983</c:v>
                </c:pt>
                <c:pt idx="114">
                  <c:v>44013</c:v>
                </c:pt>
                <c:pt idx="115">
                  <c:v>44044</c:v>
                </c:pt>
                <c:pt idx="116">
                  <c:v>44075</c:v>
                </c:pt>
                <c:pt idx="117">
                  <c:v>44105</c:v>
                </c:pt>
                <c:pt idx="118">
                  <c:v>44136</c:v>
                </c:pt>
                <c:pt idx="119">
                  <c:v>44166</c:v>
                </c:pt>
                <c:pt idx="120">
                  <c:v>44197</c:v>
                </c:pt>
                <c:pt idx="121">
                  <c:v>44228</c:v>
                </c:pt>
                <c:pt idx="122">
                  <c:v>44256</c:v>
                </c:pt>
                <c:pt idx="123">
                  <c:v>44287</c:v>
                </c:pt>
                <c:pt idx="124">
                  <c:v>44317</c:v>
                </c:pt>
                <c:pt idx="125">
                  <c:v>44348</c:v>
                </c:pt>
                <c:pt idx="126">
                  <c:v>44378</c:v>
                </c:pt>
                <c:pt idx="127">
                  <c:v>44409</c:v>
                </c:pt>
                <c:pt idx="128">
                  <c:v>44440</c:v>
                </c:pt>
                <c:pt idx="129">
                  <c:v>44470</c:v>
                </c:pt>
                <c:pt idx="130">
                  <c:v>44501</c:v>
                </c:pt>
                <c:pt idx="131">
                  <c:v>44531</c:v>
                </c:pt>
                <c:pt idx="132">
                  <c:v>44562</c:v>
                </c:pt>
                <c:pt idx="133">
                  <c:v>44593</c:v>
                </c:pt>
                <c:pt idx="134">
                  <c:v>44621</c:v>
                </c:pt>
                <c:pt idx="135">
                  <c:v>44652</c:v>
                </c:pt>
                <c:pt idx="136">
                  <c:v>44682</c:v>
                </c:pt>
                <c:pt idx="137">
                  <c:v>44713</c:v>
                </c:pt>
                <c:pt idx="138">
                  <c:v>44743</c:v>
                </c:pt>
                <c:pt idx="139">
                  <c:v>44774</c:v>
                </c:pt>
                <c:pt idx="140">
                  <c:v>44805</c:v>
                </c:pt>
                <c:pt idx="141">
                  <c:v>44835</c:v>
                </c:pt>
                <c:pt idx="142">
                  <c:v>44866</c:v>
                </c:pt>
                <c:pt idx="143">
                  <c:v>44896</c:v>
                </c:pt>
                <c:pt idx="144">
                  <c:v>44927</c:v>
                </c:pt>
                <c:pt idx="145">
                  <c:v>44958</c:v>
                </c:pt>
                <c:pt idx="146">
                  <c:v>44986</c:v>
                </c:pt>
                <c:pt idx="147">
                  <c:v>45017</c:v>
                </c:pt>
                <c:pt idx="148">
                  <c:v>45047</c:v>
                </c:pt>
                <c:pt idx="149">
                  <c:v>45078</c:v>
                </c:pt>
                <c:pt idx="150">
                  <c:v>45108</c:v>
                </c:pt>
                <c:pt idx="151">
                  <c:v>45139</c:v>
                </c:pt>
                <c:pt idx="152">
                  <c:v>45170</c:v>
                </c:pt>
                <c:pt idx="153">
                  <c:v>45200</c:v>
                </c:pt>
                <c:pt idx="154">
                  <c:v>45231</c:v>
                </c:pt>
                <c:pt idx="155">
                  <c:v>45261</c:v>
                </c:pt>
                <c:pt idx="156">
                  <c:v>45292</c:v>
                </c:pt>
                <c:pt idx="157">
                  <c:v>45323</c:v>
                </c:pt>
                <c:pt idx="158">
                  <c:v>45352</c:v>
                </c:pt>
                <c:pt idx="159">
                  <c:v>45383</c:v>
                </c:pt>
                <c:pt idx="160">
                  <c:v>45413</c:v>
                </c:pt>
                <c:pt idx="161">
                  <c:v>45444</c:v>
                </c:pt>
                <c:pt idx="162">
                  <c:v>45474</c:v>
                </c:pt>
                <c:pt idx="163">
                  <c:v>45505</c:v>
                </c:pt>
                <c:pt idx="164">
                  <c:v>45536</c:v>
                </c:pt>
                <c:pt idx="165">
                  <c:v>45566</c:v>
                </c:pt>
                <c:pt idx="166">
                  <c:v>45597</c:v>
                </c:pt>
                <c:pt idx="167">
                  <c:v>45627</c:v>
                </c:pt>
                <c:pt idx="168">
                  <c:v>45658</c:v>
                </c:pt>
                <c:pt idx="169">
                  <c:v>45689</c:v>
                </c:pt>
                <c:pt idx="170">
                  <c:v>45717</c:v>
                </c:pt>
                <c:pt idx="171">
                  <c:v>45748</c:v>
                </c:pt>
                <c:pt idx="172">
                  <c:v>45778</c:v>
                </c:pt>
                <c:pt idx="173">
                  <c:v>45809</c:v>
                </c:pt>
                <c:pt idx="174">
                  <c:v>45839</c:v>
                </c:pt>
                <c:pt idx="175">
                  <c:v>45870</c:v>
                </c:pt>
                <c:pt idx="176">
                  <c:v>45901</c:v>
                </c:pt>
                <c:pt idx="177">
                  <c:v>45931</c:v>
                </c:pt>
                <c:pt idx="178">
                  <c:v>45962</c:v>
                </c:pt>
                <c:pt idx="179">
                  <c:v>45992</c:v>
                </c:pt>
              </c:numCache>
            </c:numRef>
          </c:cat>
          <c:val>
            <c:numRef>
              <c:f>'using Forecast Sheet'!$C$2:$C$181</c:f>
              <c:numCache>
                <c:formatCode>General</c:formatCode>
                <c:ptCount val="180"/>
                <c:pt idx="102">
                  <c:v>4.2960222338409342E-2</c:v>
                </c:pt>
                <c:pt idx="103">
                  <c:v>4.342768429306143E-2</c:v>
                </c:pt>
                <c:pt idx="104">
                  <c:v>4.3895146247713512E-2</c:v>
                </c:pt>
                <c:pt idx="105">
                  <c:v>4.4362608202365594E-2</c:v>
                </c:pt>
                <c:pt idx="106">
                  <c:v>4.4830070157017676E-2</c:v>
                </c:pt>
                <c:pt idx="107">
                  <c:v>4.5297532111669765E-2</c:v>
                </c:pt>
                <c:pt idx="108">
                  <c:v>4.5764994066321847E-2</c:v>
                </c:pt>
                <c:pt idx="109">
                  <c:v>4.6232456020973929E-2</c:v>
                </c:pt>
                <c:pt idx="110">
                  <c:v>4.6699917975626011E-2</c:v>
                </c:pt>
                <c:pt idx="111">
                  <c:v>4.71673799302781E-2</c:v>
                </c:pt>
                <c:pt idx="112">
                  <c:v>4.7634841884930182E-2</c:v>
                </c:pt>
                <c:pt idx="113">
                  <c:v>4.8102303839582264E-2</c:v>
                </c:pt>
                <c:pt idx="114">
                  <c:v>4.8569765794234346E-2</c:v>
                </c:pt>
                <c:pt idx="115">
                  <c:v>4.9037227748886435E-2</c:v>
                </c:pt>
                <c:pt idx="116">
                  <c:v>4.9504689703538517E-2</c:v>
                </c:pt>
                <c:pt idx="117">
                  <c:v>4.9972151658190599E-2</c:v>
                </c:pt>
                <c:pt idx="118">
                  <c:v>5.0439613612842688E-2</c:v>
                </c:pt>
                <c:pt idx="119">
                  <c:v>5.0907075567494769E-2</c:v>
                </c:pt>
                <c:pt idx="120">
                  <c:v>5.1374537522146851E-2</c:v>
                </c:pt>
                <c:pt idx="121">
                  <c:v>5.1841999476798933E-2</c:v>
                </c:pt>
                <c:pt idx="122">
                  <c:v>5.2309461431451015E-2</c:v>
                </c:pt>
                <c:pt idx="123">
                  <c:v>5.2776923386103104E-2</c:v>
                </c:pt>
                <c:pt idx="124">
                  <c:v>5.3244385340755186E-2</c:v>
                </c:pt>
                <c:pt idx="125">
                  <c:v>5.3711847295407268E-2</c:v>
                </c:pt>
                <c:pt idx="126">
                  <c:v>5.4179309250059357E-2</c:v>
                </c:pt>
                <c:pt idx="127">
                  <c:v>5.4646771204711439E-2</c:v>
                </c:pt>
                <c:pt idx="128">
                  <c:v>5.5114233159363521E-2</c:v>
                </c:pt>
                <c:pt idx="129">
                  <c:v>5.5581695114015603E-2</c:v>
                </c:pt>
                <c:pt idx="130">
                  <c:v>5.6049157068667685E-2</c:v>
                </c:pt>
                <c:pt idx="131">
                  <c:v>5.6516619023319774E-2</c:v>
                </c:pt>
                <c:pt idx="132">
                  <c:v>5.6984080977971856E-2</c:v>
                </c:pt>
                <c:pt idx="133">
                  <c:v>5.7451542932623938E-2</c:v>
                </c:pt>
                <c:pt idx="134">
                  <c:v>5.7919004887276027E-2</c:v>
                </c:pt>
                <c:pt idx="135">
                  <c:v>5.8386466841928109E-2</c:v>
                </c:pt>
                <c:pt idx="136">
                  <c:v>5.885392879658019E-2</c:v>
                </c:pt>
                <c:pt idx="137">
                  <c:v>5.9321390751232272E-2</c:v>
                </c:pt>
                <c:pt idx="138">
                  <c:v>5.9788852705884354E-2</c:v>
                </c:pt>
                <c:pt idx="139">
                  <c:v>6.0256314660536443E-2</c:v>
                </c:pt>
                <c:pt idx="140">
                  <c:v>6.0723776615188525E-2</c:v>
                </c:pt>
                <c:pt idx="141">
                  <c:v>6.1191238569840614E-2</c:v>
                </c:pt>
                <c:pt idx="142">
                  <c:v>6.1658700524492696E-2</c:v>
                </c:pt>
                <c:pt idx="143">
                  <c:v>6.2126162479144778E-2</c:v>
                </c:pt>
                <c:pt idx="144">
                  <c:v>6.259362443379686E-2</c:v>
                </c:pt>
                <c:pt idx="145">
                  <c:v>6.3061086388448942E-2</c:v>
                </c:pt>
                <c:pt idx="146">
                  <c:v>6.3528548343101024E-2</c:v>
                </c:pt>
                <c:pt idx="147">
                  <c:v>6.399601029775312E-2</c:v>
                </c:pt>
                <c:pt idx="148">
                  <c:v>6.4463472252405202E-2</c:v>
                </c:pt>
                <c:pt idx="149">
                  <c:v>6.4930934207057284E-2</c:v>
                </c:pt>
                <c:pt idx="150">
                  <c:v>6.5398396161709366E-2</c:v>
                </c:pt>
                <c:pt idx="151">
                  <c:v>6.5865858116361448E-2</c:v>
                </c:pt>
                <c:pt idx="152">
                  <c:v>6.633332007101353E-2</c:v>
                </c:pt>
                <c:pt idx="153">
                  <c:v>6.6800782025665612E-2</c:v>
                </c:pt>
                <c:pt idx="154">
                  <c:v>6.7268243980317693E-2</c:v>
                </c:pt>
                <c:pt idx="155">
                  <c:v>6.7735705934969775E-2</c:v>
                </c:pt>
                <c:pt idx="156">
                  <c:v>6.8203167889621857E-2</c:v>
                </c:pt>
                <c:pt idx="157">
                  <c:v>6.8670629844273953E-2</c:v>
                </c:pt>
                <c:pt idx="158">
                  <c:v>6.9138091798926035E-2</c:v>
                </c:pt>
                <c:pt idx="159">
                  <c:v>6.9605553753578117E-2</c:v>
                </c:pt>
                <c:pt idx="160">
                  <c:v>7.0073015708230199E-2</c:v>
                </c:pt>
                <c:pt idx="161">
                  <c:v>7.0540477662882281E-2</c:v>
                </c:pt>
                <c:pt idx="162">
                  <c:v>7.1007939617534363E-2</c:v>
                </c:pt>
                <c:pt idx="163">
                  <c:v>7.1475401572186459E-2</c:v>
                </c:pt>
                <c:pt idx="164">
                  <c:v>7.1942863526838541E-2</c:v>
                </c:pt>
                <c:pt idx="165">
                  <c:v>7.2410325481490623E-2</c:v>
                </c:pt>
                <c:pt idx="166">
                  <c:v>7.2877787436142705E-2</c:v>
                </c:pt>
                <c:pt idx="167">
                  <c:v>7.3345249390794787E-2</c:v>
                </c:pt>
                <c:pt idx="168">
                  <c:v>7.3812711345446869E-2</c:v>
                </c:pt>
                <c:pt idx="169">
                  <c:v>7.4280173300098951E-2</c:v>
                </c:pt>
                <c:pt idx="170">
                  <c:v>7.4747635254751033E-2</c:v>
                </c:pt>
                <c:pt idx="171">
                  <c:v>7.5215097209403114E-2</c:v>
                </c:pt>
                <c:pt idx="172">
                  <c:v>7.5682559164055196E-2</c:v>
                </c:pt>
                <c:pt idx="173">
                  <c:v>7.6150021118707292E-2</c:v>
                </c:pt>
                <c:pt idx="174">
                  <c:v>7.6617483073359374E-2</c:v>
                </c:pt>
                <c:pt idx="175">
                  <c:v>7.7084945028011456E-2</c:v>
                </c:pt>
                <c:pt idx="176">
                  <c:v>7.7552406982663538E-2</c:v>
                </c:pt>
                <c:pt idx="177">
                  <c:v>7.8019868937315634E-2</c:v>
                </c:pt>
                <c:pt idx="178">
                  <c:v>7.8487330891967716E-2</c:v>
                </c:pt>
                <c:pt idx="179">
                  <c:v>7.8954792846619798E-2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54-4F7F-B077-A52A1F8C3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90356495"/>
        <c:axId val="690339439"/>
      </c:barChart>
      <c:dateAx>
        <c:axId val="6903564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39439"/>
        <c:crosses val="autoZero"/>
        <c:auto val="0"/>
        <c:lblOffset val="100"/>
        <c:baseTimeUnit val="days"/>
      </c:dateAx>
      <c:valAx>
        <c:axId val="69033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4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5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hyperlink" Target="Analysis.xlsx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609598</xdr:colOff>
      <xdr:row>3</xdr:row>
      <xdr:rowOff>66674</xdr:rowOff>
    </xdr:from>
    <xdr:to>
      <xdr:col>18</xdr:col>
      <xdr:colOff>533399</xdr:colOff>
      <xdr:row>24</xdr:row>
      <xdr:rowOff>66675</xdr:rowOff>
    </xdr:to>
    <xdr:graphicFrame macro="">
      <xdr:nvGraphicFramePr>
        <xdr:cNvPr id="3" name="Chart 2">
          <a:hlinkClick xmlns:r="http://schemas.openxmlformats.org/officeDocument/2006/relationships" r:id="rId1"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723900</xdr:colOff>
      <xdr:row>3</xdr:row>
      <xdr:rowOff>161925</xdr:rowOff>
    </xdr:from>
    <xdr:to>
      <xdr:col>11</xdr:col>
      <xdr:colOff>552450</xdr:colOff>
      <xdr:row>19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609598</xdr:colOff>
      <xdr:row>8</xdr:row>
      <xdr:rowOff>57149</xdr:rowOff>
    </xdr:from>
    <xdr:to>
      <xdr:col>35</xdr:col>
      <xdr:colOff>352424</xdr:colOff>
      <xdr:row>33</xdr:row>
      <xdr:rowOff>180975</xdr:rowOff>
    </xdr:to>
    <xdr:graphicFrame macro="">
      <xdr:nvGraphicFramePr>
        <xdr:cNvPr id="2" name="Chart 1" title="Historical Sales Forecasting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0" name="Table10" displayName="Table10" ref="A1:F181" totalsRowShown="0">
  <autoFilter ref="A1:F181"/>
  <tableColumns count="6">
    <tableColumn id="1" name="Date" dataDxfId="8"/>
    <tableColumn id="2" name="Product A"/>
    <tableColumn id="3" name="Forecast(Product A)" dataDxfId="7">
      <calculatedColumnFormula>_xlfn.FORECAST.ETS(A2,$B$2:$B$103,$A$2:$A$103,1,1)</calculatedColumnFormula>
    </tableColumn>
    <tableColumn id="4" name="Confidence Interval(Product A)" dataDxfId="6">
      <calculatedColumnFormula>_xlfn.FORECAST.ETS.CONFINT(A2,$B$2:$B$103,$A$2:$A$103,0.95,1,1)</calculatedColumnFormula>
    </tableColumn>
    <tableColumn id="5" name="Lower Confidence Bound" dataDxfId="5">
      <calculatedColumnFormula>Table10[[#This Row],[Forecast(Product A)]]-_xlfn.FORECAST.ETS.CONFINT(A2,$B$2:$B$103,$A$2:$A$103,0.95,1,1)</calculatedColumnFormula>
    </tableColumn>
    <tableColumn id="6" name="Upper Confidence Bound" dataDxfId="4">
      <calculatedColumnFormula>Table10[[#This Row],[Forecast(Product A)]]+Table10[[#This Row],[Confidence Interval(Product A)]]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1" name="Table11" displayName="Table11" ref="A1:D181" totalsRowShown="0">
  <autoFilter ref="A1:D181"/>
  <tableColumns count="4">
    <tableColumn id="1" name="Date" dataDxfId="3"/>
    <tableColumn id="2" name="Product A"/>
    <tableColumn id="3" name="Forecast(Product A)" dataDxfId="2">
      <calculatedColumnFormula>_xlfn.FORECAST.ETS(A2,$B$2:$B$103,$A$2:$A$103,1,1)</calculatedColumnFormula>
    </tableColumn>
    <tableColumn id="4" name="Confidence Interval(Product A)" dataDxfId="1">
      <calculatedColumnFormula>_xlfn.FORECAST.ETS.CONFINT(A2,$B$2:$B$103,$A$2:$A$103,0.95,1,1)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2" name="Table12" displayName="Table12" ref="G1:H8" totalsRowShown="0">
  <autoFilter ref="G1:H8"/>
  <tableColumns count="2">
    <tableColumn id="1" name="Statistic"/>
    <tableColumn id="2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1" sqref="A21"/>
    </sheetView>
  </sheetViews>
  <sheetFormatPr defaultRowHeight="15" x14ac:dyDescent="0.25"/>
  <sheetData>
    <row r="1" spans="1:11" ht="46.5" customHeight="1" x14ac:dyDescent="0.25">
      <c r="A1" s="4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</row>
  </sheetData>
  <mergeCells count="1">
    <mergeCell ref="A1:K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topLeftCell="A96" workbookViewId="0">
      <selection activeCell="K106" sqref="K106:K113"/>
    </sheetView>
  </sheetViews>
  <sheetFormatPr defaultRowHeight="15" x14ac:dyDescent="0.25"/>
  <cols>
    <col min="1" max="1" width="18.5703125" bestFit="1" customWidth="1"/>
    <col min="2" max="2" width="11.7109375" customWidth="1"/>
    <col min="3" max="3" width="20.5703125" customWidth="1"/>
    <col min="4" max="4" width="30.5703125" customWidth="1"/>
    <col min="11" max="11" width="11.28515625" customWidth="1"/>
    <col min="12" max="12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25">
      <c r="A2" s="7">
        <v>40544</v>
      </c>
      <c r="B2" s="3">
        <v>1.9596306856955261E-5</v>
      </c>
      <c r="F2" s="1"/>
    </row>
    <row r="3" spans="1:6" x14ac:dyDescent="0.25">
      <c r="A3" s="7">
        <v>40575</v>
      </c>
      <c r="B3" s="3">
        <v>3.2617545665801322E-4</v>
      </c>
      <c r="F3" s="1"/>
    </row>
    <row r="4" spans="1:6" x14ac:dyDescent="0.25">
      <c r="A4" s="7">
        <v>40603</v>
      </c>
      <c r="B4" s="3">
        <v>9.5820863924629478E-4</v>
      </c>
      <c r="F4" s="1"/>
    </row>
    <row r="5" spans="1:6" x14ac:dyDescent="0.25">
      <c r="A5" s="7">
        <v>40634</v>
      </c>
      <c r="B5" s="3">
        <v>1.6225231095870775E-3</v>
      </c>
      <c r="F5" s="1"/>
    </row>
    <row r="6" spans="1:6" x14ac:dyDescent="0.25">
      <c r="A6" s="7">
        <v>40664</v>
      </c>
      <c r="B6" s="3">
        <v>2.2721682021767885E-3</v>
      </c>
      <c r="F6" s="1"/>
    </row>
    <row r="7" spans="1:6" x14ac:dyDescent="0.25">
      <c r="A7" s="7">
        <v>40695</v>
      </c>
      <c r="B7" s="3">
        <v>3.1766944742125094E-3</v>
      </c>
      <c r="F7" s="1"/>
    </row>
    <row r="8" spans="1:6" x14ac:dyDescent="0.25">
      <c r="A8" s="7">
        <v>40725</v>
      </c>
      <c r="B8" s="3">
        <v>3.6189828205386524E-3</v>
      </c>
      <c r="F8" s="1"/>
    </row>
    <row r="9" spans="1:6" x14ac:dyDescent="0.25">
      <c r="A9" s="7">
        <v>40756</v>
      </c>
      <c r="B9" s="3">
        <v>4.1102861898619321E-3</v>
      </c>
      <c r="F9" s="1"/>
    </row>
    <row r="10" spans="1:6" x14ac:dyDescent="0.25">
      <c r="A10" s="7">
        <v>40787</v>
      </c>
      <c r="B10" s="3">
        <v>4.8334046758363542E-3</v>
      </c>
      <c r="F10" s="1"/>
    </row>
    <row r="11" spans="1:6" x14ac:dyDescent="0.25">
      <c r="A11" s="7">
        <v>40817</v>
      </c>
      <c r="B11" s="3">
        <v>5.5251368125697701E-3</v>
      </c>
      <c r="F11" s="1"/>
    </row>
    <row r="12" spans="1:6" x14ac:dyDescent="0.25">
      <c r="A12" s="7">
        <v>40848</v>
      </c>
      <c r="B12" s="3">
        <v>6.1251048558312706E-3</v>
      </c>
      <c r="F12" s="1"/>
    </row>
    <row r="13" spans="1:6" x14ac:dyDescent="0.25">
      <c r="A13" s="7">
        <v>40878</v>
      </c>
      <c r="B13" s="3">
        <v>6.6519681193904405E-3</v>
      </c>
      <c r="F13" s="1"/>
    </row>
    <row r="14" spans="1:6" x14ac:dyDescent="0.25">
      <c r="A14" s="7">
        <v>40909</v>
      </c>
      <c r="B14" s="3">
        <v>6.6159984390131788E-3</v>
      </c>
      <c r="F14" s="1"/>
    </row>
    <row r="15" spans="1:6" x14ac:dyDescent="0.25">
      <c r="A15" s="7">
        <v>40940</v>
      </c>
      <c r="B15" s="3">
        <v>7.1882142562847088E-3</v>
      </c>
      <c r="F15" s="1"/>
    </row>
    <row r="16" spans="1:6" x14ac:dyDescent="0.25">
      <c r="A16" s="7">
        <v>40969</v>
      </c>
      <c r="B16" s="3">
        <v>7.7099889101118844E-3</v>
      </c>
      <c r="F16" s="1"/>
    </row>
    <row r="17" spans="1:6" x14ac:dyDescent="0.25">
      <c r="A17" s="7">
        <v>41000</v>
      </c>
      <c r="B17" s="3">
        <v>7.9460389556343328E-3</v>
      </c>
      <c r="F17" s="1"/>
    </row>
    <row r="18" spans="1:6" x14ac:dyDescent="0.25">
      <c r="A18" s="7">
        <v>41030</v>
      </c>
      <c r="B18" s="3">
        <v>8.5957562837161629E-3</v>
      </c>
      <c r="F18" s="1"/>
    </row>
    <row r="19" spans="1:6" x14ac:dyDescent="0.25">
      <c r="A19" s="7">
        <v>41061</v>
      </c>
      <c r="B19" s="3">
        <v>9.437433947019647E-3</v>
      </c>
      <c r="F19" s="1"/>
    </row>
    <row r="20" spans="1:6" x14ac:dyDescent="0.25">
      <c r="A20" s="7">
        <v>41091</v>
      </c>
      <c r="B20" s="3">
        <v>9.729727908412953E-3</v>
      </c>
      <c r="F20" s="1"/>
    </row>
    <row r="21" spans="1:6" x14ac:dyDescent="0.25">
      <c r="A21" s="7">
        <v>41122</v>
      </c>
      <c r="B21" s="3">
        <v>1.0235869223055191E-2</v>
      </c>
      <c r="F21" s="1"/>
    </row>
    <row r="22" spans="1:6" x14ac:dyDescent="0.25">
      <c r="A22" s="7">
        <v>41153</v>
      </c>
      <c r="B22" s="3">
        <v>1.0325590232620609E-2</v>
      </c>
      <c r="F22" s="1"/>
    </row>
    <row r="23" spans="1:6" x14ac:dyDescent="0.25">
      <c r="A23" s="7">
        <v>41183</v>
      </c>
      <c r="B23" s="3">
        <v>1.0830410812473002E-2</v>
      </c>
      <c r="F23" s="1"/>
    </row>
    <row r="24" spans="1:6" x14ac:dyDescent="0.25">
      <c r="A24" s="7">
        <v>41214</v>
      </c>
      <c r="B24" s="3">
        <v>1.1165726205694308E-2</v>
      </c>
      <c r="F24" s="1"/>
    </row>
    <row r="25" spans="1:6" x14ac:dyDescent="0.25">
      <c r="A25" s="7">
        <v>41244</v>
      </c>
      <c r="B25" s="3">
        <v>1.1420674680940077E-2</v>
      </c>
      <c r="F25" s="1"/>
    </row>
    <row r="26" spans="1:6" x14ac:dyDescent="0.25">
      <c r="A26" s="7">
        <v>41275</v>
      </c>
      <c r="B26" s="3">
        <v>1.1467356173238526E-2</v>
      </c>
      <c r="F26" s="1"/>
    </row>
    <row r="27" spans="1:6" x14ac:dyDescent="0.25">
      <c r="A27" s="7">
        <v>41306</v>
      </c>
      <c r="B27" s="3">
        <v>1.1813569005339081E-2</v>
      </c>
      <c r="F27" s="1"/>
    </row>
    <row r="28" spans="1:6" x14ac:dyDescent="0.25">
      <c r="A28" s="7">
        <v>41334</v>
      </c>
      <c r="B28" s="3">
        <v>1.2267983012851237E-2</v>
      </c>
      <c r="F28" s="1"/>
    </row>
    <row r="29" spans="1:6" x14ac:dyDescent="0.25">
      <c r="A29" s="7">
        <v>41365</v>
      </c>
      <c r="B29" s="3">
        <v>1.256158306505442E-2</v>
      </c>
      <c r="F29" s="1"/>
    </row>
    <row r="30" spans="1:6" x14ac:dyDescent="0.25">
      <c r="A30" s="7">
        <v>41395</v>
      </c>
      <c r="B30" s="3">
        <v>1.3198438322544248E-2</v>
      </c>
      <c r="F30" s="1"/>
    </row>
    <row r="31" spans="1:6" x14ac:dyDescent="0.25">
      <c r="A31" s="7">
        <v>41426</v>
      </c>
      <c r="B31" s="3">
        <v>1.3591355044605156E-2</v>
      </c>
      <c r="F31" s="1"/>
    </row>
    <row r="32" spans="1:6" x14ac:dyDescent="0.25">
      <c r="A32" s="7">
        <v>41456</v>
      </c>
      <c r="B32" s="3">
        <v>1.442205631917242E-2</v>
      </c>
      <c r="F32" s="1"/>
    </row>
    <row r="33" spans="1:6" x14ac:dyDescent="0.25">
      <c r="A33" s="7">
        <v>41487</v>
      </c>
      <c r="B33" s="3">
        <v>1.5843510517357478E-2</v>
      </c>
      <c r="F33" s="1"/>
    </row>
    <row r="34" spans="1:6" x14ac:dyDescent="0.25">
      <c r="A34" s="7">
        <v>41518</v>
      </c>
      <c r="B34" s="3">
        <v>1.7111502766187375E-2</v>
      </c>
      <c r="F34" s="1"/>
    </row>
    <row r="35" spans="1:6" x14ac:dyDescent="0.25">
      <c r="A35" s="7">
        <v>41548</v>
      </c>
      <c r="B35" s="3">
        <v>1.8401988387430769E-2</v>
      </c>
      <c r="F35" s="1"/>
    </row>
    <row r="36" spans="1:6" x14ac:dyDescent="0.25">
      <c r="A36" s="7">
        <v>41579</v>
      </c>
      <c r="B36" s="3">
        <v>1.9454877067800778E-2</v>
      </c>
      <c r="F36" s="1"/>
    </row>
    <row r="37" spans="1:6" x14ac:dyDescent="0.25">
      <c r="A37" s="7">
        <v>41609</v>
      </c>
      <c r="B37" s="3">
        <v>2.0167322130854488E-2</v>
      </c>
      <c r="F37" s="1"/>
    </row>
    <row r="38" spans="1:6" x14ac:dyDescent="0.25">
      <c r="A38" s="7">
        <v>41640</v>
      </c>
      <c r="B38" s="3">
        <v>2.1121786735965074E-2</v>
      </c>
      <c r="F38" s="1"/>
    </row>
    <row r="39" spans="1:6" x14ac:dyDescent="0.25">
      <c r="A39" s="7">
        <v>41671</v>
      </c>
      <c r="B39" s="3">
        <v>2.2788074265104381E-2</v>
      </c>
      <c r="F39" s="1"/>
    </row>
    <row r="40" spans="1:6" x14ac:dyDescent="0.25">
      <c r="A40" s="7">
        <v>41699</v>
      </c>
      <c r="B40" s="3">
        <v>2.4164498390853179E-2</v>
      </c>
      <c r="F40" s="1"/>
    </row>
    <row r="41" spans="1:6" x14ac:dyDescent="0.25">
      <c r="A41" s="7">
        <v>41730</v>
      </c>
      <c r="B41" s="3">
        <v>2.546239852787633E-2</v>
      </c>
      <c r="F41" s="1"/>
    </row>
    <row r="42" spans="1:6" x14ac:dyDescent="0.25">
      <c r="A42" s="7">
        <v>41760</v>
      </c>
      <c r="B42" s="3">
        <v>2.6686010842344968E-2</v>
      </c>
      <c r="F42" s="1"/>
    </row>
    <row r="43" spans="1:6" x14ac:dyDescent="0.25">
      <c r="A43" s="7">
        <v>41791</v>
      </c>
      <c r="B43" s="3">
        <v>2.7308881504298915E-2</v>
      </c>
      <c r="F43" s="1"/>
    </row>
    <row r="44" spans="1:6" x14ac:dyDescent="0.25">
      <c r="A44" s="7">
        <v>41821</v>
      </c>
      <c r="B44" s="3">
        <v>2.8239314701980798E-2</v>
      </c>
      <c r="F44" s="1"/>
    </row>
    <row r="45" spans="1:6" x14ac:dyDescent="0.25">
      <c r="A45" s="7">
        <v>41852</v>
      </c>
      <c r="B45" s="3">
        <v>2.8791507246415226E-2</v>
      </c>
      <c r="F45" s="1"/>
    </row>
    <row r="46" spans="1:6" x14ac:dyDescent="0.25">
      <c r="A46" s="7">
        <v>41883</v>
      </c>
      <c r="B46" s="3">
        <v>2.9569480186286749E-2</v>
      </c>
      <c r="F46" s="1"/>
    </row>
    <row r="47" spans="1:6" x14ac:dyDescent="0.25">
      <c r="A47" s="7">
        <v>41913</v>
      </c>
      <c r="B47" s="3">
        <v>3.064123728257645E-2</v>
      </c>
      <c r="F47" s="1"/>
    </row>
    <row r="48" spans="1:6" x14ac:dyDescent="0.25">
      <c r="A48" s="7">
        <v>41944</v>
      </c>
      <c r="B48" s="3">
        <v>3.0520070310687743E-2</v>
      </c>
      <c r="F48" s="1"/>
    </row>
    <row r="49" spans="1:6" x14ac:dyDescent="0.25">
      <c r="A49" s="7">
        <v>41974</v>
      </c>
      <c r="B49" s="3">
        <v>3.1372097941797433E-2</v>
      </c>
      <c r="F49" s="1"/>
    </row>
    <row r="50" spans="1:6" x14ac:dyDescent="0.25">
      <c r="A50" s="7">
        <v>42005</v>
      </c>
      <c r="B50" s="3">
        <v>3.1664049372549991E-2</v>
      </c>
      <c r="F50" s="1"/>
    </row>
    <row r="51" spans="1:6" x14ac:dyDescent="0.25">
      <c r="A51" s="7">
        <v>42036</v>
      </c>
      <c r="B51" s="3">
        <v>3.2222097274422851E-2</v>
      </c>
      <c r="F51" s="1"/>
    </row>
    <row r="52" spans="1:6" x14ac:dyDescent="0.25">
      <c r="A52" s="7">
        <v>42064</v>
      </c>
      <c r="B52" s="3">
        <v>3.2893901087267884E-2</v>
      </c>
      <c r="F52" s="1"/>
    </row>
    <row r="53" spans="1:6" x14ac:dyDescent="0.25">
      <c r="A53" s="7">
        <v>42095</v>
      </c>
      <c r="B53" s="3">
        <v>3.3970577966760236E-2</v>
      </c>
      <c r="F53" s="1"/>
    </row>
    <row r="54" spans="1:6" x14ac:dyDescent="0.25">
      <c r="A54" s="7">
        <v>42125</v>
      </c>
      <c r="B54" s="3">
        <v>3.4555075189846712E-2</v>
      </c>
      <c r="F54" s="1"/>
    </row>
    <row r="55" spans="1:6" x14ac:dyDescent="0.25">
      <c r="A55" s="7">
        <v>42156</v>
      </c>
      <c r="B55" s="3">
        <v>3.5325460390592402E-2</v>
      </c>
      <c r="F55" s="1"/>
    </row>
    <row r="56" spans="1:6" x14ac:dyDescent="0.25">
      <c r="A56" s="7">
        <v>42186</v>
      </c>
      <c r="B56" s="3">
        <v>3.6154053422835432E-2</v>
      </c>
      <c r="F56" s="1"/>
    </row>
    <row r="57" spans="1:6" x14ac:dyDescent="0.25">
      <c r="A57" s="7">
        <v>42217</v>
      </c>
      <c r="B57" s="3">
        <v>3.6092223943521538E-2</v>
      </c>
      <c r="F57" s="1"/>
    </row>
    <row r="58" spans="1:6" x14ac:dyDescent="0.25">
      <c r="A58" s="7">
        <v>42248</v>
      </c>
      <c r="B58" s="3">
        <v>3.6651505443044012E-2</v>
      </c>
      <c r="F58" s="1"/>
    </row>
    <row r="59" spans="1:6" x14ac:dyDescent="0.25">
      <c r="A59" s="7">
        <v>42278</v>
      </c>
      <c r="B59" s="3">
        <v>3.7910088917257341E-2</v>
      </c>
      <c r="F59" s="1"/>
    </row>
    <row r="60" spans="1:6" x14ac:dyDescent="0.25">
      <c r="A60" s="7">
        <v>42309</v>
      </c>
      <c r="B60" s="3">
        <v>3.7863255051240947E-2</v>
      </c>
      <c r="F60" s="1"/>
    </row>
    <row r="61" spans="1:6" x14ac:dyDescent="0.25">
      <c r="A61" s="7">
        <v>42339</v>
      </c>
      <c r="B61" s="3">
        <v>3.8485101642996379E-2</v>
      </c>
      <c r="F61" s="1"/>
    </row>
    <row r="62" spans="1:6" x14ac:dyDescent="0.25">
      <c r="A62" s="7">
        <v>42370</v>
      </c>
      <c r="B62" s="3">
        <v>3.7685421692699998E-2</v>
      </c>
      <c r="F62" s="1"/>
    </row>
    <row r="63" spans="1:6" x14ac:dyDescent="0.25">
      <c r="A63" s="7">
        <v>42401</v>
      </c>
      <c r="B63" s="3">
        <v>3.8008791256795967E-2</v>
      </c>
      <c r="F63" s="1"/>
    </row>
    <row r="64" spans="1:6" x14ac:dyDescent="0.25">
      <c r="A64" s="7">
        <v>42430</v>
      </c>
      <c r="B64" s="3">
        <v>3.8527372977870171E-2</v>
      </c>
      <c r="F64" s="1"/>
    </row>
    <row r="65" spans="1:6" x14ac:dyDescent="0.25">
      <c r="A65" s="7">
        <v>42461</v>
      </c>
      <c r="B65" s="3">
        <v>3.9040762718041556E-2</v>
      </c>
      <c r="F65" s="1"/>
    </row>
    <row r="66" spans="1:6" x14ac:dyDescent="0.25">
      <c r="A66" s="7">
        <v>42491</v>
      </c>
      <c r="B66" s="3">
        <v>3.9224648919736475E-2</v>
      </c>
      <c r="F66" s="1"/>
    </row>
    <row r="67" spans="1:6" x14ac:dyDescent="0.25">
      <c r="A67" s="7">
        <v>42522</v>
      </c>
      <c r="B67" s="3">
        <v>3.9987477940386665E-2</v>
      </c>
      <c r="F67" s="1"/>
    </row>
    <row r="68" spans="1:6" x14ac:dyDescent="0.25">
      <c r="A68" s="7">
        <v>42552</v>
      </c>
      <c r="B68" s="3">
        <v>3.9753027440591227E-2</v>
      </c>
      <c r="F68" s="1"/>
    </row>
    <row r="69" spans="1:6" x14ac:dyDescent="0.25">
      <c r="A69" s="7">
        <v>42583</v>
      </c>
      <c r="B69" s="3">
        <v>4.0073036078653264E-2</v>
      </c>
      <c r="F69" s="1"/>
    </row>
    <row r="70" spans="1:6" x14ac:dyDescent="0.25">
      <c r="A70" s="7">
        <v>42614</v>
      </c>
      <c r="B70" s="3">
        <v>4.031897986198426E-2</v>
      </c>
      <c r="F70" s="1"/>
    </row>
    <row r="71" spans="1:6" x14ac:dyDescent="0.25">
      <c r="A71" s="7">
        <v>42644</v>
      </c>
      <c r="B71" s="3">
        <v>4.0568430383590988E-2</v>
      </c>
      <c r="F71" s="1"/>
    </row>
    <row r="72" spans="1:6" x14ac:dyDescent="0.25">
      <c r="A72" s="7">
        <v>42675</v>
      </c>
      <c r="B72" s="3">
        <v>4.101939043622891E-2</v>
      </c>
      <c r="F72" s="1"/>
    </row>
    <row r="73" spans="1:6" x14ac:dyDescent="0.25">
      <c r="A73" s="7">
        <v>42705</v>
      </c>
      <c r="B73" s="3">
        <v>4.1773732257449285E-2</v>
      </c>
      <c r="F73" s="1"/>
    </row>
    <row r="74" spans="1:6" x14ac:dyDescent="0.25">
      <c r="A74" s="7">
        <v>42736</v>
      </c>
      <c r="B74" s="3">
        <v>3.8917483502237137E-2</v>
      </c>
      <c r="F74" s="1"/>
    </row>
    <row r="75" spans="1:6" x14ac:dyDescent="0.25">
      <c r="A75" s="7">
        <v>42767</v>
      </c>
      <c r="B75" s="3">
        <v>3.9169022975521668E-2</v>
      </c>
      <c r="F75" s="1"/>
    </row>
    <row r="76" spans="1:6" x14ac:dyDescent="0.25">
      <c r="A76" s="7">
        <v>42795</v>
      </c>
      <c r="B76" s="3">
        <v>3.9555625828031717E-2</v>
      </c>
      <c r="F76" s="1"/>
    </row>
    <row r="77" spans="1:6" x14ac:dyDescent="0.25">
      <c r="A77" s="7">
        <v>42826</v>
      </c>
      <c r="B77" s="3">
        <v>3.9729576323524481E-2</v>
      </c>
      <c r="F77" s="1"/>
    </row>
    <row r="78" spans="1:6" x14ac:dyDescent="0.25">
      <c r="A78" s="7">
        <v>42856</v>
      </c>
      <c r="B78" s="3">
        <v>4.009590819116933E-2</v>
      </c>
      <c r="F78" s="1"/>
    </row>
    <row r="79" spans="1:6" x14ac:dyDescent="0.25">
      <c r="A79" s="7">
        <v>42887</v>
      </c>
      <c r="B79" s="3">
        <v>4.0649199073688462E-2</v>
      </c>
      <c r="F79" s="1"/>
    </row>
    <row r="80" spans="1:6" x14ac:dyDescent="0.25">
      <c r="A80" s="7">
        <v>42917</v>
      </c>
      <c r="B80" s="3">
        <v>4.0363625077749904E-2</v>
      </c>
      <c r="F80" s="1"/>
    </row>
    <row r="81" spans="1:6" x14ac:dyDescent="0.25">
      <c r="A81" s="7">
        <v>42948</v>
      </c>
      <c r="B81" s="3">
        <v>4.0802919042004317E-2</v>
      </c>
      <c r="F81" s="1"/>
    </row>
    <row r="82" spans="1:6" x14ac:dyDescent="0.25">
      <c r="A82" s="7">
        <v>42979</v>
      </c>
      <c r="B82" s="3">
        <v>4.0721078292671686E-2</v>
      </c>
      <c r="F82" s="1"/>
    </row>
    <row r="83" spans="1:6" x14ac:dyDescent="0.25">
      <c r="A83" s="7">
        <v>43009</v>
      </c>
      <c r="B83" s="3">
        <v>4.0843204337077339E-2</v>
      </c>
      <c r="F83" s="1"/>
    </row>
    <row r="84" spans="1:6" x14ac:dyDescent="0.25">
      <c r="A84" s="7">
        <v>43040</v>
      </c>
      <c r="B84" s="3">
        <v>4.12338680337773E-2</v>
      </c>
      <c r="F84" s="1"/>
    </row>
    <row r="85" spans="1:6" x14ac:dyDescent="0.25">
      <c r="A85" s="7">
        <v>43070</v>
      </c>
      <c r="B85" s="3">
        <v>4.0897948435039376E-2</v>
      </c>
      <c r="F85" s="1"/>
    </row>
    <row r="86" spans="1:6" x14ac:dyDescent="0.25">
      <c r="A86" s="7">
        <v>43101</v>
      </c>
      <c r="B86" s="3">
        <v>3.9806447839931272E-2</v>
      </c>
      <c r="F86" s="1"/>
    </row>
    <row r="87" spans="1:6" x14ac:dyDescent="0.25">
      <c r="A87" s="7">
        <v>43132</v>
      </c>
      <c r="B87" s="3">
        <v>3.9498983354722954E-2</v>
      </c>
      <c r="F87" s="1"/>
    </row>
    <row r="88" spans="1:6" x14ac:dyDescent="0.25">
      <c r="A88" s="7">
        <v>43160</v>
      </c>
      <c r="B88" s="3">
        <v>4.0063019035795906E-2</v>
      </c>
      <c r="F88" s="1"/>
    </row>
    <row r="89" spans="1:6" x14ac:dyDescent="0.25">
      <c r="A89" s="7">
        <v>43191</v>
      </c>
      <c r="B89" s="3">
        <v>4.0212879777435963E-2</v>
      </c>
      <c r="F89" s="1"/>
    </row>
    <row r="90" spans="1:6" x14ac:dyDescent="0.25">
      <c r="A90" s="7">
        <v>43221</v>
      </c>
      <c r="B90" s="3">
        <v>4.1209676220306982E-2</v>
      </c>
      <c r="F90" s="1"/>
    </row>
    <row r="91" spans="1:6" x14ac:dyDescent="0.25">
      <c r="A91" s="7">
        <v>43252</v>
      </c>
      <c r="B91" s="3">
        <v>4.161163239710023E-2</v>
      </c>
      <c r="F91" s="1"/>
    </row>
    <row r="92" spans="1:6" x14ac:dyDescent="0.25">
      <c r="A92" s="7">
        <v>43282</v>
      </c>
      <c r="B92" s="3">
        <v>4.1494269229643582E-2</v>
      </c>
      <c r="F92" s="1"/>
    </row>
    <row r="93" spans="1:6" x14ac:dyDescent="0.25">
      <c r="A93" s="7">
        <v>43313</v>
      </c>
      <c r="B93" s="3">
        <v>4.1672021785305213E-2</v>
      </c>
      <c r="F93" s="1"/>
    </row>
    <row r="94" spans="1:6" x14ac:dyDescent="0.25">
      <c r="A94" s="7">
        <v>43344</v>
      </c>
      <c r="B94" s="3">
        <v>4.1294501695124927E-2</v>
      </c>
      <c r="F94" s="1"/>
    </row>
    <row r="95" spans="1:6" x14ac:dyDescent="0.25">
      <c r="A95" s="7">
        <v>43374</v>
      </c>
      <c r="B95" s="3">
        <v>4.176538958235379E-2</v>
      </c>
      <c r="F95" s="1"/>
    </row>
    <row r="96" spans="1:6" x14ac:dyDescent="0.25">
      <c r="A96" s="7">
        <v>43405</v>
      </c>
      <c r="B96" s="3">
        <v>4.214383115437996E-2</v>
      </c>
      <c r="F96" s="1"/>
    </row>
    <row r="97" spans="1:13" x14ac:dyDescent="0.25">
      <c r="A97" s="7">
        <v>43435</v>
      </c>
      <c r="B97" s="3">
        <v>4.2068565488858081E-2</v>
      </c>
      <c r="F97" s="1"/>
    </row>
    <row r="98" spans="1:13" x14ac:dyDescent="0.25">
      <c r="A98" s="7">
        <v>43466</v>
      </c>
      <c r="B98" s="3">
        <v>4.14881734274846E-2</v>
      </c>
      <c r="F98" s="1"/>
    </row>
    <row r="99" spans="1:13" x14ac:dyDescent="0.25">
      <c r="A99" s="7">
        <v>43497</v>
      </c>
      <c r="B99" s="3">
        <v>4.1696088514563391E-2</v>
      </c>
      <c r="F99" s="1"/>
    </row>
    <row r="100" spans="1:13" x14ac:dyDescent="0.25">
      <c r="A100" s="7">
        <v>43525</v>
      </c>
      <c r="B100" s="3">
        <v>4.2202779308368348E-2</v>
      </c>
      <c r="F100" s="1"/>
    </row>
    <row r="101" spans="1:13" x14ac:dyDescent="0.25">
      <c r="A101" s="7">
        <v>43556</v>
      </c>
      <c r="B101" s="3">
        <v>4.2660997547521125E-2</v>
      </c>
      <c r="F101" s="1"/>
    </row>
    <row r="102" spans="1:13" x14ac:dyDescent="0.25">
      <c r="A102" s="7">
        <v>43586</v>
      </c>
      <c r="B102" s="3">
        <v>4.4023374214427091E-2</v>
      </c>
      <c r="F102" s="1"/>
    </row>
    <row r="103" spans="1:13" x14ac:dyDescent="0.25">
      <c r="A103" s="7">
        <v>43617</v>
      </c>
      <c r="B103" s="3">
        <v>4.249276038375726E-2</v>
      </c>
      <c r="F103" s="1"/>
    </row>
    <row r="104" spans="1:13" x14ac:dyDescent="0.25">
      <c r="A104" s="7">
        <v>43647</v>
      </c>
      <c r="C104" s="3">
        <f>_xlfn.FORECAST.ETS(A104,$B$2:$B$103,$A$2:$A$103,1,1)</f>
        <v>4.2960222338409342E-2</v>
      </c>
      <c r="D104" s="3">
        <f>_xlfn.FORECAST.ETS.CONFINT(A104,$B$2:$B$103,$A$2:$A$103,0.95,1,1)</f>
        <v>1.1226849544356914E-3</v>
      </c>
      <c r="E104">
        <f>Table10[[#This Row],[Forecast(Product A)]]-_xlfn.FORECAST.ETS.CONFINT(A104,$B$2:$B$103,$A$2:$A$103,0.95,1,1)</f>
        <v>4.1837537383973653E-2</v>
      </c>
      <c r="F104" s="1">
        <f>Table10[[#This Row],[Forecast(Product A)]]+Table10[[#This Row],[Confidence Interval(Product A)]]</f>
        <v>4.4082907292845031E-2</v>
      </c>
      <c r="K104" s="12" t="s">
        <v>19</v>
      </c>
      <c r="L104" s="12"/>
      <c r="M104" s="12"/>
    </row>
    <row r="105" spans="1:13" x14ac:dyDescent="0.25">
      <c r="A105" s="7">
        <v>43678</v>
      </c>
      <c r="C105" s="3">
        <f>_xlfn.FORECAST.ETS(A105,$B$2:$B$103,$A$2:$A$103,1,1)</f>
        <v>4.342768429306143E-2</v>
      </c>
      <c r="D105" s="3">
        <f>_xlfn.FORECAST.ETS.CONFINT(A105,$B$2:$B$103,$A$2:$A$103,0.95,1,1)</f>
        <v>1.5869226292545631E-3</v>
      </c>
      <c r="E105">
        <f>Table10[[#This Row],[Forecast(Product A)]]-_xlfn.FORECAST.ETS.CONFINT(A105,$B$2:$B$103,$A$2:$A$103,0.95,1,1)</f>
        <v>4.1840761663806868E-2</v>
      </c>
      <c r="F105" s="1">
        <f>Table10[[#This Row],[Forecast(Product A)]]+Table10[[#This Row],[Confidence Interval(Product A)]]</f>
        <v>4.5014606922315993E-2</v>
      </c>
      <c r="K105" s="8" t="s">
        <v>16</v>
      </c>
      <c r="L105" s="8">
        <f>_xlfn.FORECAST.ETS.SEASONALITY($B$2:$B$103,A2:A103,1,1)</f>
        <v>0</v>
      </c>
      <c r="M105" s="8"/>
    </row>
    <row r="106" spans="1:13" x14ac:dyDescent="0.25">
      <c r="A106" s="7">
        <v>43709</v>
      </c>
      <c r="C106" s="3">
        <f>_xlfn.FORECAST.ETS(A106,$B$2:$B$103,$A$2:$A$103,1,1)</f>
        <v>4.3895146247713512E-2</v>
      </c>
      <c r="D106" s="3">
        <f>_xlfn.FORECAST.ETS.CONFINT(A106,$B$2:$B$103,$A$2:$A$103,0.95,1,1)</f>
        <v>1.9438994156479618E-3</v>
      </c>
      <c r="E106">
        <f>Table10[[#This Row],[Forecast(Product A)]]-_xlfn.FORECAST.ETS.CONFINT(A106,$B$2:$B$103,$A$2:$A$103,0.95,1,1)</f>
        <v>4.1951246832065553E-2</v>
      </c>
      <c r="F106" s="1">
        <f>Table10[[#This Row],[Forecast(Product A)]]+Table10[[#This Row],[Confidence Interval(Product A)]]</f>
        <v>4.5839045663361472E-2</v>
      </c>
      <c r="K106" s="9" t="s">
        <v>17</v>
      </c>
      <c r="L106" s="8">
        <f>_xlfn.FORECAST.ETS.STAT(B2:B103,A2:A103,1,L105,1,1)</f>
        <v>0.998</v>
      </c>
      <c r="M106" s="8" t="s">
        <v>6</v>
      </c>
    </row>
    <row r="107" spans="1:13" x14ac:dyDescent="0.25">
      <c r="A107" s="7">
        <v>43739</v>
      </c>
      <c r="C107" s="3">
        <f>_xlfn.FORECAST.ETS(A107,$B$2:$B$103,$A$2:$A$103,1,1)</f>
        <v>4.4362608202365594E-2</v>
      </c>
      <c r="D107" s="3">
        <f>_xlfn.FORECAST.ETS.CONFINT(A107,$B$2:$B$103,$A$2:$A$103,0.95,1,1)</f>
        <v>2.2453704702137902E-3</v>
      </c>
      <c r="E107">
        <f>Table10[[#This Row],[Forecast(Product A)]]-_xlfn.FORECAST.ETS.CONFINT(A107,$B$2:$B$103,$A$2:$A$103,0.95,1,1)</f>
        <v>4.2117237732151806E-2</v>
      </c>
      <c r="F107" s="1">
        <f>Table10[[#This Row],[Forecast(Product A)]]+Table10[[#This Row],[Confidence Interval(Product A)]]</f>
        <v>4.6607978672579382E-2</v>
      </c>
      <c r="K107" s="10"/>
      <c r="L107" s="8">
        <f>_xlfn.FORECAST.ETS.STAT(B2:B103,A2:A103,2,L105,1,1)</f>
        <v>1E-3</v>
      </c>
      <c r="M107" s="8" t="s">
        <v>7</v>
      </c>
    </row>
    <row r="108" spans="1:13" x14ac:dyDescent="0.25">
      <c r="A108" s="7">
        <v>43770</v>
      </c>
      <c r="C108" s="3">
        <f>_xlfn.FORECAST.ETS(A108,$B$2:$B$103,$A$2:$A$103,1,1)</f>
        <v>4.4830070157017676E-2</v>
      </c>
      <c r="D108" s="3">
        <f>_xlfn.FORECAST.ETS.CONFINT(A108,$B$2:$B$103,$A$2:$A$103,0.95,1,1)</f>
        <v>2.5114053402702759E-3</v>
      </c>
      <c r="E108">
        <f>Table10[[#This Row],[Forecast(Product A)]]-_xlfn.FORECAST.ETS.CONFINT(A108,$B$2:$B$103,$A$2:$A$103,0.95,1,1)</f>
        <v>4.2318664816747398E-2</v>
      </c>
      <c r="F108" s="1">
        <f>Table10[[#This Row],[Forecast(Product A)]]+Table10[[#This Row],[Confidence Interval(Product A)]]</f>
        <v>4.7341475497287955E-2</v>
      </c>
      <c r="K108" s="10"/>
      <c r="L108" s="8">
        <f>_xlfn.FORECAST.ETS.STAT(B2:B103,A2:A103,3,L105,1,1)</f>
        <v>2.2204460492503131E-16</v>
      </c>
      <c r="M108" s="8" t="s">
        <v>8</v>
      </c>
    </row>
    <row r="109" spans="1:13" x14ac:dyDescent="0.25">
      <c r="A109" s="7">
        <v>43800</v>
      </c>
      <c r="C109" s="3">
        <f>_xlfn.FORECAST.ETS(A109,$B$2:$B$103,$A$2:$A$103,1,1)</f>
        <v>4.5297532111669765E-2</v>
      </c>
      <c r="D109" s="3">
        <f>_xlfn.FORECAST.ETS.CONFINT(A109,$B$2:$B$103,$A$2:$A$103,0.95,1,1)</f>
        <v>2.7522994319095061E-3</v>
      </c>
      <c r="E109">
        <f>Table10[[#This Row],[Forecast(Product A)]]-_xlfn.FORECAST.ETS.CONFINT(A109,$B$2:$B$103,$A$2:$A$103,0.95,1,1)</f>
        <v>4.2545232679760257E-2</v>
      </c>
      <c r="F109" s="1">
        <f>Table10[[#This Row],[Forecast(Product A)]]+Table10[[#This Row],[Confidence Interval(Product A)]]</f>
        <v>4.8049831543579273E-2</v>
      </c>
      <c r="K109" s="10"/>
      <c r="L109" s="8">
        <f>_xlfn.FORECAST.ETS.STAT(B2:B103,A2:A103,4,L105,1,1)</f>
        <v>0.84697543375896411</v>
      </c>
      <c r="M109" s="8" t="s">
        <v>9</v>
      </c>
    </row>
    <row r="110" spans="1:13" x14ac:dyDescent="0.25">
      <c r="A110" s="7">
        <v>43831</v>
      </c>
      <c r="C110" s="3">
        <f>_xlfn.FORECAST.ETS(A110,$B$2:$B$103,$A$2:$A$103,1,1)</f>
        <v>4.5764994066321847E-2</v>
      </c>
      <c r="D110" s="3">
        <f>_xlfn.FORECAST.ETS.CONFINT(A110,$B$2:$B$103,$A$2:$A$103,0.95,1,1)</f>
        <v>2.9741683221709398E-3</v>
      </c>
      <c r="E110">
        <f>Table10[[#This Row],[Forecast(Product A)]]-_xlfn.FORECAST.ETS.CONFINT(A110,$B$2:$B$103,$A$2:$A$103,0.95,1,1)</f>
        <v>4.2790825744150905E-2</v>
      </c>
      <c r="F110" s="1">
        <f>Table10[[#This Row],[Forecast(Product A)]]+Table10[[#This Row],[Confidence Interval(Product A)]]</f>
        <v>4.8739162388492789E-2</v>
      </c>
      <c r="K110" s="10"/>
      <c r="L110" s="8">
        <f>_xlfn.FORECAST.ETS.STAT(B2:B103,A2:A103,5,L105,1,1)</f>
        <v>1.2612869841969502E-2</v>
      </c>
      <c r="M110" s="8" t="s">
        <v>10</v>
      </c>
    </row>
    <row r="111" spans="1:13" x14ac:dyDescent="0.25">
      <c r="A111" s="7">
        <v>43862</v>
      </c>
      <c r="C111" s="3">
        <f>_xlfn.FORECAST.ETS(A111,$B$2:$B$103,$A$2:$A$103,1,1)</f>
        <v>4.6232456020973929E-2</v>
      </c>
      <c r="D111" s="3">
        <f>_xlfn.FORECAST.ETS.CONFINT(A111,$B$2:$B$103,$A$2:$A$103,0.95,1,1)</f>
        <v>3.1809958253867935E-3</v>
      </c>
      <c r="E111">
        <f>Table10[[#This Row],[Forecast(Product A)]]-_xlfn.FORECAST.ETS.CONFINT(A111,$B$2:$B$103,$A$2:$A$103,0.95,1,1)</f>
        <v>4.3051460195587136E-2</v>
      </c>
      <c r="F111" s="1">
        <f>Table10[[#This Row],[Forecast(Product A)]]+Table10[[#This Row],[Confidence Interval(Product A)]]</f>
        <v>4.9413451846360722E-2</v>
      </c>
      <c r="K111" s="10"/>
      <c r="L111" s="8">
        <f>_xlfn.FORECAST.ETS.STAT(B2:B103,A2:A103,6,L105,1,1)</f>
        <v>5.2669876565464887E-4</v>
      </c>
      <c r="M111" s="8" t="s">
        <v>11</v>
      </c>
    </row>
    <row r="112" spans="1:13" x14ac:dyDescent="0.25">
      <c r="A112" s="7">
        <v>43891</v>
      </c>
      <c r="C112" s="3">
        <f>_xlfn.FORECAST.ETS(A112,$B$2:$B$103,$A$2:$A$103,1,1)</f>
        <v>4.6699917975626011E-2</v>
      </c>
      <c r="D112" s="3">
        <f>_xlfn.FORECAST.ETS.CONFINT(A112,$B$2:$B$103,$A$2:$A$103,0.95,1,1)</f>
        <v>3.3755483082458953E-3</v>
      </c>
      <c r="E112">
        <f>Table10[[#This Row],[Forecast(Product A)]]-_xlfn.FORECAST.ETS.CONFINT(A112,$B$2:$B$103,$A$2:$A$103,0.95,1,1)</f>
        <v>4.3324369667380118E-2</v>
      </c>
      <c r="F112" s="1">
        <f>Table10[[#This Row],[Forecast(Product A)]]+Table10[[#This Row],[Confidence Interval(Product A)]]</f>
        <v>5.0075466283871904E-2</v>
      </c>
      <c r="K112" s="10"/>
      <c r="L112" s="8">
        <f>_xlfn.FORECAST.ETS.STAT(B2:B103,A2:A103,7,L105,1,1)</f>
        <v>7.0810879533575368E-4</v>
      </c>
      <c r="M112" s="8" t="s">
        <v>12</v>
      </c>
    </row>
    <row r="113" spans="1:13" x14ac:dyDescent="0.25">
      <c r="A113" s="7">
        <v>43922</v>
      </c>
      <c r="C113" s="3">
        <f>_xlfn.FORECAST.ETS(A113,$B$2:$B$103,$A$2:$A$103,1,1)</f>
        <v>4.71673799302781E-2</v>
      </c>
      <c r="D113" s="3">
        <f>_xlfn.FORECAST.ETS.CONFINT(A113,$B$2:$B$103,$A$2:$A$103,0.95,1,1)</f>
        <v>3.559839259007162E-3</v>
      </c>
      <c r="E113">
        <f>Table10[[#This Row],[Forecast(Product A)]]-_xlfn.FORECAST.ETS.CONFINT(A113,$B$2:$B$103,$A$2:$A$103,0.95,1,1)</f>
        <v>4.3607540671270935E-2</v>
      </c>
      <c r="F113" s="1">
        <f>Table10[[#This Row],[Forecast(Product A)]]+Table10[[#This Row],[Confidence Interval(Product A)]]</f>
        <v>5.0727219189285265E-2</v>
      </c>
      <c r="K113" s="11"/>
      <c r="L113" s="8">
        <f>_xlfn.FORECAST.ETS.STAT(B2:B103,A2:A103,8,L105,1,1)</f>
        <v>31</v>
      </c>
      <c r="M113" s="8" t="s">
        <v>18</v>
      </c>
    </row>
    <row r="114" spans="1:13" x14ac:dyDescent="0.25">
      <c r="A114" s="7">
        <v>43952</v>
      </c>
      <c r="C114" s="3">
        <f>_xlfn.FORECAST.ETS(A114,$B$2:$B$103,$A$2:$A$103,1,1)</f>
        <v>4.7634841884930182E-2</v>
      </c>
      <c r="D114" s="3">
        <f>_xlfn.FORECAST.ETS.CONFINT(A114,$B$2:$B$103,$A$2:$A$103,0.95,1,1)</f>
        <v>3.7353881281564352E-3</v>
      </c>
      <c r="E114">
        <f>Table10[[#This Row],[Forecast(Product A)]]-_xlfn.FORECAST.ETS.CONFINT(A114,$B$2:$B$103,$A$2:$A$103,0.95,1,1)</f>
        <v>4.3899453756773746E-2</v>
      </c>
      <c r="F114" s="1">
        <f>Table10[[#This Row],[Forecast(Product A)]]+Table10[[#This Row],[Confidence Interval(Product A)]]</f>
        <v>5.1370230013086618E-2</v>
      </c>
    </row>
    <row r="115" spans="1:13" x14ac:dyDescent="0.25">
      <c r="A115" s="7">
        <v>43983</v>
      </c>
      <c r="C115" s="3">
        <f>_xlfn.FORECAST.ETS(A115,$B$2:$B$103,$A$2:$A$103,1,1)</f>
        <v>4.8102303839582264E-2</v>
      </c>
      <c r="D115" s="3">
        <f>_xlfn.FORECAST.ETS.CONFINT(A115,$B$2:$B$103,$A$2:$A$103,0.95,1,1)</f>
        <v>3.9033749059185765E-3</v>
      </c>
      <c r="E115">
        <f>Table10[[#This Row],[Forecast(Product A)]]-_xlfn.FORECAST.ETS.CONFINT(A115,$B$2:$B$103,$A$2:$A$103,0.95,1,1)</f>
        <v>4.4198928933663686E-2</v>
      </c>
      <c r="F115" s="1">
        <f>Table10[[#This Row],[Forecast(Product A)]]+Table10[[#This Row],[Confidence Interval(Product A)]]</f>
        <v>5.2005678745500841E-2</v>
      </c>
    </row>
    <row r="116" spans="1:13" x14ac:dyDescent="0.25">
      <c r="A116" s="7">
        <v>44013</v>
      </c>
      <c r="C116" s="3">
        <f>_xlfn.FORECAST.ETS(A116,$B$2:$B$103,$A$2:$A$103,1,1)</f>
        <v>4.8569765794234346E-2</v>
      </c>
      <c r="D116" s="3">
        <f>_xlfn.FORECAST.ETS.CONFINT(A116,$B$2:$B$103,$A$2:$A$103,0.95,1,1)</f>
        <v>4.0647375850551707E-3</v>
      </c>
      <c r="E116">
        <f>Table10[[#This Row],[Forecast(Product A)]]-_xlfn.FORECAST.ETS.CONFINT(A116,$B$2:$B$103,$A$2:$A$103,0.95,1,1)</f>
        <v>4.4505028209179176E-2</v>
      </c>
      <c r="F116" s="1">
        <f>Table10[[#This Row],[Forecast(Product A)]]+Table10[[#This Row],[Confidence Interval(Product A)]]</f>
        <v>5.2634503379289516E-2</v>
      </c>
    </row>
    <row r="117" spans="1:13" x14ac:dyDescent="0.25">
      <c r="A117" s="7">
        <v>44044</v>
      </c>
      <c r="C117" s="3">
        <f>_xlfn.FORECAST.ETS(A117,$B$2:$B$103,$A$2:$A$103,1,1)</f>
        <v>4.9037227748886435E-2</v>
      </c>
      <c r="D117" s="3">
        <f>_xlfn.FORECAST.ETS.CONFINT(A117,$B$2:$B$103,$A$2:$A$103,0.95,1,1)</f>
        <v>4.2202363590717173E-3</v>
      </c>
      <c r="E117">
        <f>Table10[[#This Row],[Forecast(Product A)]]-_xlfn.FORECAST.ETS.CONFINT(A117,$B$2:$B$103,$A$2:$A$103,0.95,1,1)</f>
        <v>4.4816991389814716E-2</v>
      </c>
      <c r="F117" s="1">
        <f>Table10[[#This Row],[Forecast(Product A)]]+Table10[[#This Row],[Confidence Interval(Product A)]]</f>
        <v>5.3257464107958154E-2</v>
      </c>
    </row>
    <row r="118" spans="1:13" x14ac:dyDescent="0.25">
      <c r="A118" s="7">
        <v>44075</v>
      </c>
      <c r="C118" s="3">
        <f>_xlfn.FORECAST.ETS(A118,$B$2:$B$103,$A$2:$A$103,1,1)</f>
        <v>4.9504689703538517E-2</v>
      </c>
      <c r="D118" s="3">
        <f>_xlfn.FORECAST.ETS.CONFINT(A118,$B$2:$B$103,$A$2:$A$103,0.95,1,1)</f>
        <v>4.3704974602681293E-3</v>
      </c>
      <c r="E118">
        <f>Table10[[#This Row],[Forecast(Product A)]]-_xlfn.FORECAST.ETS.CONFINT(A118,$B$2:$B$103,$A$2:$A$103,0.95,1,1)</f>
        <v>4.5134192243270387E-2</v>
      </c>
      <c r="F118" s="1">
        <f>Table10[[#This Row],[Forecast(Product A)]]+Table10[[#This Row],[Confidence Interval(Product A)]]</f>
        <v>5.3875187163806647E-2</v>
      </c>
    </row>
    <row r="119" spans="1:13" x14ac:dyDescent="0.25">
      <c r="A119" s="7">
        <v>44105</v>
      </c>
      <c r="C119" s="3">
        <f>_xlfn.FORECAST.ETS(A119,$B$2:$B$103,$A$2:$A$103,1,1)</f>
        <v>4.9972151658190599E-2</v>
      </c>
      <c r="D119" s="3">
        <f>_xlfn.FORECAST.ETS.CONFINT(A119,$B$2:$B$103,$A$2:$A$103,0.95,1,1)</f>
        <v>4.5160440130207914E-3</v>
      </c>
      <c r="E119">
        <f>Table10[[#This Row],[Forecast(Product A)]]-_xlfn.FORECAST.ETS.CONFINT(A119,$B$2:$B$103,$A$2:$A$103,0.95,1,1)</f>
        <v>4.5456107645169809E-2</v>
      </c>
      <c r="F119" s="1">
        <f>Table10[[#This Row],[Forecast(Product A)]]+Table10[[#This Row],[Confidence Interval(Product A)]]</f>
        <v>5.4488195671211388E-2</v>
      </c>
    </row>
    <row r="120" spans="1:13" x14ac:dyDescent="0.25">
      <c r="A120" s="7">
        <v>44136</v>
      </c>
      <c r="C120" s="3">
        <f>_xlfn.FORECAST.ETS(A120,$B$2:$B$103,$A$2:$A$103,1,1)</f>
        <v>5.0439613612842688E-2</v>
      </c>
      <c r="D120" s="3">
        <f>_xlfn.FORECAST.ETS.CONFINT(A120,$B$2:$B$103,$A$2:$A$103,0.95,1,1)</f>
        <v>4.6573183141445469E-3</v>
      </c>
      <c r="E120">
        <f>Table10[[#This Row],[Forecast(Product A)]]-_xlfn.FORECAST.ETS.CONFINT(A120,$B$2:$B$103,$A$2:$A$103,0.95,1,1)</f>
        <v>4.5782295298698143E-2</v>
      </c>
      <c r="F120" s="1">
        <f>Table10[[#This Row],[Forecast(Product A)]]+Table10[[#This Row],[Confidence Interval(Product A)]]</f>
        <v>5.5096931926987232E-2</v>
      </c>
    </row>
    <row r="121" spans="1:13" x14ac:dyDescent="0.25">
      <c r="A121" s="7">
        <v>44166</v>
      </c>
      <c r="C121" s="3">
        <f>_xlfn.FORECAST.ETS(A121,$B$2:$B$103,$A$2:$A$103,1,1)</f>
        <v>5.0907075567494769E-2</v>
      </c>
      <c r="D121" s="3">
        <f>_xlfn.FORECAST.ETS.CONFINT(A121,$B$2:$B$103,$A$2:$A$103,0.95,1,1)</f>
        <v>4.7946982831278372E-3</v>
      </c>
      <c r="E121">
        <f>Table10[[#This Row],[Forecast(Product A)]]-_xlfn.FORECAST.ETS.CONFINT(A121,$B$2:$B$103,$A$2:$A$103,0.95,1,1)</f>
        <v>4.6112377284366929E-2</v>
      </c>
      <c r="F121" s="1">
        <f>Table10[[#This Row],[Forecast(Product A)]]+Table10[[#This Row],[Confidence Interval(Product A)]]</f>
        <v>5.570177385062261E-2</v>
      </c>
    </row>
    <row r="122" spans="1:13" x14ac:dyDescent="0.25">
      <c r="A122" s="7">
        <v>44197</v>
      </c>
      <c r="C122" s="3">
        <f>_xlfn.FORECAST.ETS(A122,$B$2:$B$103,$A$2:$A$103,1,1)</f>
        <v>5.1374537522146851E-2</v>
      </c>
      <c r="D122" s="3">
        <f>_xlfn.FORECAST.ETS.CONFINT(A122,$B$2:$B$103,$A$2:$A$103,0.95,1,1)</f>
        <v>4.9285098446967095E-3</v>
      </c>
      <c r="E122">
        <f>Table10[[#This Row],[Forecast(Product A)]]-_xlfn.FORECAST.ETS.CONFINT(A122,$B$2:$B$103,$A$2:$A$103,0.95,1,1)</f>
        <v>4.6446027677450138E-2</v>
      </c>
      <c r="F122" s="1">
        <f>Table10[[#This Row],[Forecast(Product A)]]+Table10[[#This Row],[Confidence Interval(Product A)]]</f>
        <v>5.6303047366843564E-2</v>
      </c>
    </row>
    <row r="123" spans="1:13" x14ac:dyDescent="0.25">
      <c r="A123" s="7">
        <v>44228</v>
      </c>
      <c r="C123" s="3">
        <f>_xlfn.FORECAST.ETS(A123,$B$2:$B$103,$A$2:$A$103,1,1)</f>
        <v>5.1841999476798933E-2</v>
      </c>
      <c r="D123" s="3">
        <f>_xlfn.FORECAST.ETS.CONFINT(A123,$B$2:$B$103,$A$2:$A$103,0.95,1,1)</f>
        <v>5.0590364091632426E-3</v>
      </c>
      <c r="E123">
        <f>Table10[[#This Row],[Forecast(Product A)]]-_xlfn.FORECAST.ETS.CONFINT(A123,$B$2:$B$103,$A$2:$A$103,0.95,1,1)</f>
        <v>4.6782963067635693E-2</v>
      </c>
      <c r="F123" s="1">
        <f>Table10[[#This Row],[Forecast(Product A)]]+Table10[[#This Row],[Confidence Interval(Product A)]]</f>
        <v>5.6901035885962174E-2</v>
      </c>
    </row>
    <row r="124" spans="1:13" x14ac:dyDescent="0.25">
      <c r="A124" s="7">
        <v>44256</v>
      </c>
      <c r="C124" s="3">
        <f>_xlfn.FORECAST.ETS(A124,$B$2:$B$103,$A$2:$A$103,1,1)</f>
        <v>5.2309461431451015E-2</v>
      </c>
      <c r="D124" s="3">
        <f>_xlfn.FORECAST.ETS.CONFINT(A124,$B$2:$B$103,$A$2:$A$103,0.95,1,1)</f>
        <v>5.1865262408449077E-3</v>
      </c>
      <c r="E124">
        <f>Table10[[#This Row],[Forecast(Product A)]]-_xlfn.FORECAST.ETS.CONFINT(A124,$B$2:$B$103,$A$2:$A$103,0.95,1,1)</f>
        <v>4.7122935190606105E-2</v>
      </c>
      <c r="F124" s="1">
        <f>Table10[[#This Row],[Forecast(Product A)]]+Table10[[#This Row],[Confidence Interval(Product A)]]</f>
        <v>5.7495987672295926E-2</v>
      </c>
    </row>
    <row r="125" spans="1:13" x14ac:dyDescent="0.25">
      <c r="A125" s="7">
        <v>44287</v>
      </c>
      <c r="C125" s="3">
        <f>_xlfn.FORECAST.ETS(A125,$B$2:$B$103,$A$2:$A$103,1,1)</f>
        <v>5.2776923386103104E-2</v>
      </c>
      <c r="D125" s="3">
        <f>_xlfn.FORECAST.ETS.CONFINT(A125,$B$2:$B$103,$A$2:$A$103,0.95,1,1)</f>
        <v>5.3111982624748531E-3</v>
      </c>
      <c r="E125">
        <f>Table10[[#This Row],[Forecast(Product A)]]-_xlfn.FORECAST.ETS.CONFINT(A125,$B$2:$B$103,$A$2:$A$103,0.95,1,1)</f>
        <v>4.7465725123628254E-2</v>
      </c>
      <c r="F125" s="1">
        <f>Table10[[#This Row],[Forecast(Product A)]]+Table10[[#This Row],[Confidence Interval(Product A)]]</f>
        <v>5.8088121648577955E-2</v>
      </c>
    </row>
    <row r="126" spans="1:13" x14ac:dyDescent="0.25">
      <c r="A126" s="7">
        <v>44317</v>
      </c>
      <c r="C126" s="3">
        <f>_xlfn.FORECAST.ETS(A126,$B$2:$B$103,$A$2:$A$103,1,1)</f>
        <v>5.3244385340755186E-2</v>
      </c>
      <c r="D126" s="3">
        <f>_xlfn.FORECAST.ETS.CONFINT(A126,$B$2:$B$103,$A$2:$A$103,0.95,1,1)</f>
        <v>5.4332466830718795E-3</v>
      </c>
      <c r="E126">
        <f>Table10[[#This Row],[Forecast(Product A)]]-_xlfn.FORECAST.ETS.CONFINT(A126,$B$2:$B$103,$A$2:$A$103,0.95,1,1)</f>
        <v>4.7811138657683307E-2</v>
      </c>
      <c r="F126" s="1">
        <f>Table10[[#This Row],[Forecast(Product A)]]+Table10[[#This Row],[Confidence Interval(Product A)]]</f>
        <v>5.8677632023827066E-2</v>
      </c>
    </row>
    <row r="127" spans="1:13" x14ac:dyDescent="0.25">
      <c r="A127" s="7">
        <v>44348</v>
      </c>
      <c r="C127" s="3">
        <f>_xlfn.FORECAST.ETS(A127,$B$2:$B$103,$A$2:$A$103,1,1)</f>
        <v>5.3711847295407268E-2</v>
      </c>
      <c r="D127" s="3">
        <f>_xlfn.FORECAST.ETS.CONFINT(A127,$B$2:$B$103,$A$2:$A$103,0.95,1,1)</f>
        <v>5.5528447281733787E-3</v>
      </c>
      <c r="E127">
        <f>Table10[[#This Row],[Forecast(Product A)]]-_xlfn.FORECAST.ETS.CONFINT(A127,$B$2:$B$103,$A$2:$A$103,0.95,1,1)</f>
        <v>4.8159002567233891E-2</v>
      </c>
      <c r="F127" s="1">
        <f>Table10[[#This Row],[Forecast(Product A)]]+Table10[[#This Row],[Confidence Interval(Product A)]]</f>
        <v>5.9264692023580645E-2</v>
      </c>
    </row>
    <row r="128" spans="1:13" x14ac:dyDescent="0.25">
      <c r="A128" s="7">
        <v>44378</v>
      </c>
      <c r="C128" s="3">
        <f>_xlfn.FORECAST.ETS(A128,$B$2:$B$103,$A$2:$A$103,1,1)</f>
        <v>5.4179309250059357E-2</v>
      </c>
      <c r="D128" s="3">
        <f>_xlfn.FORECAST.ETS.CONFINT(A128,$B$2:$B$103,$A$2:$A$103,0.95,1,1)</f>
        <v>5.6701476764219137E-3</v>
      </c>
      <c r="E128">
        <f>Table10[[#This Row],[Forecast(Product A)]]-_xlfn.FORECAST.ETS.CONFINT(A128,$B$2:$B$103,$A$2:$A$103,0.95,1,1)</f>
        <v>4.8509161573637445E-2</v>
      </c>
      <c r="F128" s="1">
        <f>Table10[[#This Row],[Forecast(Product A)]]+Table10[[#This Row],[Confidence Interval(Product A)]]</f>
        <v>5.9849456926481269E-2</v>
      </c>
    </row>
    <row r="129" spans="1:6" x14ac:dyDescent="0.25">
      <c r="A129" s="7">
        <v>44409</v>
      </c>
      <c r="C129" s="3">
        <f>_xlfn.FORECAST.ETS(A129,$B$2:$B$103,$A$2:$A$103,1,1)</f>
        <v>5.4646771204711439E-2</v>
      </c>
      <c r="D129" s="3">
        <f>_xlfn.FORECAST.ETS.CONFINT(A129,$B$2:$B$103,$A$2:$A$103,0.95,1,1)</f>
        <v>5.7852953538816325E-3</v>
      </c>
      <c r="E129">
        <f>Table10[[#This Row],[Forecast(Product A)]]-_xlfn.FORECAST.ETS.CONFINT(A129,$B$2:$B$103,$A$2:$A$103,0.95,1,1)</f>
        <v>4.8861475850829804E-2</v>
      </c>
      <c r="F129" s="1">
        <f>Table10[[#This Row],[Forecast(Product A)]]+Table10[[#This Row],[Confidence Interval(Product A)]]</f>
        <v>6.0432066558593074E-2</v>
      </c>
    </row>
    <row r="130" spans="1:6" x14ac:dyDescent="0.25">
      <c r="A130" s="7">
        <v>44440</v>
      </c>
      <c r="C130" s="3">
        <f>_xlfn.FORECAST.ETS(A130,$B$2:$B$103,$A$2:$A$103,1,1)</f>
        <v>5.5114233159363521E-2</v>
      </c>
      <c r="D130" s="3">
        <f>_xlfn.FORECAST.ETS.CONFINT(A130,$B$2:$B$103,$A$2:$A$103,0.95,1,1)</f>
        <v>5.8984141999083644E-3</v>
      </c>
      <c r="E130">
        <f>Table10[[#This Row],[Forecast(Product A)]]-_xlfn.FORECAST.ETS.CONFINT(A130,$B$2:$B$103,$A$2:$A$103,0.95,1,1)</f>
        <v>4.9215818959455156E-2</v>
      </c>
      <c r="F130" s="1">
        <f>Table10[[#This Row],[Forecast(Product A)]]+Table10[[#This Row],[Confidence Interval(Product A)]]</f>
        <v>6.1012647359271886E-2</v>
      </c>
    </row>
    <row r="131" spans="1:6" x14ac:dyDescent="0.25">
      <c r="A131" s="7">
        <v>44470</v>
      </c>
      <c r="C131" s="3">
        <f>_xlfn.FORECAST.ETS(A131,$B$2:$B$103,$A$2:$A$103,1,1)</f>
        <v>5.5581695114015603E-2</v>
      </c>
      <c r="D131" s="3">
        <f>_xlfn.FORECAST.ETS.CONFINT(A131,$B$2:$B$103,$A$2:$A$103,0.95,1,1)</f>
        <v>6.0096189911994042E-3</v>
      </c>
      <c r="E131">
        <f>Table10[[#This Row],[Forecast(Product A)]]-_xlfn.FORECAST.ETS.CONFINT(A131,$B$2:$B$103,$A$2:$A$103,0.95,1,1)</f>
        <v>4.9572076122816201E-2</v>
      </c>
      <c r="F131" s="1">
        <f>Table10[[#This Row],[Forecast(Product A)]]+Table10[[#This Row],[Confidence Interval(Product A)]]</f>
        <v>6.1591314105215005E-2</v>
      </c>
    </row>
    <row r="132" spans="1:6" x14ac:dyDescent="0.25">
      <c r="A132" s="7">
        <v>44501</v>
      </c>
      <c r="C132" s="3">
        <f>_xlfn.FORECAST.ETS(A132,$B$2:$B$103,$A$2:$A$103,1,1)</f>
        <v>5.6049157068667685E-2</v>
      </c>
      <c r="D132" s="3">
        <f>_xlfn.FORECAST.ETS.CONFINT(A132,$B$2:$B$103,$A$2:$A$103,0.95,1,1)</f>
        <v>6.1190142906843367E-3</v>
      </c>
      <c r="E132">
        <f>Table10[[#This Row],[Forecast(Product A)]]-_xlfn.FORECAST.ETS.CONFINT(A132,$B$2:$B$103,$A$2:$A$103,0.95,1,1)</f>
        <v>4.9930142777983348E-2</v>
      </c>
      <c r="F132" s="1">
        <f>Table10[[#This Row],[Forecast(Product A)]]+Table10[[#This Row],[Confidence Interval(Product A)]]</f>
        <v>6.2168171359352022E-2</v>
      </c>
    </row>
    <row r="133" spans="1:6" x14ac:dyDescent="0.25">
      <c r="A133" s="7">
        <v>44531</v>
      </c>
      <c r="C133" s="3">
        <f>_xlfn.FORECAST.ETS(A133,$B$2:$B$103,$A$2:$A$103,1,1)</f>
        <v>5.6516619023319774E-2</v>
      </c>
      <c r="D133" s="3">
        <f>_xlfn.FORECAST.ETS.CONFINT(A133,$B$2:$B$103,$A$2:$A$103,0.95,1,1)</f>
        <v>6.226695673081142E-3</v>
      </c>
      <c r="E133">
        <f>Table10[[#This Row],[Forecast(Product A)]]-_xlfn.FORECAST.ETS.CONFINT(A133,$B$2:$B$103,$A$2:$A$103,0.95,1,1)</f>
        <v>5.028992335023863E-2</v>
      </c>
      <c r="F133" s="1">
        <f>Table10[[#This Row],[Forecast(Product A)]]+Table10[[#This Row],[Confidence Interval(Product A)]]</f>
        <v>6.2743314696400918E-2</v>
      </c>
    </row>
    <row r="134" spans="1:6" x14ac:dyDescent="0.25">
      <c r="A134" s="7">
        <v>44562</v>
      </c>
      <c r="C134" s="3">
        <f>_xlfn.FORECAST.ETS(A134,$B$2:$B$103,$A$2:$A$103,1,1)</f>
        <v>5.6984080977971856E-2</v>
      </c>
      <c r="D134" s="3">
        <f>_xlfn.FORECAST.ETS.CONFINT(A134,$B$2:$B$103,$A$2:$A$103,0.95,1,1)</f>
        <v>6.3327507677890214E-3</v>
      </c>
      <c r="E134">
        <f>Table10[[#This Row],[Forecast(Product A)]]-_xlfn.FORECAST.ETS.CONFINT(A134,$B$2:$B$103,$A$2:$A$103,0.95,1,1)</f>
        <v>5.0651330210182838E-2</v>
      </c>
      <c r="F134" s="1">
        <f>Table10[[#This Row],[Forecast(Product A)]]+Table10[[#This Row],[Confidence Interval(Product A)]]</f>
        <v>6.3316831745760874E-2</v>
      </c>
    </row>
    <row r="135" spans="1:6" x14ac:dyDescent="0.25">
      <c r="A135" s="7">
        <v>44593</v>
      </c>
      <c r="C135" s="3">
        <f>_xlfn.FORECAST.ETS(A135,$B$2:$B$103,$A$2:$A$103,1,1)</f>
        <v>5.7451542932623938E-2</v>
      </c>
      <c r="D135" s="3">
        <f>_xlfn.FORECAST.ETS.CONFINT(A135,$B$2:$B$103,$A$2:$A$103,0.95,1,1)</f>
        <v>6.4372601513172636E-3</v>
      </c>
      <c r="E135">
        <f>Table10[[#This Row],[Forecast(Product A)]]-_xlfn.FORECAST.ETS.CONFINT(A135,$B$2:$B$103,$A$2:$A$103,0.95,1,1)</f>
        <v>5.1014282781306673E-2</v>
      </c>
      <c r="F135" s="1">
        <f>Table10[[#This Row],[Forecast(Product A)]]+Table10[[#This Row],[Confidence Interval(Product A)]]</f>
        <v>6.3888803083941195E-2</v>
      </c>
    </row>
    <row r="136" spans="1:6" x14ac:dyDescent="0.25">
      <c r="A136" s="7">
        <v>44621</v>
      </c>
      <c r="C136" s="3">
        <f>_xlfn.FORECAST.ETS(A136,$B$2:$B$103,$A$2:$A$103,1,1)</f>
        <v>5.7919004887276027E-2</v>
      </c>
      <c r="D136" s="3">
        <f>_xlfn.FORECAST.ETS.CONFINT(A136,$B$2:$B$103,$A$2:$A$103,0.95,1,1)</f>
        <v>6.5402981149504666E-3</v>
      </c>
      <c r="E136">
        <f>Table10[[#This Row],[Forecast(Product A)]]-_xlfn.FORECAST.ETS.CONFINT(A136,$B$2:$B$103,$A$2:$A$103,0.95,1,1)</f>
        <v>5.1378706772325561E-2</v>
      </c>
      <c r="F136" s="1">
        <f>Table10[[#This Row],[Forecast(Product A)]]+Table10[[#This Row],[Confidence Interval(Product A)]]</f>
        <v>6.4459303002226492E-2</v>
      </c>
    </row>
    <row r="137" spans="1:6" x14ac:dyDescent="0.25">
      <c r="A137" s="7">
        <v>44652</v>
      </c>
      <c r="C137" s="3">
        <f>_xlfn.FORECAST.ETS(A137,$B$2:$B$103,$A$2:$A$103,1,1)</f>
        <v>5.8386466841928109E-2</v>
      </c>
      <c r="D137" s="3">
        <f>_xlfn.FORECAST.ETS.CONFINT(A137,$B$2:$B$103,$A$2:$A$103,0.95,1,1)</f>
        <v>6.6419333283192364E-3</v>
      </c>
      <c r="E137">
        <f>Table10[[#This Row],[Forecast(Product A)]]-_xlfn.FORECAST.ETS.CONFINT(A137,$B$2:$B$103,$A$2:$A$103,0.95,1,1)</f>
        <v>5.1744533513608873E-2</v>
      </c>
      <c r="F137" s="1">
        <f>Table10[[#This Row],[Forecast(Product A)]]+Table10[[#This Row],[Confidence Interval(Product A)]]</f>
        <v>6.5028400170247344E-2</v>
      </c>
    </row>
    <row r="138" spans="1:6" x14ac:dyDescent="0.25">
      <c r="A138" s="7">
        <v>44682</v>
      </c>
      <c r="C138" s="3">
        <f>_xlfn.FORECAST.ETS(A138,$B$2:$B$103,$A$2:$A$103,1,1)</f>
        <v>5.885392879658019E-2</v>
      </c>
      <c r="D138" s="3">
        <f>_xlfn.FORECAST.ETS.CONFINT(A138,$B$2:$B$103,$A$2:$A$103,0.95,1,1)</f>
        <v>6.7422294156176451E-3</v>
      </c>
      <c r="E138">
        <f>Table10[[#This Row],[Forecast(Product A)]]-_xlfn.FORECAST.ETS.CONFINT(A138,$B$2:$B$103,$A$2:$A$103,0.95,1,1)</f>
        <v>5.2111699380962544E-2</v>
      </c>
      <c r="F138" s="1">
        <f>Table10[[#This Row],[Forecast(Product A)]]+Table10[[#This Row],[Confidence Interval(Product A)]]</f>
        <v>6.559615821219783E-2</v>
      </c>
    </row>
    <row r="139" spans="1:6" x14ac:dyDescent="0.25">
      <c r="A139" s="7">
        <v>44713</v>
      </c>
      <c r="C139" s="3">
        <f>_xlfn.FORECAST.ETS(A139,$B$2:$B$103,$A$2:$A$103,1,1)</f>
        <v>5.9321390751232272E-2</v>
      </c>
      <c r="D139" s="3">
        <f>_xlfn.FORECAST.ETS.CONFINT(A139,$B$2:$B$103,$A$2:$A$103,0.95,1,1)</f>
        <v>6.8412454581175215E-3</v>
      </c>
      <c r="E139">
        <f>Table10[[#This Row],[Forecast(Product A)]]-_xlfn.FORECAST.ETS.CONFINT(A139,$B$2:$B$103,$A$2:$A$103,0.95,1,1)</f>
        <v>5.2480145293114754E-2</v>
      </c>
      <c r="F139" s="1">
        <f>Table10[[#This Row],[Forecast(Product A)]]+Table10[[#This Row],[Confidence Interval(Product A)]]</f>
        <v>6.6162636209349798E-2</v>
      </c>
    </row>
    <row r="140" spans="1:6" x14ac:dyDescent="0.25">
      <c r="A140" s="7">
        <v>44743</v>
      </c>
      <c r="C140" s="3">
        <f>_xlfn.FORECAST.ETS(A140,$B$2:$B$103,$A$2:$A$103,1,1)</f>
        <v>5.9788852705884354E-2</v>
      </c>
      <c r="D140" s="3">
        <f>_xlfn.FORECAST.ETS.CONFINT(A140,$B$2:$B$103,$A$2:$A$103,0.95,1,1)</f>
        <v>6.9390364341788986E-3</v>
      </c>
      <c r="E140">
        <f>Table10[[#This Row],[Forecast(Product A)]]-_xlfn.FORECAST.ETS.CONFINT(A140,$B$2:$B$103,$A$2:$A$103,0.95,1,1)</f>
        <v>5.2849816271705458E-2</v>
      </c>
      <c r="F140" s="1">
        <f>Table10[[#This Row],[Forecast(Product A)]]+Table10[[#This Row],[Confidence Interval(Product A)]]</f>
        <v>6.6727889140063251E-2</v>
      </c>
    </row>
    <row r="141" spans="1:6" x14ac:dyDescent="0.25">
      <c r="A141" s="7">
        <v>44774</v>
      </c>
      <c r="C141" s="3">
        <f>_xlfn.FORECAST.ETS(A141,$B$2:$B$103,$A$2:$A$103,1,1)</f>
        <v>6.0256314660536443E-2</v>
      </c>
      <c r="D141" s="3">
        <f>_xlfn.FORECAST.ETS.CONFINT(A141,$B$2:$B$103,$A$2:$A$103,0.95,1,1)</f>
        <v>7.0356536059991322E-3</v>
      </c>
      <c r="E141">
        <f>Table10[[#This Row],[Forecast(Product A)]]-_xlfn.FORECAST.ETS.CONFINT(A141,$B$2:$B$103,$A$2:$A$103,0.95,1,1)</f>
        <v>5.3220661054537308E-2</v>
      </c>
      <c r="F141" s="1">
        <f>Table10[[#This Row],[Forecast(Product A)]]+Table10[[#This Row],[Confidence Interval(Product A)]]</f>
        <v>6.7291968266535579E-2</v>
      </c>
    </row>
    <row r="142" spans="1:6" x14ac:dyDescent="0.25">
      <c r="A142" s="7">
        <v>44805</v>
      </c>
      <c r="C142" s="3">
        <f>_xlfn.FORECAST.ETS(A142,$B$2:$B$103,$A$2:$A$103,1,1)</f>
        <v>6.0723776615188525E-2</v>
      </c>
      <c r="D142" s="3">
        <f>_xlfn.FORECAST.ETS.CONFINT(A142,$B$2:$B$103,$A$2:$A$103,0.95,1,1)</f>
        <v>7.1311448607706603E-3</v>
      </c>
      <c r="E142">
        <f>Table10[[#This Row],[Forecast(Product A)]]-_xlfn.FORECAST.ETS.CONFINT(A142,$B$2:$B$103,$A$2:$A$103,0.95,1,1)</f>
        <v>5.3592631754417863E-2</v>
      </c>
      <c r="F142" s="1">
        <f>Table10[[#This Row],[Forecast(Product A)]]+Table10[[#This Row],[Confidence Interval(Product A)]]</f>
        <v>6.7854921475959187E-2</v>
      </c>
    </row>
    <row r="143" spans="1:6" x14ac:dyDescent="0.25">
      <c r="A143" s="7">
        <v>44835</v>
      </c>
      <c r="C143" s="3">
        <f>_xlfn.FORECAST.ETS(A143,$B$2:$B$103,$A$2:$A$103,1,1)</f>
        <v>6.1191238569840614E-2</v>
      </c>
      <c r="D143" s="3">
        <f>_xlfn.FORECAST.ETS.CONFINT(A143,$B$2:$B$103,$A$2:$A$103,0.95,1,1)</f>
        <v>7.2255550126455225E-3</v>
      </c>
      <c r="E143">
        <f>Table10[[#This Row],[Forecast(Product A)]]-_xlfn.FORECAST.ETS.CONFINT(A143,$B$2:$B$103,$A$2:$A$103,0.95,1,1)</f>
        <v>5.3965683557195089E-2</v>
      </c>
      <c r="F143" s="1">
        <f>Table10[[#This Row],[Forecast(Product A)]]+Table10[[#This Row],[Confidence Interval(Product A)]]</f>
        <v>6.8416793582486132E-2</v>
      </c>
    </row>
    <row r="144" spans="1:6" x14ac:dyDescent="0.25">
      <c r="A144" s="7">
        <v>44866</v>
      </c>
      <c r="C144" s="3">
        <f>_xlfn.FORECAST.ETS(A144,$B$2:$B$103,$A$2:$A$103,1,1)</f>
        <v>6.1658700524492696E-2</v>
      </c>
      <c r="D144" s="3">
        <f>_xlfn.FORECAST.ETS.CONFINT(A144,$B$2:$B$103,$A$2:$A$103,0.95,1,1)</f>
        <v>7.3189260708702835E-3</v>
      </c>
      <c r="E144">
        <f>Table10[[#This Row],[Forecast(Product A)]]-_xlfn.FORECAST.ETS.CONFINT(A144,$B$2:$B$103,$A$2:$A$103,0.95,1,1)</f>
        <v>5.4339774453622411E-2</v>
      </c>
      <c r="F144" s="1">
        <f>Table10[[#This Row],[Forecast(Product A)]]+Table10[[#This Row],[Confidence Interval(Product A)]]</f>
        <v>6.8977626595362981E-2</v>
      </c>
    </row>
    <row r="145" spans="1:6" x14ac:dyDescent="0.25">
      <c r="A145" s="7">
        <v>44896</v>
      </c>
      <c r="C145" s="3">
        <f>_xlfn.FORECAST.ETS(A145,$B$2:$B$103,$A$2:$A$103,1,1)</f>
        <v>6.2126162479144778E-2</v>
      </c>
      <c r="D145" s="3">
        <f>_xlfn.FORECAST.ETS.CONFINT(A145,$B$2:$B$103,$A$2:$A$103,0.95,1,1)</f>
        <v>7.411297478608754E-3</v>
      </c>
      <c r="E145">
        <f>Table10[[#This Row],[Forecast(Product A)]]-_xlfn.FORECAST.ETS.CONFINT(A145,$B$2:$B$103,$A$2:$A$103,0.95,1,1)</f>
        <v>5.4714865000536024E-2</v>
      </c>
      <c r="F145" s="1">
        <f>Table10[[#This Row],[Forecast(Product A)]]+Table10[[#This Row],[Confidence Interval(Product A)]]</f>
        <v>6.9537459957753539E-2</v>
      </c>
    </row>
    <row r="146" spans="1:6" x14ac:dyDescent="0.25">
      <c r="A146" s="7">
        <v>44927</v>
      </c>
      <c r="C146" s="3">
        <f>_xlfn.FORECAST.ETS(A146,$B$2:$B$103,$A$2:$A$103,1,1)</f>
        <v>6.259362443379686E-2</v>
      </c>
      <c r="D146" s="3">
        <f>_xlfn.FORECAST.ETS.CONFINT(A146,$B$2:$B$103,$A$2:$A$103,0.95,1,1)</f>
        <v>7.502706326274082E-3</v>
      </c>
      <c r="E146">
        <f>Table10[[#This Row],[Forecast(Product A)]]-_xlfn.FORECAST.ETS.CONFINT(A146,$B$2:$B$103,$A$2:$A$103,0.95,1,1)</f>
        <v>5.5090918107522778E-2</v>
      </c>
      <c r="F146" s="1">
        <f>Table10[[#This Row],[Forecast(Product A)]]+Table10[[#This Row],[Confidence Interval(Product A)]]</f>
        <v>7.0096330760070935E-2</v>
      </c>
    </row>
    <row r="147" spans="1:6" x14ac:dyDescent="0.25">
      <c r="A147" s="7">
        <v>44958</v>
      </c>
      <c r="C147" s="3">
        <f>_xlfn.FORECAST.ETS(A147,$B$2:$B$103,$A$2:$A$103,1,1)</f>
        <v>6.3061086388448942E-2</v>
      </c>
      <c r="D147" s="3">
        <f>_xlfn.FORECAST.ETS.CONFINT(A147,$B$2:$B$103,$A$2:$A$103,0.95,1,1)</f>
        <v>7.5931875426167141E-3</v>
      </c>
      <c r="E147">
        <f>Table10[[#This Row],[Forecast(Product A)]]-_xlfn.FORECAST.ETS.CONFINT(A147,$B$2:$B$103,$A$2:$A$103,0.95,1,1)</f>
        <v>5.5467898845832225E-2</v>
      </c>
      <c r="F147" s="1">
        <f>Table10[[#This Row],[Forecast(Product A)]]+Table10[[#This Row],[Confidence Interval(Product A)]]</f>
        <v>7.0654273931065659E-2</v>
      </c>
    </row>
    <row r="148" spans="1:6" x14ac:dyDescent="0.25">
      <c r="A148" s="7">
        <v>44986</v>
      </c>
      <c r="C148" s="3">
        <f>_xlfn.FORECAST.ETS(A148,$B$2:$B$103,$A$2:$A$103,1,1)</f>
        <v>6.3528548343101024E-2</v>
      </c>
      <c r="D148" s="3">
        <f>_xlfn.FORECAST.ETS.CONFINT(A148,$B$2:$B$103,$A$2:$A$103,0.95,1,1)</f>
        <v>7.682774066337307E-3</v>
      </c>
      <c r="E148">
        <f>Table10[[#This Row],[Forecast(Product A)]]-_xlfn.FORECAST.ETS.CONFINT(A148,$B$2:$B$103,$A$2:$A$103,0.95,1,1)</f>
        <v>5.5845774276763717E-2</v>
      </c>
      <c r="F148" s="1">
        <f>Table10[[#This Row],[Forecast(Product A)]]+Table10[[#This Row],[Confidence Interval(Product A)]]</f>
        <v>7.1211322409438338E-2</v>
      </c>
    </row>
    <row r="149" spans="1:6" x14ac:dyDescent="0.25">
      <c r="A149" s="7">
        <v>45017</v>
      </c>
      <c r="C149" s="3">
        <f>_xlfn.FORECAST.ETS(A149,$B$2:$B$103,$A$2:$A$103,1,1)</f>
        <v>6.399601029775312E-2</v>
      </c>
      <c r="D149" s="3">
        <f>_xlfn.FORECAST.ETS.CONFINT(A149,$B$2:$B$103,$A$2:$A$103,0.95,1,1)</f>
        <v>7.7714970005953454E-3</v>
      </c>
      <c r="E149">
        <f>Table10[[#This Row],[Forecast(Product A)]]-_xlfn.FORECAST.ETS.CONFINT(A149,$B$2:$B$103,$A$2:$A$103,0.95,1,1)</f>
        <v>5.6224513297157774E-2</v>
      </c>
      <c r="F149" s="1">
        <f>Table10[[#This Row],[Forecast(Product A)]]+Table10[[#This Row],[Confidence Interval(Product A)]]</f>
        <v>7.1767507298348465E-2</v>
      </c>
    </row>
    <row r="150" spans="1:6" x14ac:dyDescent="0.25">
      <c r="A150" s="7">
        <v>45047</v>
      </c>
      <c r="C150" s="3">
        <f>_xlfn.FORECAST.ETS(A150,$B$2:$B$103,$A$2:$A$103,1,1)</f>
        <v>6.4463472252405202E-2</v>
      </c>
      <c r="D150" s="3">
        <f>_xlfn.FORECAST.ETS.CONFINT(A150,$B$2:$B$103,$A$2:$A$103,0.95,1,1)</f>
        <v>7.8593857524506799E-3</v>
      </c>
      <c r="E150">
        <f>Table10[[#This Row],[Forecast(Product A)]]-_xlfn.FORECAST.ETS.CONFINT(A150,$B$2:$B$103,$A$2:$A$103,0.95,1,1)</f>
        <v>5.660408649995452E-2</v>
      </c>
      <c r="F150" s="1">
        <f>Table10[[#This Row],[Forecast(Product A)]]+Table10[[#This Row],[Confidence Interval(Product A)]]</f>
        <v>7.2322858004855883E-2</v>
      </c>
    </row>
    <row r="151" spans="1:6" x14ac:dyDescent="0.25">
      <c r="A151" s="7">
        <v>45078</v>
      </c>
      <c r="C151" s="3">
        <f>_xlfn.FORECAST.ETS(A151,$B$2:$B$103,$A$2:$A$103,1,1)</f>
        <v>6.4930934207057284E-2</v>
      </c>
      <c r="D151" s="3">
        <f>_xlfn.FORECAST.ETS.CONFINT(A151,$B$2:$B$103,$A$2:$A$103,0.95,1,1)</f>
        <v>7.9464681589945969E-3</v>
      </c>
      <c r="E151">
        <f>Table10[[#This Row],[Forecast(Product A)]]-_xlfn.FORECAST.ETS.CONFINT(A151,$B$2:$B$103,$A$2:$A$103,0.95,1,1)</f>
        <v>5.698446604806269E-2</v>
      </c>
      <c r="F151" s="1">
        <f>Table10[[#This Row],[Forecast(Product A)]]+Table10[[#This Row],[Confidence Interval(Product A)]]</f>
        <v>7.2877402366051877E-2</v>
      </c>
    </row>
    <row r="152" spans="1:6" x14ac:dyDescent="0.25">
      <c r="A152" s="7">
        <v>45108</v>
      </c>
      <c r="C152" s="3">
        <f>_xlfn.FORECAST.ETS(A152,$B$2:$B$103,$A$2:$A$103,1,1)</f>
        <v>6.5398396161709366E-2</v>
      </c>
      <c r="D152" s="3">
        <f>_xlfn.FORECAST.ETS.CONFINT(A152,$B$2:$B$103,$A$2:$A$103,0.95,1,1)</f>
        <v>8.0327706016900657E-3</v>
      </c>
      <c r="E152">
        <f>Table10[[#This Row],[Forecast(Product A)]]-_xlfn.FORECAST.ETS.CONFINT(A152,$B$2:$B$103,$A$2:$A$103,0.95,1,1)</f>
        <v>5.7365625560019298E-2</v>
      </c>
      <c r="F152" s="1">
        <f>Table10[[#This Row],[Forecast(Product A)]]+Table10[[#This Row],[Confidence Interval(Product A)]]</f>
        <v>7.3431166763399433E-2</v>
      </c>
    </row>
    <row r="153" spans="1:6" x14ac:dyDescent="0.25">
      <c r="A153" s="7">
        <v>45139</v>
      </c>
      <c r="C153" s="3">
        <f>_xlfn.FORECAST.ETS(A153,$B$2:$B$103,$A$2:$A$103,1,1)</f>
        <v>6.5865858116361448E-2</v>
      </c>
      <c r="D153" s="3">
        <f>_xlfn.FORECAST.ETS.CONFINT(A153,$B$2:$B$103,$A$2:$A$103,0.95,1,1)</f>
        <v>8.1183181102400387E-3</v>
      </c>
      <c r="E153">
        <f>Table10[[#This Row],[Forecast(Product A)]]-_xlfn.FORECAST.ETS.CONFINT(A153,$B$2:$B$103,$A$2:$A$103,0.95,1,1)</f>
        <v>5.7747540006121409E-2</v>
      </c>
      <c r="F153" s="1">
        <f>Table10[[#This Row],[Forecast(Product A)]]+Table10[[#This Row],[Confidence Interval(Product A)]]</f>
        <v>7.3984176226601486E-2</v>
      </c>
    </row>
    <row r="154" spans="1:6" x14ac:dyDescent="0.25">
      <c r="A154" s="7">
        <v>45170</v>
      </c>
      <c r="C154" s="3">
        <f>_xlfn.FORECAST.ETS(A154,$B$2:$B$103,$A$2:$A$103,1,1)</f>
        <v>6.633332007101353E-2</v>
      </c>
      <c r="D154" s="3">
        <f>_xlfn.FORECAST.ETS.CONFINT(A154,$B$2:$B$103,$A$2:$A$103,0.95,1,1)</f>
        <v>8.2031344571318315E-3</v>
      </c>
      <c r="E154">
        <f>Table10[[#This Row],[Forecast(Product A)]]-_xlfn.FORECAST.ETS.CONFINT(A154,$B$2:$B$103,$A$2:$A$103,0.95,1,1)</f>
        <v>5.8130185613881696E-2</v>
      </c>
      <c r="F154" s="1">
        <f>Table10[[#This Row],[Forecast(Product A)]]+Table10[[#This Row],[Confidence Interval(Product A)]]</f>
        <v>7.4536454528145363E-2</v>
      </c>
    </row>
    <row r="155" spans="1:6" x14ac:dyDescent="0.25">
      <c r="A155" s="7">
        <v>45200</v>
      </c>
      <c r="C155" s="3">
        <f>_xlfn.FORECAST.ETS(A155,$B$2:$B$103,$A$2:$A$103,1,1)</f>
        <v>6.6800782025665612E-2</v>
      </c>
      <c r="D155" s="3">
        <f>_xlfn.FORECAST.ETS.CONFINT(A155,$B$2:$B$103,$A$2:$A$103,0.95,1,1)</f>
        <v>8.2872422438598787E-3</v>
      </c>
      <c r="E155">
        <f>Table10[[#This Row],[Forecast(Product A)]]-_xlfn.FORECAST.ETS.CONFINT(A155,$B$2:$B$103,$A$2:$A$103,0.95,1,1)</f>
        <v>5.8513539781805735E-2</v>
      </c>
      <c r="F155" s="1">
        <f>Table10[[#This Row],[Forecast(Product A)]]+Table10[[#This Row],[Confidence Interval(Product A)]]</f>
        <v>7.5088024269525488E-2</v>
      </c>
    </row>
    <row r="156" spans="1:6" x14ac:dyDescent="0.25">
      <c r="A156" s="7">
        <v>45231</v>
      </c>
      <c r="C156" s="3">
        <f>_xlfn.FORECAST.ETS(A156,$B$2:$B$103,$A$2:$A$103,1,1)</f>
        <v>6.7268243980317693E-2</v>
      </c>
      <c r="D156" s="3">
        <f>_xlfn.FORECAST.ETS.CONFINT(A156,$B$2:$B$103,$A$2:$A$103,0.95,1,1)</f>
        <v>8.3706629797042301E-3</v>
      </c>
      <c r="E156">
        <f>Table10[[#This Row],[Forecast(Product A)]]-_xlfn.FORECAST.ETS.CONFINT(A156,$B$2:$B$103,$A$2:$A$103,0.95,1,1)</f>
        <v>5.8897581000613465E-2</v>
      </c>
      <c r="F156" s="1">
        <f>Table10[[#This Row],[Forecast(Product A)]]+Table10[[#This Row],[Confidence Interval(Product A)]]</f>
        <v>7.5638906960021929E-2</v>
      </c>
    </row>
    <row r="157" spans="1:6" x14ac:dyDescent="0.25">
      <c r="A157" s="7">
        <v>45261</v>
      </c>
      <c r="C157" s="3">
        <f>_xlfn.FORECAST.ETS(A157,$B$2:$B$103,$A$2:$A$103,1,1)</f>
        <v>6.7735705934969775E-2</v>
      </c>
      <c r="D157" s="3">
        <f>_xlfn.FORECAST.ETS.CONFINT(A157,$B$2:$B$103,$A$2:$A$103,0.95,1,1)</f>
        <v>8.4534171538350172E-3</v>
      </c>
      <c r="E157">
        <f>Table10[[#This Row],[Forecast(Product A)]]-_xlfn.FORECAST.ETS.CONFINT(A157,$B$2:$B$103,$A$2:$A$103,0.95,1,1)</f>
        <v>5.9282288781134757E-2</v>
      </c>
      <c r="F157" s="1">
        <f>Table10[[#This Row],[Forecast(Product A)]]+Table10[[#This Row],[Confidence Interval(Product A)]]</f>
        <v>7.6189123088804794E-2</v>
      </c>
    </row>
    <row r="158" spans="1:6" x14ac:dyDescent="0.25">
      <c r="A158" s="7">
        <v>45292</v>
      </c>
      <c r="C158" s="3">
        <f>_xlfn.FORECAST.ETS(A158,$B$2:$B$103,$A$2:$A$103,1,1)</f>
        <v>6.8203167889621857E-2</v>
      </c>
      <c r="D158" s="3">
        <f>_xlfn.FORECAST.ETS.CONFINT(A158,$B$2:$B$103,$A$2:$A$103,0.95,1,1)</f>
        <v>8.5355243014206446E-3</v>
      </c>
      <c r="E158">
        <f>Table10[[#This Row],[Forecast(Product A)]]-_xlfn.FORECAST.ETS.CONFINT(A158,$B$2:$B$103,$A$2:$A$103,0.95,1,1)</f>
        <v>5.9667643588201216E-2</v>
      </c>
      <c r="F158" s="1">
        <f>Table10[[#This Row],[Forecast(Product A)]]+Table10[[#This Row],[Confidence Interval(Product A)]]</f>
        <v>7.6738692191042499E-2</v>
      </c>
    </row>
    <row r="159" spans="1:6" x14ac:dyDescent="0.25">
      <c r="A159" s="7">
        <v>45323</v>
      </c>
      <c r="C159" s="3">
        <f>_xlfn.FORECAST.ETS(A159,$B$2:$B$103,$A$2:$A$103,1,1)</f>
        <v>6.8670629844273953E-2</v>
      </c>
      <c r="D159" s="3">
        <f>_xlfn.FORECAST.ETS.CONFINT(A159,$B$2:$B$103,$A$2:$A$103,0.95,1,1)</f>
        <v>8.6170030643376652E-3</v>
      </c>
      <c r="E159">
        <f>Table10[[#This Row],[Forecast(Product A)]]-_xlfn.FORECAST.ETS.CONFINT(A159,$B$2:$B$103,$A$2:$A$103,0.95,1,1)</f>
        <v>6.0053626779936288E-2</v>
      </c>
      <c r="F159" s="1">
        <f>Table10[[#This Row],[Forecast(Product A)]]+Table10[[#This Row],[Confidence Interval(Product A)]]</f>
        <v>7.7287632908611625E-2</v>
      </c>
    </row>
    <row r="160" spans="1:6" x14ac:dyDescent="0.25">
      <c r="A160" s="7">
        <v>45352</v>
      </c>
      <c r="C160" s="3">
        <f>_xlfn.FORECAST.ETS(A160,$B$2:$B$103,$A$2:$A$103,1,1)</f>
        <v>6.9138091798926035E-2</v>
      </c>
      <c r="D160" s="3">
        <f>_xlfn.FORECAST.ETS.CONFINT(A160,$B$2:$B$103,$A$2:$A$103,0.95,1,1)</f>
        <v>8.6978712470110811E-3</v>
      </c>
      <c r="E160">
        <f>Table10[[#This Row],[Forecast(Product A)]]-_xlfn.FORECAST.ETS.CONFINT(A160,$B$2:$B$103,$A$2:$A$103,0.95,1,1)</f>
        <v>6.0440220551914954E-2</v>
      </c>
      <c r="F160" s="1">
        <f>Table10[[#This Row],[Forecast(Product A)]]+Table10[[#This Row],[Confidence Interval(Product A)]]</f>
        <v>7.7835963045937123E-2</v>
      </c>
    </row>
    <row r="161" spans="1:6" x14ac:dyDescent="0.25">
      <c r="A161" s="7">
        <v>45383</v>
      </c>
      <c r="C161" s="3">
        <f>_xlfn.FORECAST.ETS(A161,$B$2:$B$103,$A$2:$A$103,1,1)</f>
        <v>6.9605553753578117E-2</v>
      </c>
      <c r="D161" s="3">
        <f>_xlfn.FORECAST.ETS.CONFINT(A161,$B$2:$B$103,$A$2:$A$103,0.95,1,1)</f>
        <v>8.7781458678537344E-3</v>
      </c>
      <c r="E161">
        <f>Table10[[#This Row],[Forecast(Product A)]]-_xlfn.FORECAST.ETS.CONFINT(A161,$B$2:$B$103,$A$2:$A$103,0.95,1,1)</f>
        <v>6.0827407885724383E-2</v>
      </c>
      <c r="F161" s="1">
        <f>Table10[[#This Row],[Forecast(Product A)]]+Table10[[#This Row],[Confidence Interval(Product A)]]</f>
        <v>7.8383699621431852E-2</v>
      </c>
    </row>
    <row r="162" spans="1:6" x14ac:dyDescent="0.25">
      <c r="A162" s="7">
        <v>45413</v>
      </c>
      <c r="C162" s="3">
        <f>_xlfn.FORECAST.ETS(A162,$B$2:$B$103,$A$2:$A$103,1,1)</f>
        <v>7.0073015708230199E-2</v>
      </c>
      <c r="D162" s="3">
        <f>_xlfn.FORECAST.ETS.CONFINT(A162,$B$2:$B$103,$A$2:$A$103,0.95,1,1)</f>
        <v>8.8578432067210455E-3</v>
      </c>
      <c r="E162">
        <f>Table10[[#This Row],[Forecast(Product A)]]-_xlfn.FORECAST.ETS.CONFINT(A162,$B$2:$B$103,$A$2:$A$103,0.95,1,1)</f>
        <v>6.1215172501509152E-2</v>
      </c>
      <c r="F162" s="1">
        <f>Table10[[#This Row],[Forecast(Product A)]]+Table10[[#This Row],[Confidence Interval(Product A)]]</f>
        <v>7.8930858914951246E-2</v>
      </c>
    </row>
    <row r="163" spans="1:6" x14ac:dyDescent="0.25">
      <c r="A163" s="7">
        <v>45444</v>
      </c>
      <c r="C163" s="3">
        <f>_xlfn.FORECAST.ETS(A163,$B$2:$B$103,$A$2:$A$103,1,1)</f>
        <v>7.0540477662882281E-2</v>
      </c>
      <c r="D163" s="3">
        <f>_xlfn.FORECAST.ETS.CONFINT(A163,$B$2:$B$103,$A$2:$A$103,0.95,1,1)</f>
        <v>8.9369788487516783E-3</v>
      </c>
      <c r="E163">
        <f>Table10[[#This Row],[Forecast(Product A)]]-_xlfn.FORECAST.ETS.CONFINT(A163,$B$2:$B$103,$A$2:$A$103,0.95,1,1)</f>
        <v>6.1603498814130603E-2</v>
      </c>
      <c r="F163" s="1">
        <f>Table10[[#This Row],[Forecast(Product A)]]+Table10[[#This Row],[Confidence Interval(Product A)]]</f>
        <v>7.9477456511633959E-2</v>
      </c>
    </row>
    <row r="164" spans="1:6" x14ac:dyDescent="0.25">
      <c r="A164" s="7">
        <v>45474</v>
      </c>
      <c r="C164" s="3">
        <f>_xlfn.FORECAST.ETS(A164,$B$2:$B$103,$A$2:$A$103,1,1)</f>
        <v>7.1007939617534363E-2</v>
      </c>
      <c r="D164" s="3">
        <f>_xlfn.FORECAST.ETS.CONFINT(A164,$B$2:$B$103,$A$2:$A$103,0.95,1,1)</f>
        <v>9.0155677249246294E-3</v>
      </c>
      <c r="E164">
        <f>Table10[[#This Row],[Forecast(Product A)]]-_xlfn.FORECAST.ETS.CONFINT(A164,$B$2:$B$103,$A$2:$A$103,0.95,1,1)</f>
        <v>6.1992371892609734E-2</v>
      </c>
      <c r="F164" s="1">
        <f>Table10[[#This Row],[Forecast(Product A)]]+Table10[[#This Row],[Confidence Interval(Product A)]]</f>
        <v>8.0023507342458999E-2</v>
      </c>
    </row>
    <row r="165" spans="1:6" x14ac:dyDescent="0.25">
      <c r="A165" s="7">
        <v>45505</v>
      </c>
      <c r="C165" s="3">
        <f>_xlfn.FORECAST.ETS(A165,$B$2:$B$103,$A$2:$A$103,1,1)</f>
        <v>7.1475401572186459E-2</v>
      </c>
      <c r="D165" s="3">
        <f>_xlfn.FORECAST.ETS.CONFINT(A165,$B$2:$B$103,$A$2:$A$103,0.95,1,1)</f>
        <v>9.0936241496281708E-3</v>
      </c>
      <c r="E165">
        <f>Table10[[#This Row],[Forecast(Product A)]]-_xlfn.FORECAST.ETS.CONFINT(A165,$B$2:$B$103,$A$2:$A$103,0.95,1,1)</f>
        <v>6.2381777422558286E-2</v>
      </c>
      <c r="F165" s="1">
        <f>Table10[[#This Row],[Forecast(Product A)]]+Table10[[#This Row],[Confidence Interval(Product A)]]</f>
        <v>8.0569025721814624E-2</v>
      </c>
    </row>
    <row r="166" spans="1:6" x14ac:dyDescent="0.25">
      <c r="A166" s="7">
        <v>45536</v>
      </c>
      <c r="C166" s="3">
        <f>_xlfn.FORECAST.ETS(A166,$B$2:$B$103,$A$2:$A$103,1,1)</f>
        <v>7.1942863526838541E-2</v>
      </c>
      <c r="D166" s="3">
        <f>_xlfn.FORECAST.ETS.CONFINT(A166,$B$2:$B$103,$A$2:$A$103,0.95,1,1)</f>
        <v>9.1711618555051014E-3</v>
      </c>
      <c r="E166">
        <f>Table10[[#This Row],[Forecast(Product A)]]-_xlfn.FORECAST.ETS.CONFINT(A166,$B$2:$B$103,$A$2:$A$103,0.95,1,1)</f>
        <v>6.2771701671333446E-2</v>
      </c>
      <c r="F166" s="1">
        <f>Table10[[#This Row],[Forecast(Product A)]]+Table10[[#This Row],[Confidence Interval(Product A)]]</f>
        <v>8.1114025382343635E-2</v>
      </c>
    </row>
    <row r="167" spans="1:6" x14ac:dyDescent="0.25">
      <c r="A167" s="7">
        <v>45566</v>
      </c>
      <c r="C167" s="3">
        <f>_xlfn.FORECAST.ETS(A167,$B$2:$B$103,$A$2:$A$103,1,1)</f>
        <v>7.2410325481490623E-2</v>
      </c>
      <c r="D167" s="3">
        <f>_xlfn.FORECAST.ETS.CONFINT(A167,$B$2:$B$103,$A$2:$A$103,0.95,1,1)</f>
        <v>9.2481940258116926E-3</v>
      </c>
      <c r="E167">
        <f>Table10[[#This Row],[Forecast(Product A)]]-_xlfn.FORECAST.ETS.CONFINT(A167,$B$2:$B$103,$A$2:$A$103,0.95,1,1)</f>
        <v>6.3162131455678935E-2</v>
      </c>
      <c r="F167" s="1">
        <f>Table10[[#This Row],[Forecast(Product A)]]+Table10[[#This Row],[Confidence Interval(Product A)]]</f>
        <v>8.165851950730231E-2</v>
      </c>
    </row>
    <row r="168" spans="1:6" x14ac:dyDescent="0.25">
      <c r="A168" s="7">
        <v>45597</v>
      </c>
      <c r="C168" s="3">
        <f>_xlfn.FORECAST.ETS(A168,$B$2:$B$103,$A$2:$A$103,1,1)</f>
        <v>7.2877787436142705E-2</v>
      </c>
      <c r="D168" s="3">
        <f>_xlfn.FORECAST.ETS.CONFINT(A168,$B$2:$B$103,$A$2:$A$103,0.95,1,1)</f>
        <v>9.3247333245034692E-3</v>
      </c>
      <c r="E168">
        <f>Table10[[#This Row],[Forecast(Product A)]]-_xlfn.FORECAST.ETS.CONFINT(A168,$B$2:$B$103,$A$2:$A$103,0.95,1,1)</f>
        <v>6.3553054111639237E-2</v>
      </c>
      <c r="F168" s="1">
        <f>Table10[[#This Row],[Forecast(Product A)]]+Table10[[#This Row],[Confidence Interval(Product A)]]</f>
        <v>8.2202520760646172E-2</v>
      </c>
    </row>
    <row r="169" spans="1:6" x14ac:dyDescent="0.25">
      <c r="A169" s="7">
        <v>45627</v>
      </c>
      <c r="C169" s="3">
        <f>_xlfn.FORECAST.ETS(A169,$B$2:$B$103,$A$2:$A$103,1,1)</f>
        <v>7.3345249390794787E-2</v>
      </c>
      <c r="D169" s="3">
        <f>_xlfn.FORECAST.ETS.CONFINT(A169,$B$2:$B$103,$A$2:$A$103,0.95,1,1)</f>
        <v>9.4007919242399037E-3</v>
      </c>
      <c r="E169">
        <f>Table10[[#This Row],[Forecast(Product A)]]-_xlfn.FORECAST.ETS.CONFINT(A169,$B$2:$B$103,$A$2:$A$103,0.95,1,1)</f>
        <v>6.3944457466554888E-2</v>
      </c>
      <c r="F169" s="1">
        <f>Table10[[#This Row],[Forecast(Product A)]]+Table10[[#This Row],[Confidence Interval(Product A)]]</f>
        <v>8.2746041315034685E-2</v>
      </c>
    </row>
    <row r="170" spans="1:6" x14ac:dyDescent="0.25">
      <c r="A170" s="7">
        <v>45658</v>
      </c>
      <c r="C170" s="3">
        <f>_xlfn.FORECAST.ETS(A170,$B$2:$B$103,$A$2:$A$103,1,1)</f>
        <v>7.3812711345446869E-2</v>
      </c>
      <c r="D170" s="3">
        <f>_xlfn.FORECAST.ETS.CONFINT(A170,$B$2:$B$103,$A$2:$A$103,0.95,1,1)</f>
        <v>9.47638153248106E-3</v>
      </c>
      <c r="E170">
        <f>Table10[[#This Row],[Forecast(Product A)]]-_xlfn.FORECAST.ETS.CONFINT(A170,$B$2:$B$103,$A$2:$A$103,0.95,1,1)</f>
        <v>6.4336329812965803E-2</v>
      </c>
      <c r="F170" s="1">
        <f>Table10[[#This Row],[Forecast(Product A)]]+Table10[[#This Row],[Confidence Interval(Product A)]]</f>
        <v>8.3289092877927934E-2</v>
      </c>
    </row>
    <row r="171" spans="1:6" x14ac:dyDescent="0.25">
      <c r="A171" s="7">
        <v>45689</v>
      </c>
      <c r="C171" s="3">
        <f>_xlfn.FORECAST.ETS(A171,$B$2:$B$103,$A$2:$A$103,1,1)</f>
        <v>7.4280173300098951E-2</v>
      </c>
      <c r="D171" s="3">
        <f>_xlfn.FORECAST.ETS.CONFINT(A171,$B$2:$B$103,$A$2:$A$103,0.95,1,1)</f>
        <v>9.5515134158326038E-3</v>
      </c>
      <c r="E171">
        <f>Table10[[#This Row],[Forecast(Product A)]]-_xlfn.FORECAST.ETS.CONFINT(A171,$B$2:$B$103,$A$2:$A$103,0.95,1,1)</f>
        <v>6.4728659884266349E-2</v>
      </c>
      <c r="F171" s="1">
        <f>Table10[[#This Row],[Forecast(Product A)]]+Table10[[#This Row],[Confidence Interval(Product A)]]</f>
        <v>8.3831686715931553E-2</v>
      </c>
    </row>
    <row r="172" spans="1:6" x14ac:dyDescent="0.25">
      <c r="A172" s="7">
        <v>45717</v>
      </c>
      <c r="C172" s="3">
        <f>_xlfn.FORECAST.ETS(A172,$B$2:$B$103,$A$2:$A$103,1,1)</f>
        <v>7.4747635254751033E-2</v>
      </c>
      <c r="D172" s="3">
        <f>_xlfn.FORECAST.ETS.CONFINT(A172,$B$2:$B$103,$A$2:$A$103,0.95,1,1)</f>
        <v>9.6261984227805925E-3</v>
      </c>
      <c r="E172">
        <f>Table10[[#This Row],[Forecast(Product A)]]-_xlfn.FORECAST.ETS.CONFINT(A172,$B$2:$B$103,$A$2:$A$103,0.95,1,1)</f>
        <v>6.5121436831970442E-2</v>
      </c>
      <c r="F172" s="1">
        <f>Table10[[#This Row],[Forecast(Product A)]]+Table10[[#This Row],[Confidence Interval(Product A)]]</f>
        <v>8.4373833677531623E-2</v>
      </c>
    </row>
    <row r="173" spans="1:6" x14ac:dyDescent="0.25">
      <c r="A173" s="7">
        <v>45748</v>
      </c>
      <c r="C173" s="3">
        <f>_xlfn.FORECAST.ETS(A173,$B$2:$B$103,$A$2:$A$103,1,1)</f>
        <v>7.5215097209403114E-2</v>
      </c>
      <c r="D173" s="3">
        <f>_xlfn.FORECAST.ETS.CONFINT(A173,$B$2:$B$103,$A$2:$A$103,0.95,1,1)</f>
        <v>9.7004470049442126E-3</v>
      </c>
      <c r="E173">
        <f>Table10[[#This Row],[Forecast(Product A)]]-_xlfn.FORECAST.ETS.CONFINT(A173,$B$2:$B$103,$A$2:$A$103,0.95,1,1)</f>
        <v>6.5514650204458902E-2</v>
      </c>
      <c r="F173" s="1">
        <f>Table10[[#This Row],[Forecast(Product A)]]+Table10[[#This Row],[Confidence Interval(Product A)]]</f>
        <v>8.4915544214347327E-2</v>
      </c>
    </row>
    <row r="174" spans="1:6" x14ac:dyDescent="0.25">
      <c r="A174" s="7">
        <v>45778</v>
      </c>
      <c r="C174" s="3">
        <f>_xlfn.FORECAST.ETS(A174,$B$2:$B$103,$A$2:$A$103,1,1)</f>
        <v>7.5682559164055196E-2</v>
      </c>
      <c r="D174" s="3">
        <f>_xlfn.FORECAST.ETS.CONFINT(A174,$B$2:$B$103,$A$2:$A$103,0.95,1,1)</f>
        <v>9.774269236962731E-3</v>
      </c>
      <c r="E174">
        <f>Table10[[#This Row],[Forecast(Product A)]]-_xlfn.FORECAST.ETS.CONFINT(A174,$B$2:$B$103,$A$2:$A$103,0.95,1,1)</f>
        <v>6.5908289927092467E-2</v>
      </c>
      <c r="F174" s="1">
        <f>Table10[[#This Row],[Forecast(Product A)]]+Table10[[#This Row],[Confidence Interval(Product A)]]</f>
        <v>8.5456828401017926E-2</v>
      </c>
    </row>
    <row r="175" spans="1:6" x14ac:dyDescent="0.25">
      <c r="A175" s="7">
        <v>45809</v>
      </c>
      <c r="C175" s="3">
        <f>_xlfn.FORECAST.ETS(A175,$B$2:$B$103,$A$2:$A$103,1,1)</f>
        <v>7.6150021118707292E-2</v>
      </c>
      <c r="D175" s="3">
        <f>_xlfn.FORECAST.ETS.CONFINT(A175,$B$2:$B$103,$A$2:$A$103,0.95,1,1)</f>
        <v>9.8476748351223071E-3</v>
      </c>
      <c r="E175">
        <f>Table10[[#This Row],[Forecast(Product A)]]-_xlfn.FORECAST.ETS.CONFINT(A175,$B$2:$B$103,$A$2:$A$103,0.95,1,1)</f>
        <v>6.6302346283584987E-2</v>
      </c>
      <c r="F175" s="1">
        <f>Table10[[#This Row],[Forecast(Product A)]]+Table10[[#This Row],[Confidence Interval(Product A)]]</f>
        <v>8.5997695953829598E-2</v>
      </c>
    </row>
    <row r="176" spans="1:6" x14ac:dyDescent="0.25">
      <c r="A176" s="7">
        <v>45839</v>
      </c>
      <c r="C176" s="3">
        <f>_xlfn.FORECAST.ETS(A176,$B$2:$B$103,$A$2:$A$103,1,1)</f>
        <v>7.6617483073359374E-2</v>
      </c>
      <c r="D176" s="3">
        <f>_xlfn.FORECAST.ETS.CONFINT(A176,$B$2:$B$103,$A$2:$A$103,0.95,1,1)</f>
        <v>9.9206731748188118E-3</v>
      </c>
      <c r="E176">
        <f>Table10[[#This Row],[Forecast(Product A)]]-_xlfn.FORECAST.ETS.CONFINT(A176,$B$2:$B$103,$A$2:$A$103,0.95,1,1)</f>
        <v>6.6696809898540557E-2</v>
      </c>
      <c r="F176" s="1">
        <f>Table10[[#This Row],[Forecast(Product A)]]+Table10[[#This Row],[Confidence Interval(Product A)]]</f>
        <v>8.6538156248178191E-2</v>
      </c>
    </row>
    <row r="177" spans="1:6" x14ac:dyDescent="0.25">
      <c r="A177" s="7">
        <v>45870</v>
      </c>
      <c r="C177" s="3">
        <f>_xlfn.FORECAST.ETS(A177,$B$2:$B$103,$A$2:$A$103,1,1)</f>
        <v>7.7084945028011456E-2</v>
      </c>
      <c r="D177" s="3">
        <f>_xlfn.FORECAST.ETS.CONFINT(A177,$B$2:$B$103,$A$2:$A$103,0.95,1,1)</f>
        <v>9.993273306944243E-3</v>
      </c>
      <c r="E177">
        <f>Table10[[#This Row],[Forecast(Product A)]]-_xlfn.FORECAST.ETS.CONFINT(A177,$B$2:$B$103,$A$2:$A$103,0.95,1,1)</f>
        <v>6.7091671721067211E-2</v>
      </c>
      <c r="F177" s="1">
        <f>Table10[[#This Row],[Forecast(Product A)]]+Table10[[#This Row],[Confidence Interval(Product A)]]</f>
        <v>8.7078218334955701E-2</v>
      </c>
    </row>
    <row r="178" spans="1:6" x14ac:dyDescent="0.25">
      <c r="A178" s="7">
        <v>45901</v>
      </c>
      <c r="C178" s="3">
        <f>_xlfn.FORECAST.ETS(A178,$B$2:$B$103,$A$2:$A$103,1,1)</f>
        <v>7.7552406982663538E-2</v>
      </c>
      <c r="D178" s="3">
        <f>_xlfn.FORECAST.ETS.CONFINT(A178,$B$2:$B$103,$A$2:$A$103,0.95,1,1)</f>
        <v>1.0065483973276616E-2</v>
      </c>
      <c r="E178">
        <f>Table10[[#This Row],[Forecast(Product A)]]-_xlfn.FORECAST.ETS.CONFINT(A178,$B$2:$B$103,$A$2:$A$103,0.95,1,1)</f>
        <v>6.7486923009386926E-2</v>
      </c>
      <c r="F178" s="1">
        <f>Table10[[#This Row],[Forecast(Product A)]]+Table10[[#This Row],[Confidence Interval(Product A)]]</f>
        <v>8.761789095594015E-2</v>
      </c>
    </row>
    <row r="179" spans="1:6" x14ac:dyDescent="0.25">
      <c r="A179" s="7">
        <v>45931</v>
      </c>
      <c r="C179" s="3">
        <f>_xlfn.FORECAST.ETS(A179,$B$2:$B$103,$A$2:$A$103,1,1)</f>
        <v>7.8019868937315634E-2</v>
      </c>
      <c r="D179" s="3">
        <f>_xlfn.FORECAST.ETS.CONFINT(A179,$B$2:$B$103,$A$2:$A$103,0.95,1,1)</f>
        <v>1.0137313620946371E-2</v>
      </c>
      <c r="E179">
        <f>Table10[[#This Row],[Forecast(Product A)]]-_xlfn.FORECAST.ETS.CONFINT(A179,$B$2:$B$103,$A$2:$A$103,0.95,1,1)</f>
        <v>6.7882555316369261E-2</v>
      </c>
      <c r="F179" s="1">
        <f>Table10[[#This Row],[Forecast(Product A)]]+Table10[[#This Row],[Confidence Interval(Product A)]]</f>
        <v>8.8157182558262007E-2</v>
      </c>
    </row>
    <row r="180" spans="1:6" x14ac:dyDescent="0.25">
      <c r="A180" s="7">
        <v>45962</v>
      </c>
      <c r="C180" s="3">
        <f>_xlfn.FORECAST.ETS(A180,$B$2:$B$103,$A$2:$A$103,1,1)</f>
        <v>7.8487330891967716E-2</v>
      </c>
      <c r="D180" s="3">
        <f>_xlfn.FORECAST.ETS.CONFINT(A180,$B$2:$B$103,$A$2:$A$103,0.95,1,1)</f>
        <v>1.0208770416046026E-2</v>
      </c>
      <c r="E180">
        <f>Table10[[#This Row],[Forecast(Product A)]]-_xlfn.FORECAST.ETS.CONFINT(A180,$B$2:$B$103,$A$2:$A$103,0.95,1,1)</f>
        <v>6.8278560475921693E-2</v>
      </c>
      <c r="F180" s="1">
        <f>Table10[[#This Row],[Forecast(Product A)]]+Table10[[#This Row],[Confidence Interval(Product A)]]</f>
        <v>8.8696101308013739E-2</v>
      </c>
    </row>
    <row r="181" spans="1:6" x14ac:dyDescent="0.25">
      <c r="A181" s="7">
        <v>45992</v>
      </c>
      <c r="C181" s="3">
        <f>_xlfn.FORECAST.ETS(A181,$B$2:$B$103,$A$2:$A$103,1,1)</f>
        <v>7.8954792846619798E-2</v>
      </c>
      <c r="D181" s="3">
        <f>_xlfn.FORECAST.ETS.CONFINT(A181,$B$2:$B$103,$A$2:$A$103,0.95,1,1)</f>
        <v>1.0279862256444231E-2</v>
      </c>
      <c r="E181">
        <f>Table10[[#This Row],[Forecast(Product A)]]-_xlfn.FORECAST.ETS.CONFINT(A181,$B$2:$B$103,$A$2:$A$103,0.95,1,1)</f>
        <v>6.867493059017557E-2</v>
      </c>
      <c r="F181" s="1">
        <f>Table10[[#This Row],[Forecast(Product A)]]+Table10[[#This Row],[Confidence Interval(Product A)]]</f>
        <v>8.9234655103064026E-2</v>
      </c>
    </row>
  </sheetData>
  <mergeCells count="2">
    <mergeCell ref="K106:K113"/>
    <mergeCell ref="K104:M104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opLeftCell="S4" workbookViewId="0">
      <selection activeCell="AH6" sqref="AH6"/>
    </sheetView>
  </sheetViews>
  <sheetFormatPr defaultRowHeight="15" x14ac:dyDescent="0.25"/>
  <cols>
    <col min="1" max="1" width="18.5703125" bestFit="1" customWidth="1"/>
    <col min="2" max="2" width="11.7109375" customWidth="1"/>
    <col min="3" max="3" width="20.5703125" customWidth="1"/>
    <col min="4" max="4" width="30.5703125" customWidth="1"/>
    <col min="7" max="7" width="10.140625" customWidth="1"/>
    <col min="8" max="8" width="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</row>
    <row r="2" spans="1:10" x14ac:dyDescent="0.25">
      <c r="A2" s="7">
        <v>40544</v>
      </c>
      <c r="B2" s="3">
        <v>1.9596306856955261E-5</v>
      </c>
      <c r="G2" t="s">
        <v>6</v>
      </c>
      <c r="H2" s="2">
        <f>_xlfn.FORECAST.ETS.STAT($B$2:$B$103,$A$2:$A$103,1,1,1)</f>
        <v>0.998</v>
      </c>
    </row>
    <row r="3" spans="1:10" x14ac:dyDescent="0.25">
      <c r="A3" s="7">
        <v>40575</v>
      </c>
      <c r="B3" s="3">
        <v>3.2617545665801322E-4</v>
      </c>
      <c r="G3" t="s">
        <v>7</v>
      </c>
      <c r="H3" s="2">
        <f>_xlfn.FORECAST.ETS.STAT($B$2:$B$103,$A$2:$A$103,2,1,1)</f>
        <v>1E-3</v>
      </c>
    </row>
    <row r="4" spans="1:10" x14ac:dyDescent="0.25">
      <c r="A4" s="7">
        <v>40603</v>
      </c>
      <c r="B4" s="3">
        <v>9.5820863924629478E-4</v>
      </c>
      <c r="G4" t="s">
        <v>8</v>
      </c>
      <c r="H4" s="2">
        <f>_xlfn.FORECAST.ETS.STAT($B$2:$B$103,$A$2:$A$103,3,1,1)</f>
        <v>2.2204460492503131E-16</v>
      </c>
    </row>
    <row r="5" spans="1:10" x14ac:dyDescent="0.25">
      <c r="A5" s="7">
        <v>40634</v>
      </c>
      <c r="B5" s="3">
        <v>1.6225231095870775E-3</v>
      </c>
      <c r="G5" t="s">
        <v>9</v>
      </c>
      <c r="H5" s="2">
        <f>_xlfn.FORECAST.ETS.STAT($B$2:$B$103,$A$2:$A$103,4,1,1)</f>
        <v>0.84697543375896411</v>
      </c>
    </row>
    <row r="6" spans="1:10" x14ac:dyDescent="0.25">
      <c r="A6" s="7">
        <v>40664</v>
      </c>
      <c r="B6" s="3">
        <v>2.2721682021767885E-3</v>
      </c>
      <c r="G6" t="s">
        <v>10</v>
      </c>
      <c r="H6" s="2">
        <f>_xlfn.FORECAST.ETS.STAT($B$2:$B$103,$A$2:$A$103,5,1,1)</f>
        <v>1.2612869841969502E-2</v>
      </c>
    </row>
    <row r="7" spans="1:10" x14ac:dyDescent="0.25">
      <c r="A7" s="7">
        <v>40695</v>
      </c>
      <c r="B7" s="3">
        <v>3.1766944742125094E-3</v>
      </c>
      <c r="G7" t="s">
        <v>11</v>
      </c>
      <c r="H7" s="2">
        <f>_xlfn.FORECAST.ETS.STAT($B$2:$B$103,$A$2:$A$103,6,1,1)</f>
        <v>5.2669876565464887E-4</v>
      </c>
      <c r="J7" t="s">
        <v>20</v>
      </c>
    </row>
    <row r="8" spans="1:10" x14ac:dyDescent="0.25">
      <c r="A8" s="7">
        <v>40725</v>
      </c>
      <c r="B8" s="3">
        <v>3.6189828205386524E-3</v>
      </c>
      <c r="G8" t="s">
        <v>12</v>
      </c>
      <c r="H8" s="2">
        <f>_xlfn.FORECAST.ETS.STAT($B$2:$B$103,$A$2:$A$103,7,1,1)</f>
        <v>7.0810879533575368E-4</v>
      </c>
    </row>
    <row r="9" spans="1:10" x14ac:dyDescent="0.25">
      <c r="A9" s="7">
        <v>40756</v>
      </c>
      <c r="B9" s="3">
        <v>4.1102861898619321E-3</v>
      </c>
    </row>
    <row r="10" spans="1:10" x14ac:dyDescent="0.25">
      <c r="A10" s="7">
        <v>40787</v>
      </c>
      <c r="B10" s="3">
        <v>4.8334046758363542E-3</v>
      </c>
    </row>
    <row r="11" spans="1:10" x14ac:dyDescent="0.25">
      <c r="A11" s="7">
        <v>40817</v>
      </c>
      <c r="B11" s="3">
        <v>5.5251368125697701E-3</v>
      </c>
    </row>
    <row r="12" spans="1:10" x14ac:dyDescent="0.25">
      <c r="A12" s="7">
        <v>40848</v>
      </c>
      <c r="B12" s="3">
        <v>6.1251048558312706E-3</v>
      </c>
    </row>
    <row r="13" spans="1:10" x14ac:dyDescent="0.25">
      <c r="A13" s="7">
        <v>40878</v>
      </c>
      <c r="B13" s="3">
        <v>6.6519681193904405E-3</v>
      </c>
    </row>
    <row r="14" spans="1:10" x14ac:dyDescent="0.25">
      <c r="A14" s="7">
        <v>40909</v>
      </c>
      <c r="B14" s="3">
        <v>6.6159984390131788E-3</v>
      </c>
    </row>
    <row r="15" spans="1:10" x14ac:dyDescent="0.25">
      <c r="A15" s="7">
        <v>40940</v>
      </c>
      <c r="B15" s="3">
        <v>7.1882142562847088E-3</v>
      </c>
    </row>
    <row r="16" spans="1:10" x14ac:dyDescent="0.25">
      <c r="A16" s="7">
        <v>40969</v>
      </c>
      <c r="B16" s="3">
        <v>7.7099889101118844E-3</v>
      </c>
    </row>
    <row r="17" spans="1:2" x14ac:dyDescent="0.25">
      <c r="A17" s="7">
        <v>41000</v>
      </c>
      <c r="B17" s="3">
        <v>7.9460389556343328E-3</v>
      </c>
    </row>
    <row r="18" spans="1:2" x14ac:dyDescent="0.25">
      <c r="A18" s="7">
        <v>41030</v>
      </c>
      <c r="B18" s="3">
        <v>8.5957562837161629E-3</v>
      </c>
    </row>
    <row r="19" spans="1:2" x14ac:dyDescent="0.25">
      <c r="A19" s="7">
        <v>41061</v>
      </c>
      <c r="B19" s="3">
        <v>9.437433947019647E-3</v>
      </c>
    </row>
    <row r="20" spans="1:2" x14ac:dyDescent="0.25">
      <c r="A20" s="7">
        <v>41091</v>
      </c>
      <c r="B20" s="3">
        <v>9.729727908412953E-3</v>
      </c>
    </row>
    <row r="21" spans="1:2" x14ac:dyDescent="0.25">
      <c r="A21" s="7">
        <v>41122</v>
      </c>
      <c r="B21" s="3">
        <v>1.0235869223055191E-2</v>
      </c>
    </row>
    <row r="22" spans="1:2" x14ac:dyDescent="0.25">
      <c r="A22" s="7">
        <v>41153</v>
      </c>
      <c r="B22" s="3">
        <v>1.0325590232620609E-2</v>
      </c>
    </row>
    <row r="23" spans="1:2" x14ac:dyDescent="0.25">
      <c r="A23" s="7">
        <v>41183</v>
      </c>
      <c r="B23" s="3">
        <v>1.0830410812473002E-2</v>
      </c>
    </row>
    <row r="24" spans="1:2" x14ac:dyDescent="0.25">
      <c r="A24" s="7">
        <v>41214</v>
      </c>
      <c r="B24" s="3">
        <v>1.1165726205694308E-2</v>
      </c>
    </row>
    <row r="25" spans="1:2" x14ac:dyDescent="0.25">
      <c r="A25" s="7">
        <v>41244</v>
      </c>
      <c r="B25" s="3">
        <v>1.1420674680940077E-2</v>
      </c>
    </row>
    <row r="26" spans="1:2" x14ac:dyDescent="0.25">
      <c r="A26" s="7">
        <v>41275</v>
      </c>
      <c r="B26" s="3">
        <v>1.1467356173238526E-2</v>
      </c>
    </row>
    <row r="27" spans="1:2" x14ac:dyDescent="0.25">
      <c r="A27" s="7">
        <v>41306</v>
      </c>
      <c r="B27" s="3">
        <v>1.1813569005339081E-2</v>
      </c>
    </row>
    <row r="28" spans="1:2" x14ac:dyDescent="0.25">
      <c r="A28" s="7">
        <v>41334</v>
      </c>
      <c r="B28" s="3">
        <v>1.2267983012851237E-2</v>
      </c>
    </row>
    <row r="29" spans="1:2" x14ac:dyDescent="0.25">
      <c r="A29" s="7">
        <v>41365</v>
      </c>
      <c r="B29" s="3">
        <v>1.256158306505442E-2</v>
      </c>
    </row>
    <row r="30" spans="1:2" x14ac:dyDescent="0.25">
      <c r="A30" s="7">
        <v>41395</v>
      </c>
      <c r="B30" s="3">
        <v>1.3198438322544248E-2</v>
      </c>
    </row>
    <row r="31" spans="1:2" x14ac:dyDescent="0.25">
      <c r="A31" s="7">
        <v>41426</v>
      </c>
      <c r="B31" s="3">
        <v>1.3591355044605156E-2</v>
      </c>
    </row>
    <row r="32" spans="1:2" x14ac:dyDescent="0.25">
      <c r="A32" s="7">
        <v>41456</v>
      </c>
      <c r="B32" s="3">
        <v>1.442205631917242E-2</v>
      </c>
    </row>
    <row r="33" spans="1:2" x14ac:dyDescent="0.25">
      <c r="A33" s="7">
        <v>41487</v>
      </c>
      <c r="B33" s="3">
        <v>1.5843510517357478E-2</v>
      </c>
    </row>
    <row r="34" spans="1:2" x14ac:dyDescent="0.25">
      <c r="A34" s="7">
        <v>41518</v>
      </c>
      <c r="B34" s="3">
        <v>1.7111502766187375E-2</v>
      </c>
    </row>
    <row r="35" spans="1:2" x14ac:dyDescent="0.25">
      <c r="A35" s="7">
        <v>41548</v>
      </c>
      <c r="B35" s="3">
        <v>1.8401988387430769E-2</v>
      </c>
    </row>
    <row r="36" spans="1:2" x14ac:dyDescent="0.25">
      <c r="A36" s="7">
        <v>41579</v>
      </c>
      <c r="B36" s="3">
        <v>1.9454877067800778E-2</v>
      </c>
    </row>
    <row r="37" spans="1:2" x14ac:dyDescent="0.25">
      <c r="A37" s="7">
        <v>41609</v>
      </c>
      <c r="B37" s="3">
        <v>2.0167322130854488E-2</v>
      </c>
    </row>
    <row r="38" spans="1:2" x14ac:dyDescent="0.25">
      <c r="A38" s="7">
        <v>41640</v>
      </c>
      <c r="B38" s="3">
        <v>2.1121786735965074E-2</v>
      </c>
    </row>
    <row r="39" spans="1:2" x14ac:dyDescent="0.25">
      <c r="A39" s="7">
        <v>41671</v>
      </c>
      <c r="B39" s="3">
        <v>2.2788074265104381E-2</v>
      </c>
    </row>
    <row r="40" spans="1:2" x14ac:dyDescent="0.25">
      <c r="A40" s="7">
        <v>41699</v>
      </c>
      <c r="B40" s="3">
        <v>2.4164498390853179E-2</v>
      </c>
    </row>
    <row r="41" spans="1:2" x14ac:dyDescent="0.25">
      <c r="A41" s="7">
        <v>41730</v>
      </c>
      <c r="B41" s="3">
        <v>2.546239852787633E-2</v>
      </c>
    </row>
    <row r="42" spans="1:2" x14ac:dyDescent="0.25">
      <c r="A42" s="7">
        <v>41760</v>
      </c>
      <c r="B42" s="3">
        <v>2.6686010842344968E-2</v>
      </c>
    </row>
    <row r="43" spans="1:2" x14ac:dyDescent="0.25">
      <c r="A43" s="7">
        <v>41791</v>
      </c>
      <c r="B43" s="3">
        <v>2.7308881504298915E-2</v>
      </c>
    </row>
    <row r="44" spans="1:2" x14ac:dyDescent="0.25">
      <c r="A44" s="7">
        <v>41821</v>
      </c>
      <c r="B44" s="3">
        <v>2.8239314701980798E-2</v>
      </c>
    </row>
    <row r="45" spans="1:2" x14ac:dyDescent="0.25">
      <c r="A45" s="7">
        <v>41852</v>
      </c>
      <c r="B45" s="3">
        <v>2.8791507246415226E-2</v>
      </c>
    </row>
    <row r="46" spans="1:2" x14ac:dyDescent="0.25">
      <c r="A46" s="7">
        <v>41883</v>
      </c>
      <c r="B46" s="3">
        <v>2.9569480186286749E-2</v>
      </c>
    </row>
    <row r="47" spans="1:2" x14ac:dyDescent="0.25">
      <c r="A47" s="7">
        <v>41913</v>
      </c>
      <c r="B47" s="3">
        <v>3.064123728257645E-2</v>
      </c>
    </row>
    <row r="48" spans="1:2" x14ac:dyDescent="0.25">
      <c r="A48" s="7">
        <v>41944</v>
      </c>
      <c r="B48" s="3">
        <v>3.0520070310687743E-2</v>
      </c>
    </row>
    <row r="49" spans="1:2" x14ac:dyDescent="0.25">
      <c r="A49" s="7">
        <v>41974</v>
      </c>
      <c r="B49" s="3">
        <v>3.1372097941797433E-2</v>
      </c>
    </row>
    <row r="50" spans="1:2" x14ac:dyDescent="0.25">
      <c r="A50" s="7">
        <v>42005</v>
      </c>
      <c r="B50" s="3">
        <v>3.1664049372549991E-2</v>
      </c>
    </row>
    <row r="51" spans="1:2" x14ac:dyDescent="0.25">
      <c r="A51" s="7">
        <v>42036</v>
      </c>
      <c r="B51" s="3">
        <v>3.2222097274422851E-2</v>
      </c>
    </row>
    <row r="52" spans="1:2" x14ac:dyDescent="0.25">
      <c r="A52" s="7">
        <v>42064</v>
      </c>
      <c r="B52" s="3">
        <v>3.2893901087267884E-2</v>
      </c>
    </row>
    <row r="53" spans="1:2" x14ac:dyDescent="0.25">
      <c r="A53" s="7">
        <v>42095</v>
      </c>
      <c r="B53" s="3">
        <v>3.3970577966760236E-2</v>
      </c>
    </row>
    <row r="54" spans="1:2" x14ac:dyDescent="0.25">
      <c r="A54" s="7">
        <v>42125</v>
      </c>
      <c r="B54" s="3">
        <v>3.4555075189846712E-2</v>
      </c>
    </row>
    <row r="55" spans="1:2" x14ac:dyDescent="0.25">
      <c r="A55" s="7">
        <v>42156</v>
      </c>
      <c r="B55" s="3">
        <v>3.5325460390592402E-2</v>
      </c>
    </row>
    <row r="56" spans="1:2" x14ac:dyDescent="0.25">
      <c r="A56" s="7">
        <v>42186</v>
      </c>
      <c r="B56" s="3">
        <v>3.6154053422835432E-2</v>
      </c>
    </row>
    <row r="57" spans="1:2" x14ac:dyDescent="0.25">
      <c r="A57" s="7">
        <v>42217</v>
      </c>
      <c r="B57" s="3">
        <v>3.6092223943521538E-2</v>
      </c>
    </row>
    <row r="58" spans="1:2" x14ac:dyDescent="0.25">
      <c r="A58" s="7">
        <v>42248</v>
      </c>
      <c r="B58" s="3">
        <v>3.6651505443044012E-2</v>
      </c>
    </row>
    <row r="59" spans="1:2" x14ac:dyDescent="0.25">
      <c r="A59" s="7">
        <v>42278</v>
      </c>
      <c r="B59" s="3">
        <v>3.7910088917257341E-2</v>
      </c>
    </row>
    <row r="60" spans="1:2" x14ac:dyDescent="0.25">
      <c r="A60" s="7">
        <v>42309</v>
      </c>
      <c r="B60" s="3">
        <v>3.7863255051240947E-2</v>
      </c>
    </row>
    <row r="61" spans="1:2" x14ac:dyDescent="0.25">
      <c r="A61" s="7">
        <v>42339</v>
      </c>
      <c r="B61" s="3">
        <v>3.8485101642996379E-2</v>
      </c>
    </row>
    <row r="62" spans="1:2" x14ac:dyDescent="0.25">
      <c r="A62" s="7">
        <v>42370</v>
      </c>
      <c r="B62" s="3">
        <v>3.7685421692699998E-2</v>
      </c>
    </row>
    <row r="63" spans="1:2" x14ac:dyDescent="0.25">
      <c r="A63" s="7">
        <v>42401</v>
      </c>
      <c r="B63" s="3">
        <v>3.8008791256795967E-2</v>
      </c>
    </row>
    <row r="64" spans="1:2" x14ac:dyDescent="0.25">
      <c r="A64" s="7">
        <v>42430</v>
      </c>
      <c r="B64" s="3">
        <v>3.8527372977870171E-2</v>
      </c>
    </row>
    <row r="65" spans="1:2" x14ac:dyDescent="0.25">
      <c r="A65" s="7">
        <v>42461</v>
      </c>
      <c r="B65" s="3">
        <v>3.9040762718041556E-2</v>
      </c>
    </row>
    <row r="66" spans="1:2" x14ac:dyDescent="0.25">
      <c r="A66" s="7">
        <v>42491</v>
      </c>
      <c r="B66" s="3">
        <v>3.9224648919736475E-2</v>
      </c>
    </row>
    <row r="67" spans="1:2" x14ac:dyDescent="0.25">
      <c r="A67" s="7">
        <v>42522</v>
      </c>
      <c r="B67" s="3">
        <v>3.9987477940386665E-2</v>
      </c>
    </row>
    <row r="68" spans="1:2" x14ac:dyDescent="0.25">
      <c r="A68" s="7">
        <v>42552</v>
      </c>
      <c r="B68" s="3">
        <v>3.9753027440591227E-2</v>
      </c>
    </row>
    <row r="69" spans="1:2" x14ac:dyDescent="0.25">
      <c r="A69" s="7">
        <v>42583</v>
      </c>
      <c r="B69" s="3">
        <v>4.0073036078653264E-2</v>
      </c>
    </row>
    <row r="70" spans="1:2" x14ac:dyDescent="0.25">
      <c r="A70" s="7">
        <v>42614</v>
      </c>
      <c r="B70" s="3">
        <v>4.031897986198426E-2</v>
      </c>
    </row>
    <row r="71" spans="1:2" x14ac:dyDescent="0.25">
      <c r="A71" s="7">
        <v>42644</v>
      </c>
      <c r="B71" s="3">
        <v>4.0568430383590988E-2</v>
      </c>
    </row>
    <row r="72" spans="1:2" x14ac:dyDescent="0.25">
      <c r="A72" s="7">
        <v>42675</v>
      </c>
      <c r="B72" s="3">
        <v>4.101939043622891E-2</v>
      </c>
    </row>
    <row r="73" spans="1:2" x14ac:dyDescent="0.25">
      <c r="A73" s="7">
        <v>42705</v>
      </c>
      <c r="B73" s="3">
        <v>4.1773732257449285E-2</v>
      </c>
    </row>
    <row r="74" spans="1:2" x14ac:dyDescent="0.25">
      <c r="A74" s="7">
        <v>42736</v>
      </c>
      <c r="B74" s="3">
        <v>3.8917483502237137E-2</v>
      </c>
    </row>
    <row r="75" spans="1:2" x14ac:dyDescent="0.25">
      <c r="A75" s="7">
        <v>42767</v>
      </c>
      <c r="B75" s="3">
        <v>3.9169022975521668E-2</v>
      </c>
    </row>
    <row r="76" spans="1:2" x14ac:dyDescent="0.25">
      <c r="A76" s="7">
        <v>42795</v>
      </c>
      <c r="B76" s="3">
        <v>3.9555625828031717E-2</v>
      </c>
    </row>
    <row r="77" spans="1:2" x14ac:dyDescent="0.25">
      <c r="A77" s="7">
        <v>42826</v>
      </c>
      <c r="B77" s="3">
        <v>3.9729576323524481E-2</v>
      </c>
    </row>
    <row r="78" spans="1:2" x14ac:dyDescent="0.25">
      <c r="A78" s="7">
        <v>42856</v>
      </c>
      <c r="B78" s="3">
        <v>4.009590819116933E-2</v>
      </c>
    </row>
    <row r="79" spans="1:2" x14ac:dyDescent="0.25">
      <c r="A79" s="7">
        <v>42887</v>
      </c>
      <c r="B79" s="3">
        <v>4.0649199073688462E-2</v>
      </c>
    </row>
    <row r="80" spans="1:2" x14ac:dyDescent="0.25">
      <c r="A80" s="7">
        <v>42917</v>
      </c>
      <c r="B80" s="3">
        <v>4.0363625077749904E-2</v>
      </c>
    </row>
    <row r="81" spans="1:2" x14ac:dyDescent="0.25">
      <c r="A81" s="7">
        <v>42948</v>
      </c>
      <c r="B81" s="3">
        <v>4.0802919042004317E-2</v>
      </c>
    </row>
    <row r="82" spans="1:2" x14ac:dyDescent="0.25">
      <c r="A82" s="7">
        <v>42979</v>
      </c>
      <c r="B82" s="3">
        <v>4.0721078292671686E-2</v>
      </c>
    </row>
    <row r="83" spans="1:2" x14ac:dyDescent="0.25">
      <c r="A83" s="7">
        <v>43009</v>
      </c>
      <c r="B83" s="3">
        <v>4.0843204337077339E-2</v>
      </c>
    </row>
    <row r="84" spans="1:2" x14ac:dyDescent="0.25">
      <c r="A84" s="7">
        <v>43040</v>
      </c>
      <c r="B84" s="3">
        <v>4.12338680337773E-2</v>
      </c>
    </row>
    <row r="85" spans="1:2" x14ac:dyDescent="0.25">
      <c r="A85" s="7">
        <v>43070</v>
      </c>
      <c r="B85" s="3">
        <v>4.0897948435039376E-2</v>
      </c>
    </row>
    <row r="86" spans="1:2" x14ac:dyDescent="0.25">
      <c r="A86" s="7">
        <v>43101</v>
      </c>
      <c r="B86" s="3">
        <v>3.9806447839931272E-2</v>
      </c>
    </row>
    <row r="87" spans="1:2" x14ac:dyDescent="0.25">
      <c r="A87" s="7">
        <v>43132</v>
      </c>
      <c r="B87" s="3">
        <v>3.9498983354722954E-2</v>
      </c>
    </row>
    <row r="88" spans="1:2" x14ac:dyDescent="0.25">
      <c r="A88" s="7">
        <v>43160</v>
      </c>
      <c r="B88" s="3">
        <v>4.0063019035795906E-2</v>
      </c>
    </row>
    <row r="89" spans="1:2" x14ac:dyDescent="0.25">
      <c r="A89" s="7">
        <v>43191</v>
      </c>
      <c r="B89" s="3">
        <v>4.0212879777435963E-2</v>
      </c>
    </row>
    <row r="90" spans="1:2" x14ac:dyDescent="0.25">
      <c r="A90" s="7">
        <v>43221</v>
      </c>
      <c r="B90" s="3">
        <v>4.1209676220306982E-2</v>
      </c>
    </row>
    <row r="91" spans="1:2" x14ac:dyDescent="0.25">
      <c r="A91" s="7">
        <v>43252</v>
      </c>
      <c r="B91" s="3">
        <v>4.161163239710023E-2</v>
      </c>
    </row>
    <row r="92" spans="1:2" x14ac:dyDescent="0.25">
      <c r="A92" s="7">
        <v>43282</v>
      </c>
      <c r="B92" s="3">
        <v>4.1494269229643582E-2</v>
      </c>
    </row>
    <row r="93" spans="1:2" x14ac:dyDescent="0.25">
      <c r="A93" s="7">
        <v>43313</v>
      </c>
      <c r="B93" s="3">
        <v>4.1672021785305213E-2</v>
      </c>
    </row>
    <row r="94" spans="1:2" x14ac:dyDescent="0.25">
      <c r="A94" s="7">
        <v>43344</v>
      </c>
      <c r="B94" s="3">
        <v>4.1294501695124927E-2</v>
      </c>
    </row>
    <row r="95" spans="1:2" x14ac:dyDescent="0.25">
      <c r="A95" s="7">
        <v>43374</v>
      </c>
      <c r="B95" s="3">
        <v>4.176538958235379E-2</v>
      </c>
    </row>
    <row r="96" spans="1:2" x14ac:dyDescent="0.25">
      <c r="A96" s="7">
        <v>43405</v>
      </c>
      <c r="B96" s="3">
        <v>4.214383115437996E-2</v>
      </c>
    </row>
    <row r="97" spans="1:4" x14ac:dyDescent="0.25">
      <c r="A97" s="7">
        <v>43435</v>
      </c>
      <c r="B97" s="3">
        <v>4.2068565488858081E-2</v>
      </c>
    </row>
    <row r="98" spans="1:4" x14ac:dyDescent="0.25">
      <c r="A98" s="7">
        <v>43466</v>
      </c>
      <c r="B98" s="3">
        <v>4.14881734274846E-2</v>
      </c>
    </row>
    <row r="99" spans="1:4" x14ac:dyDescent="0.25">
      <c r="A99" s="7">
        <v>43497</v>
      </c>
      <c r="B99" s="3">
        <v>4.1696088514563391E-2</v>
      </c>
    </row>
    <row r="100" spans="1:4" x14ac:dyDescent="0.25">
      <c r="A100" s="7">
        <v>43525</v>
      </c>
      <c r="B100" s="3">
        <v>4.2202779308368348E-2</v>
      </c>
    </row>
    <row r="101" spans="1:4" x14ac:dyDescent="0.25">
      <c r="A101" s="7">
        <v>43556</v>
      </c>
      <c r="B101" s="3">
        <v>4.2660997547521125E-2</v>
      </c>
    </row>
    <row r="102" spans="1:4" x14ac:dyDescent="0.25">
      <c r="A102" s="7">
        <v>43586</v>
      </c>
      <c r="B102" s="3">
        <v>4.4023374214427091E-2</v>
      </c>
    </row>
    <row r="103" spans="1:4" x14ac:dyDescent="0.25">
      <c r="A103" s="7">
        <v>43617</v>
      </c>
      <c r="B103" s="3">
        <v>4.249276038375726E-2</v>
      </c>
    </row>
    <row r="104" spans="1:4" x14ac:dyDescent="0.25">
      <c r="A104" s="7">
        <v>43647</v>
      </c>
      <c r="C104" s="3">
        <f>_xlfn.FORECAST.ETS(A104,$B$2:$B$103,$A$2:$A$103,1,1)</f>
        <v>4.2960222338409342E-2</v>
      </c>
      <c r="D104" s="3">
        <f>_xlfn.FORECAST.ETS.CONFINT(A104,$B$2:$B$103,$A$2:$A$103,0.95,1,1)</f>
        <v>1.1226849544356914E-3</v>
      </c>
    </row>
    <row r="105" spans="1:4" x14ac:dyDescent="0.25">
      <c r="A105" s="7">
        <v>43678</v>
      </c>
      <c r="C105" s="3">
        <f>_xlfn.FORECAST.ETS(A105,$B$2:$B$103,$A$2:$A$103,1,1)</f>
        <v>4.342768429306143E-2</v>
      </c>
      <c r="D105" s="3">
        <f>_xlfn.FORECAST.ETS.CONFINT(A105,$B$2:$B$103,$A$2:$A$103,0.95,1,1)</f>
        <v>1.5869226292545631E-3</v>
      </c>
    </row>
    <row r="106" spans="1:4" x14ac:dyDescent="0.25">
      <c r="A106" s="7">
        <v>43709</v>
      </c>
      <c r="C106" s="3">
        <f>_xlfn.FORECAST.ETS(A106,$B$2:$B$103,$A$2:$A$103,1,1)</f>
        <v>4.3895146247713512E-2</v>
      </c>
      <c r="D106" s="3">
        <f>_xlfn.FORECAST.ETS.CONFINT(A106,$B$2:$B$103,$A$2:$A$103,0.95,1,1)</f>
        <v>1.9438994156479618E-3</v>
      </c>
    </row>
    <row r="107" spans="1:4" x14ac:dyDescent="0.25">
      <c r="A107" s="7">
        <v>43739</v>
      </c>
      <c r="C107" s="3">
        <f>_xlfn.FORECAST.ETS(A107,$B$2:$B$103,$A$2:$A$103,1,1)</f>
        <v>4.4362608202365594E-2</v>
      </c>
      <c r="D107" s="3">
        <f>_xlfn.FORECAST.ETS.CONFINT(A107,$B$2:$B$103,$A$2:$A$103,0.95,1,1)</f>
        <v>2.2453704702137902E-3</v>
      </c>
    </row>
    <row r="108" spans="1:4" x14ac:dyDescent="0.25">
      <c r="A108" s="7">
        <v>43770</v>
      </c>
      <c r="C108" s="3">
        <f>_xlfn.FORECAST.ETS(A108,$B$2:$B$103,$A$2:$A$103,1,1)</f>
        <v>4.4830070157017676E-2</v>
      </c>
      <c r="D108" s="3">
        <f>_xlfn.FORECAST.ETS.CONFINT(A108,$B$2:$B$103,$A$2:$A$103,0.95,1,1)</f>
        <v>2.5114053402702759E-3</v>
      </c>
    </row>
    <row r="109" spans="1:4" x14ac:dyDescent="0.25">
      <c r="A109" s="7">
        <v>43800</v>
      </c>
      <c r="C109" s="3">
        <f>_xlfn.FORECAST.ETS(A109,$B$2:$B$103,$A$2:$A$103,1,1)</f>
        <v>4.5297532111669765E-2</v>
      </c>
      <c r="D109" s="3">
        <f>_xlfn.FORECAST.ETS.CONFINT(A109,$B$2:$B$103,$A$2:$A$103,0.95,1,1)</f>
        <v>2.7522994319095061E-3</v>
      </c>
    </row>
    <row r="110" spans="1:4" x14ac:dyDescent="0.25">
      <c r="A110" s="7">
        <v>43831</v>
      </c>
      <c r="C110" s="3">
        <f>_xlfn.FORECAST.ETS(A110,$B$2:$B$103,$A$2:$A$103,1,1)</f>
        <v>4.5764994066321847E-2</v>
      </c>
      <c r="D110" s="3">
        <f>_xlfn.FORECAST.ETS.CONFINT(A110,$B$2:$B$103,$A$2:$A$103,0.95,1,1)</f>
        <v>2.9741683221709398E-3</v>
      </c>
    </row>
    <row r="111" spans="1:4" x14ac:dyDescent="0.25">
      <c r="A111" s="7">
        <v>43862</v>
      </c>
      <c r="C111" s="3">
        <f>_xlfn.FORECAST.ETS(A111,$B$2:$B$103,$A$2:$A$103,1,1)</f>
        <v>4.6232456020973929E-2</v>
      </c>
      <c r="D111" s="3">
        <f>_xlfn.FORECAST.ETS.CONFINT(A111,$B$2:$B$103,$A$2:$A$103,0.95,1,1)</f>
        <v>3.1809958253867935E-3</v>
      </c>
    </row>
    <row r="112" spans="1:4" x14ac:dyDescent="0.25">
      <c r="A112" s="7">
        <v>43891</v>
      </c>
      <c r="C112" s="3">
        <f>_xlfn.FORECAST.ETS(A112,$B$2:$B$103,$A$2:$A$103,1,1)</f>
        <v>4.6699917975626011E-2</v>
      </c>
      <c r="D112" s="3">
        <f>_xlfn.FORECAST.ETS.CONFINT(A112,$B$2:$B$103,$A$2:$A$103,0.95,1,1)</f>
        <v>3.3755483082458953E-3</v>
      </c>
    </row>
    <row r="113" spans="1:4" x14ac:dyDescent="0.25">
      <c r="A113" s="7">
        <v>43922</v>
      </c>
      <c r="C113" s="3">
        <f>_xlfn.FORECAST.ETS(A113,$B$2:$B$103,$A$2:$A$103,1,1)</f>
        <v>4.71673799302781E-2</v>
      </c>
      <c r="D113" s="3">
        <f>_xlfn.FORECAST.ETS.CONFINT(A113,$B$2:$B$103,$A$2:$A$103,0.95,1,1)</f>
        <v>3.559839259007162E-3</v>
      </c>
    </row>
    <row r="114" spans="1:4" x14ac:dyDescent="0.25">
      <c r="A114" s="7">
        <v>43952</v>
      </c>
      <c r="C114" s="3">
        <f>_xlfn.FORECAST.ETS(A114,$B$2:$B$103,$A$2:$A$103,1,1)</f>
        <v>4.7634841884930182E-2</v>
      </c>
      <c r="D114" s="3">
        <f>_xlfn.FORECAST.ETS.CONFINT(A114,$B$2:$B$103,$A$2:$A$103,0.95,1,1)</f>
        <v>3.7353881281564352E-3</v>
      </c>
    </row>
    <row r="115" spans="1:4" x14ac:dyDescent="0.25">
      <c r="A115" s="7">
        <v>43983</v>
      </c>
      <c r="C115" s="3">
        <f>_xlfn.FORECAST.ETS(A115,$B$2:$B$103,$A$2:$A$103,1,1)</f>
        <v>4.8102303839582264E-2</v>
      </c>
      <c r="D115" s="3">
        <f>_xlfn.FORECAST.ETS.CONFINT(A115,$B$2:$B$103,$A$2:$A$103,0.95,1,1)</f>
        <v>3.9033749059185765E-3</v>
      </c>
    </row>
    <row r="116" spans="1:4" x14ac:dyDescent="0.25">
      <c r="A116" s="7">
        <v>44013</v>
      </c>
      <c r="C116" s="3">
        <f>_xlfn.FORECAST.ETS(A116,$B$2:$B$103,$A$2:$A$103,1,1)</f>
        <v>4.8569765794234346E-2</v>
      </c>
      <c r="D116" s="3">
        <f>_xlfn.FORECAST.ETS.CONFINT(A116,$B$2:$B$103,$A$2:$A$103,0.95,1,1)</f>
        <v>4.0647375850551707E-3</v>
      </c>
    </row>
    <row r="117" spans="1:4" x14ac:dyDescent="0.25">
      <c r="A117" s="7">
        <v>44044</v>
      </c>
      <c r="C117" s="3">
        <f>_xlfn.FORECAST.ETS(A117,$B$2:$B$103,$A$2:$A$103,1,1)</f>
        <v>4.9037227748886435E-2</v>
      </c>
      <c r="D117" s="3">
        <f>_xlfn.FORECAST.ETS.CONFINT(A117,$B$2:$B$103,$A$2:$A$103,0.95,1,1)</f>
        <v>4.2202363590717173E-3</v>
      </c>
    </row>
    <row r="118" spans="1:4" x14ac:dyDescent="0.25">
      <c r="A118" s="7">
        <v>44075</v>
      </c>
      <c r="C118" s="3">
        <f>_xlfn.FORECAST.ETS(A118,$B$2:$B$103,$A$2:$A$103,1,1)</f>
        <v>4.9504689703538517E-2</v>
      </c>
      <c r="D118" s="3">
        <f>_xlfn.FORECAST.ETS.CONFINT(A118,$B$2:$B$103,$A$2:$A$103,0.95,1,1)</f>
        <v>4.3704974602681293E-3</v>
      </c>
    </row>
    <row r="119" spans="1:4" x14ac:dyDescent="0.25">
      <c r="A119" s="7">
        <v>44105</v>
      </c>
      <c r="C119" s="3">
        <f>_xlfn.FORECAST.ETS(A119,$B$2:$B$103,$A$2:$A$103,1,1)</f>
        <v>4.9972151658190599E-2</v>
      </c>
      <c r="D119" s="3">
        <f>_xlfn.FORECAST.ETS.CONFINT(A119,$B$2:$B$103,$A$2:$A$103,0.95,1,1)</f>
        <v>4.5160440130207914E-3</v>
      </c>
    </row>
    <row r="120" spans="1:4" x14ac:dyDescent="0.25">
      <c r="A120" s="7">
        <v>44136</v>
      </c>
      <c r="C120" s="3">
        <f>_xlfn.FORECAST.ETS(A120,$B$2:$B$103,$A$2:$A$103,1,1)</f>
        <v>5.0439613612842688E-2</v>
      </c>
      <c r="D120" s="3">
        <f>_xlfn.FORECAST.ETS.CONFINT(A120,$B$2:$B$103,$A$2:$A$103,0.95,1,1)</f>
        <v>4.6573183141445469E-3</v>
      </c>
    </row>
    <row r="121" spans="1:4" x14ac:dyDescent="0.25">
      <c r="A121" s="7">
        <v>44166</v>
      </c>
      <c r="C121" s="3">
        <f>_xlfn.FORECAST.ETS(A121,$B$2:$B$103,$A$2:$A$103,1,1)</f>
        <v>5.0907075567494769E-2</v>
      </c>
      <c r="D121" s="3">
        <f>_xlfn.FORECAST.ETS.CONFINT(A121,$B$2:$B$103,$A$2:$A$103,0.95,1,1)</f>
        <v>4.7946982831278372E-3</v>
      </c>
    </row>
    <row r="122" spans="1:4" x14ac:dyDescent="0.25">
      <c r="A122" s="7">
        <v>44197</v>
      </c>
      <c r="C122" s="3">
        <f>_xlfn.FORECAST.ETS(A122,$B$2:$B$103,$A$2:$A$103,1,1)</f>
        <v>5.1374537522146851E-2</v>
      </c>
      <c r="D122" s="3">
        <f>_xlfn.FORECAST.ETS.CONFINT(A122,$B$2:$B$103,$A$2:$A$103,0.95,1,1)</f>
        <v>4.9285098446967095E-3</v>
      </c>
    </row>
    <row r="123" spans="1:4" x14ac:dyDescent="0.25">
      <c r="A123" s="7">
        <v>44228</v>
      </c>
      <c r="C123" s="3">
        <f>_xlfn.FORECAST.ETS(A123,$B$2:$B$103,$A$2:$A$103,1,1)</f>
        <v>5.1841999476798933E-2</v>
      </c>
      <c r="D123" s="3">
        <f>_xlfn.FORECAST.ETS.CONFINT(A123,$B$2:$B$103,$A$2:$A$103,0.95,1,1)</f>
        <v>5.0590364091632426E-3</v>
      </c>
    </row>
    <row r="124" spans="1:4" x14ac:dyDescent="0.25">
      <c r="A124" s="7">
        <v>44256</v>
      </c>
      <c r="C124" s="3">
        <f>_xlfn.FORECAST.ETS(A124,$B$2:$B$103,$A$2:$A$103,1,1)</f>
        <v>5.2309461431451015E-2</v>
      </c>
      <c r="D124" s="3">
        <f>_xlfn.FORECAST.ETS.CONFINT(A124,$B$2:$B$103,$A$2:$A$103,0.95,1,1)</f>
        <v>5.1865262408449077E-3</v>
      </c>
    </row>
    <row r="125" spans="1:4" x14ac:dyDescent="0.25">
      <c r="A125" s="7">
        <v>44287</v>
      </c>
      <c r="C125" s="3">
        <f>_xlfn.FORECAST.ETS(A125,$B$2:$B$103,$A$2:$A$103,1,1)</f>
        <v>5.2776923386103104E-2</v>
      </c>
      <c r="D125" s="3">
        <f>_xlfn.FORECAST.ETS.CONFINT(A125,$B$2:$B$103,$A$2:$A$103,0.95,1,1)</f>
        <v>5.3111982624748531E-3</v>
      </c>
    </row>
    <row r="126" spans="1:4" x14ac:dyDescent="0.25">
      <c r="A126" s="7">
        <v>44317</v>
      </c>
      <c r="C126" s="3">
        <f>_xlfn.FORECAST.ETS(A126,$B$2:$B$103,$A$2:$A$103,1,1)</f>
        <v>5.3244385340755186E-2</v>
      </c>
      <c r="D126" s="3">
        <f>_xlfn.FORECAST.ETS.CONFINT(A126,$B$2:$B$103,$A$2:$A$103,0.95,1,1)</f>
        <v>5.4332466830718795E-3</v>
      </c>
    </row>
    <row r="127" spans="1:4" x14ac:dyDescent="0.25">
      <c r="A127" s="7">
        <v>44348</v>
      </c>
      <c r="C127" s="3">
        <f>_xlfn.FORECAST.ETS(A127,$B$2:$B$103,$A$2:$A$103,1,1)</f>
        <v>5.3711847295407268E-2</v>
      </c>
      <c r="D127" s="3">
        <f>_xlfn.FORECAST.ETS.CONFINT(A127,$B$2:$B$103,$A$2:$A$103,0.95,1,1)</f>
        <v>5.5528447281733787E-3</v>
      </c>
    </row>
    <row r="128" spans="1:4" x14ac:dyDescent="0.25">
      <c r="A128" s="7">
        <v>44378</v>
      </c>
      <c r="C128" s="3">
        <f>_xlfn.FORECAST.ETS(A128,$B$2:$B$103,$A$2:$A$103,1,1)</f>
        <v>5.4179309250059357E-2</v>
      </c>
      <c r="D128" s="3">
        <f>_xlfn.FORECAST.ETS.CONFINT(A128,$B$2:$B$103,$A$2:$A$103,0.95,1,1)</f>
        <v>5.6701476764219137E-3</v>
      </c>
    </row>
    <row r="129" spans="1:4" x14ac:dyDescent="0.25">
      <c r="A129" s="7">
        <v>44409</v>
      </c>
      <c r="C129" s="3">
        <f>_xlfn.FORECAST.ETS(A129,$B$2:$B$103,$A$2:$A$103,1,1)</f>
        <v>5.4646771204711439E-2</v>
      </c>
      <c r="D129" s="3">
        <f>_xlfn.FORECAST.ETS.CONFINT(A129,$B$2:$B$103,$A$2:$A$103,0.95,1,1)</f>
        <v>5.7852953538816325E-3</v>
      </c>
    </row>
    <row r="130" spans="1:4" x14ac:dyDescent="0.25">
      <c r="A130" s="7">
        <v>44440</v>
      </c>
      <c r="C130" s="3">
        <f>_xlfn.FORECAST.ETS(A130,$B$2:$B$103,$A$2:$A$103,1,1)</f>
        <v>5.5114233159363521E-2</v>
      </c>
      <c r="D130" s="3">
        <f>_xlfn.FORECAST.ETS.CONFINT(A130,$B$2:$B$103,$A$2:$A$103,0.95,1,1)</f>
        <v>5.8984141999083644E-3</v>
      </c>
    </row>
    <row r="131" spans="1:4" x14ac:dyDescent="0.25">
      <c r="A131" s="7">
        <v>44470</v>
      </c>
      <c r="C131" s="3">
        <f>_xlfn.FORECAST.ETS(A131,$B$2:$B$103,$A$2:$A$103,1,1)</f>
        <v>5.5581695114015603E-2</v>
      </c>
      <c r="D131" s="3">
        <f>_xlfn.FORECAST.ETS.CONFINT(A131,$B$2:$B$103,$A$2:$A$103,0.95,1,1)</f>
        <v>6.0096189911994042E-3</v>
      </c>
    </row>
    <row r="132" spans="1:4" x14ac:dyDescent="0.25">
      <c r="A132" s="7">
        <v>44501</v>
      </c>
      <c r="C132" s="3">
        <f>_xlfn.FORECAST.ETS(A132,$B$2:$B$103,$A$2:$A$103,1,1)</f>
        <v>5.6049157068667685E-2</v>
      </c>
      <c r="D132" s="3">
        <f>_xlfn.FORECAST.ETS.CONFINT(A132,$B$2:$B$103,$A$2:$A$103,0.95,1,1)</f>
        <v>6.1190142906843367E-3</v>
      </c>
    </row>
    <row r="133" spans="1:4" x14ac:dyDescent="0.25">
      <c r="A133" s="7">
        <v>44531</v>
      </c>
      <c r="C133" s="3">
        <f>_xlfn.FORECAST.ETS(A133,$B$2:$B$103,$A$2:$A$103,1,1)</f>
        <v>5.6516619023319774E-2</v>
      </c>
      <c r="D133" s="3">
        <f>_xlfn.FORECAST.ETS.CONFINT(A133,$B$2:$B$103,$A$2:$A$103,0.95,1,1)</f>
        <v>6.226695673081142E-3</v>
      </c>
    </row>
    <row r="134" spans="1:4" x14ac:dyDescent="0.25">
      <c r="A134" s="7">
        <v>44562</v>
      </c>
      <c r="C134" s="3">
        <f>_xlfn.FORECAST.ETS(A134,$B$2:$B$103,$A$2:$A$103,1,1)</f>
        <v>5.6984080977971856E-2</v>
      </c>
      <c r="D134" s="3">
        <f>_xlfn.FORECAST.ETS.CONFINT(A134,$B$2:$B$103,$A$2:$A$103,0.95,1,1)</f>
        <v>6.3327507677890214E-3</v>
      </c>
    </row>
    <row r="135" spans="1:4" x14ac:dyDescent="0.25">
      <c r="A135" s="7">
        <v>44593</v>
      </c>
      <c r="C135" s="3">
        <f>_xlfn.FORECAST.ETS(A135,$B$2:$B$103,$A$2:$A$103,1,1)</f>
        <v>5.7451542932623938E-2</v>
      </c>
      <c r="D135" s="3">
        <f>_xlfn.FORECAST.ETS.CONFINT(A135,$B$2:$B$103,$A$2:$A$103,0.95,1,1)</f>
        <v>6.4372601513172636E-3</v>
      </c>
    </row>
    <row r="136" spans="1:4" x14ac:dyDescent="0.25">
      <c r="A136" s="7">
        <v>44621</v>
      </c>
      <c r="C136" s="3">
        <f>_xlfn.FORECAST.ETS(A136,$B$2:$B$103,$A$2:$A$103,1,1)</f>
        <v>5.7919004887276027E-2</v>
      </c>
      <c r="D136" s="3">
        <f>_xlfn.FORECAST.ETS.CONFINT(A136,$B$2:$B$103,$A$2:$A$103,0.95,1,1)</f>
        <v>6.5402981149504666E-3</v>
      </c>
    </row>
    <row r="137" spans="1:4" x14ac:dyDescent="0.25">
      <c r="A137" s="7">
        <v>44652</v>
      </c>
      <c r="C137" s="3">
        <f>_xlfn.FORECAST.ETS(A137,$B$2:$B$103,$A$2:$A$103,1,1)</f>
        <v>5.8386466841928109E-2</v>
      </c>
      <c r="D137" s="3">
        <f>_xlfn.FORECAST.ETS.CONFINT(A137,$B$2:$B$103,$A$2:$A$103,0.95,1,1)</f>
        <v>6.6419333283192364E-3</v>
      </c>
    </row>
    <row r="138" spans="1:4" x14ac:dyDescent="0.25">
      <c r="A138" s="7">
        <v>44682</v>
      </c>
      <c r="C138" s="3">
        <f>_xlfn.FORECAST.ETS(A138,$B$2:$B$103,$A$2:$A$103,1,1)</f>
        <v>5.885392879658019E-2</v>
      </c>
      <c r="D138" s="3">
        <f>_xlfn.FORECAST.ETS.CONFINT(A138,$B$2:$B$103,$A$2:$A$103,0.95,1,1)</f>
        <v>6.7422294156176451E-3</v>
      </c>
    </row>
    <row r="139" spans="1:4" x14ac:dyDescent="0.25">
      <c r="A139" s="7">
        <v>44713</v>
      </c>
      <c r="C139" s="3">
        <f>_xlfn.FORECAST.ETS(A139,$B$2:$B$103,$A$2:$A$103,1,1)</f>
        <v>5.9321390751232272E-2</v>
      </c>
      <c r="D139" s="3">
        <f>_xlfn.FORECAST.ETS.CONFINT(A139,$B$2:$B$103,$A$2:$A$103,0.95,1,1)</f>
        <v>6.8412454581175215E-3</v>
      </c>
    </row>
    <row r="140" spans="1:4" x14ac:dyDescent="0.25">
      <c r="A140" s="7">
        <v>44743</v>
      </c>
      <c r="C140" s="3">
        <f>_xlfn.FORECAST.ETS(A140,$B$2:$B$103,$A$2:$A$103,1,1)</f>
        <v>5.9788852705884354E-2</v>
      </c>
      <c r="D140" s="3">
        <f>_xlfn.FORECAST.ETS.CONFINT(A140,$B$2:$B$103,$A$2:$A$103,0.95,1,1)</f>
        <v>6.9390364341788986E-3</v>
      </c>
    </row>
    <row r="141" spans="1:4" x14ac:dyDescent="0.25">
      <c r="A141" s="7">
        <v>44774</v>
      </c>
      <c r="C141" s="3">
        <f>_xlfn.FORECAST.ETS(A141,$B$2:$B$103,$A$2:$A$103,1,1)</f>
        <v>6.0256314660536443E-2</v>
      </c>
      <c r="D141" s="3">
        <f>_xlfn.FORECAST.ETS.CONFINT(A141,$B$2:$B$103,$A$2:$A$103,0.95,1,1)</f>
        <v>7.0356536059991322E-3</v>
      </c>
    </row>
    <row r="142" spans="1:4" x14ac:dyDescent="0.25">
      <c r="A142" s="7">
        <v>44805</v>
      </c>
      <c r="C142" s="3">
        <f>_xlfn.FORECAST.ETS(A142,$B$2:$B$103,$A$2:$A$103,1,1)</f>
        <v>6.0723776615188525E-2</v>
      </c>
      <c r="D142" s="3">
        <f>_xlfn.FORECAST.ETS.CONFINT(A142,$B$2:$B$103,$A$2:$A$103,0.95,1,1)</f>
        <v>7.1311448607706603E-3</v>
      </c>
    </row>
    <row r="143" spans="1:4" x14ac:dyDescent="0.25">
      <c r="A143" s="7">
        <v>44835</v>
      </c>
      <c r="C143" s="3">
        <f>_xlfn.FORECAST.ETS(A143,$B$2:$B$103,$A$2:$A$103,1,1)</f>
        <v>6.1191238569840614E-2</v>
      </c>
      <c r="D143" s="3">
        <f>_xlfn.FORECAST.ETS.CONFINT(A143,$B$2:$B$103,$A$2:$A$103,0.95,1,1)</f>
        <v>7.2255550126455225E-3</v>
      </c>
    </row>
    <row r="144" spans="1:4" x14ac:dyDescent="0.25">
      <c r="A144" s="7">
        <v>44866</v>
      </c>
      <c r="C144" s="3">
        <f>_xlfn.FORECAST.ETS(A144,$B$2:$B$103,$A$2:$A$103,1,1)</f>
        <v>6.1658700524492696E-2</v>
      </c>
      <c r="D144" s="3">
        <f>_xlfn.FORECAST.ETS.CONFINT(A144,$B$2:$B$103,$A$2:$A$103,0.95,1,1)</f>
        <v>7.3189260708702835E-3</v>
      </c>
    </row>
    <row r="145" spans="1:4" x14ac:dyDescent="0.25">
      <c r="A145" s="7">
        <v>44896</v>
      </c>
      <c r="C145" s="3">
        <f>_xlfn.FORECAST.ETS(A145,$B$2:$B$103,$A$2:$A$103,1,1)</f>
        <v>6.2126162479144778E-2</v>
      </c>
      <c r="D145" s="3">
        <f>_xlfn.FORECAST.ETS.CONFINT(A145,$B$2:$B$103,$A$2:$A$103,0.95,1,1)</f>
        <v>7.411297478608754E-3</v>
      </c>
    </row>
    <row r="146" spans="1:4" x14ac:dyDescent="0.25">
      <c r="A146" s="7">
        <v>44927</v>
      </c>
      <c r="C146" s="3">
        <f>_xlfn.FORECAST.ETS(A146,$B$2:$B$103,$A$2:$A$103,1,1)</f>
        <v>6.259362443379686E-2</v>
      </c>
      <c r="D146" s="3">
        <f>_xlfn.FORECAST.ETS.CONFINT(A146,$B$2:$B$103,$A$2:$A$103,0.95,1,1)</f>
        <v>7.502706326274082E-3</v>
      </c>
    </row>
    <row r="147" spans="1:4" x14ac:dyDescent="0.25">
      <c r="A147" s="7">
        <v>44958</v>
      </c>
      <c r="C147" s="3">
        <f>_xlfn.FORECAST.ETS(A147,$B$2:$B$103,$A$2:$A$103,1,1)</f>
        <v>6.3061086388448942E-2</v>
      </c>
      <c r="D147" s="3">
        <f>_xlfn.FORECAST.ETS.CONFINT(A147,$B$2:$B$103,$A$2:$A$103,0.95,1,1)</f>
        <v>7.5931875426167141E-3</v>
      </c>
    </row>
    <row r="148" spans="1:4" x14ac:dyDescent="0.25">
      <c r="A148" s="7">
        <v>44986</v>
      </c>
      <c r="C148" s="3">
        <f>_xlfn.FORECAST.ETS(A148,$B$2:$B$103,$A$2:$A$103,1,1)</f>
        <v>6.3528548343101024E-2</v>
      </c>
      <c r="D148" s="3">
        <f>_xlfn.FORECAST.ETS.CONFINT(A148,$B$2:$B$103,$A$2:$A$103,0.95,1,1)</f>
        <v>7.682774066337307E-3</v>
      </c>
    </row>
    <row r="149" spans="1:4" x14ac:dyDescent="0.25">
      <c r="A149" s="7">
        <v>45017</v>
      </c>
      <c r="C149" s="3">
        <f>_xlfn.FORECAST.ETS(A149,$B$2:$B$103,$A$2:$A$103,1,1)</f>
        <v>6.399601029775312E-2</v>
      </c>
      <c r="D149" s="3">
        <f>_xlfn.FORECAST.ETS.CONFINT(A149,$B$2:$B$103,$A$2:$A$103,0.95,1,1)</f>
        <v>7.7714970005953454E-3</v>
      </c>
    </row>
    <row r="150" spans="1:4" x14ac:dyDescent="0.25">
      <c r="A150" s="7">
        <v>45047</v>
      </c>
      <c r="C150" s="3">
        <f>_xlfn.FORECAST.ETS(A150,$B$2:$B$103,$A$2:$A$103,1,1)</f>
        <v>6.4463472252405202E-2</v>
      </c>
      <c r="D150" s="3">
        <f>_xlfn.FORECAST.ETS.CONFINT(A150,$B$2:$B$103,$A$2:$A$103,0.95,1,1)</f>
        <v>7.8593857524506799E-3</v>
      </c>
    </row>
    <row r="151" spans="1:4" x14ac:dyDescent="0.25">
      <c r="A151" s="7">
        <v>45078</v>
      </c>
      <c r="C151" s="3">
        <f>_xlfn.FORECAST.ETS(A151,$B$2:$B$103,$A$2:$A$103,1,1)</f>
        <v>6.4930934207057284E-2</v>
      </c>
      <c r="D151" s="3">
        <f>_xlfn.FORECAST.ETS.CONFINT(A151,$B$2:$B$103,$A$2:$A$103,0.95,1,1)</f>
        <v>7.9464681589945969E-3</v>
      </c>
    </row>
    <row r="152" spans="1:4" x14ac:dyDescent="0.25">
      <c r="A152" s="7">
        <v>45108</v>
      </c>
      <c r="C152" s="3">
        <f>_xlfn.FORECAST.ETS(A152,$B$2:$B$103,$A$2:$A$103,1,1)</f>
        <v>6.5398396161709366E-2</v>
      </c>
      <c r="D152" s="3">
        <f>_xlfn.FORECAST.ETS.CONFINT(A152,$B$2:$B$103,$A$2:$A$103,0.95,1,1)</f>
        <v>8.0327706016900657E-3</v>
      </c>
    </row>
    <row r="153" spans="1:4" x14ac:dyDescent="0.25">
      <c r="A153" s="7">
        <v>45139</v>
      </c>
      <c r="C153" s="3">
        <f>_xlfn.FORECAST.ETS(A153,$B$2:$B$103,$A$2:$A$103,1,1)</f>
        <v>6.5865858116361448E-2</v>
      </c>
      <c r="D153" s="3">
        <f>_xlfn.FORECAST.ETS.CONFINT(A153,$B$2:$B$103,$A$2:$A$103,0.95,1,1)</f>
        <v>8.1183181102400387E-3</v>
      </c>
    </row>
    <row r="154" spans="1:4" x14ac:dyDescent="0.25">
      <c r="A154" s="7">
        <v>45170</v>
      </c>
      <c r="C154" s="3">
        <f>_xlfn.FORECAST.ETS(A154,$B$2:$B$103,$A$2:$A$103,1,1)</f>
        <v>6.633332007101353E-2</v>
      </c>
      <c r="D154" s="3">
        <f>_xlfn.FORECAST.ETS.CONFINT(A154,$B$2:$B$103,$A$2:$A$103,0.95,1,1)</f>
        <v>8.2031344571318315E-3</v>
      </c>
    </row>
    <row r="155" spans="1:4" x14ac:dyDescent="0.25">
      <c r="A155" s="7">
        <v>45200</v>
      </c>
      <c r="C155" s="3">
        <f>_xlfn.FORECAST.ETS(A155,$B$2:$B$103,$A$2:$A$103,1,1)</f>
        <v>6.6800782025665612E-2</v>
      </c>
      <c r="D155" s="3">
        <f>_xlfn.FORECAST.ETS.CONFINT(A155,$B$2:$B$103,$A$2:$A$103,0.95,1,1)</f>
        <v>8.2872422438598787E-3</v>
      </c>
    </row>
    <row r="156" spans="1:4" x14ac:dyDescent="0.25">
      <c r="A156" s="7">
        <v>45231</v>
      </c>
      <c r="C156" s="3">
        <f>_xlfn.FORECAST.ETS(A156,$B$2:$B$103,$A$2:$A$103,1,1)</f>
        <v>6.7268243980317693E-2</v>
      </c>
      <c r="D156" s="3">
        <f>_xlfn.FORECAST.ETS.CONFINT(A156,$B$2:$B$103,$A$2:$A$103,0.95,1,1)</f>
        <v>8.3706629797042301E-3</v>
      </c>
    </row>
    <row r="157" spans="1:4" x14ac:dyDescent="0.25">
      <c r="A157" s="7">
        <v>45261</v>
      </c>
      <c r="C157" s="3">
        <f>_xlfn.FORECAST.ETS(A157,$B$2:$B$103,$A$2:$A$103,1,1)</f>
        <v>6.7735705934969775E-2</v>
      </c>
      <c r="D157" s="3">
        <f>_xlfn.FORECAST.ETS.CONFINT(A157,$B$2:$B$103,$A$2:$A$103,0.95,1,1)</f>
        <v>8.4534171538350172E-3</v>
      </c>
    </row>
    <row r="158" spans="1:4" x14ac:dyDescent="0.25">
      <c r="A158" s="7">
        <v>45292</v>
      </c>
      <c r="C158" s="3">
        <f>_xlfn.FORECAST.ETS(A158,$B$2:$B$103,$A$2:$A$103,1,1)</f>
        <v>6.8203167889621857E-2</v>
      </c>
      <c r="D158" s="3">
        <f>_xlfn.FORECAST.ETS.CONFINT(A158,$B$2:$B$103,$A$2:$A$103,0.95,1,1)</f>
        <v>8.5355243014206446E-3</v>
      </c>
    </row>
    <row r="159" spans="1:4" x14ac:dyDescent="0.25">
      <c r="A159" s="7">
        <v>45323</v>
      </c>
      <c r="C159" s="3">
        <f>_xlfn.FORECAST.ETS(A159,$B$2:$B$103,$A$2:$A$103,1,1)</f>
        <v>6.8670629844273953E-2</v>
      </c>
      <c r="D159" s="3">
        <f>_xlfn.FORECAST.ETS.CONFINT(A159,$B$2:$B$103,$A$2:$A$103,0.95,1,1)</f>
        <v>8.6170030643376652E-3</v>
      </c>
    </row>
    <row r="160" spans="1:4" x14ac:dyDescent="0.25">
      <c r="A160" s="7">
        <v>45352</v>
      </c>
      <c r="C160" s="3">
        <f>_xlfn.FORECAST.ETS(A160,$B$2:$B$103,$A$2:$A$103,1,1)</f>
        <v>6.9138091798926035E-2</v>
      </c>
      <c r="D160" s="3">
        <f>_xlfn.FORECAST.ETS.CONFINT(A160,$B$2:$B$103,$A$2:$A$103,0.95,1,1)</f>
        <v>8.6978712470110811E-3</v>
      </c>
    </row>
    <row r="161" spans="1:4" x14ac:dyDescent="0.25">
      <c r="A161" s="7">
        <v>45383</v>
      </c>
      <c r="C161" s="3">
        <f>_xlfn.FORECAST.ETS(A161,$B$2:$B$103,$A$2:$A$103,1,1)</f>
        <v>6.9605553753578117E-2</v>
      </c>
      <c r="D161" s="3">
        <f>_xlfn.FORECAST.ETS.CONFINT(A161,$B$2:$B$103,$A$2:$A$103,0.95,1,1)</f>
        <v>8.7781458678537344E-3</v>
      </c>
    </row>
    <row r="162" spans="1:4" x14ac:dyDescent="0.25">
      <c r="A162" s="7">
        <v>45413</v>
      </c>
      <c r="C162" s="3">
        <f>_xlfn.FORECAST.ETS(A162,$B$2:$B$103,$A$2:$A$103,1,1)</f>
        <v>7.0073015708230199E-2</v>
      </c>
      <c r="D162" s="3">
        <f>_xlfn.FORECAST.ETS.CONFINT(A162,$B$2:$B$103,$A$2:$A$103,0.95,1,1)</f>
        <v>8.8578432067210455E-3</v>
      </c>
    </row>
    <row r="163" spans="1:4" x14ac:dyDescent="0.25">
      <c r="A163" s="7">
        <v>45444</v>
      </c>
      <c r="C163" s="3">
        <f>_xlfn.FORECAST.ETS(A163,$B$2:$B$103,$A$2:$A$103,1,1)</f>
        <v>7.0540477662882281E-2</v>
      </c>
      <c r="D163" s="3">
        <f>_xlfn.FORECAST.ETS.CONFINT(A163,$B$2:$B$103,$A$2:$A$103,0.95,1,1)</f>
        <v>8.9369788487516783E-3</v>
      </c>
    </row>
    <row r="164" spans="1:4" x14ac:dyDescent="0.25">
      <c r="A164" s="7">
        <v>45474</v>
      </c>
      <c r="C164" s="3">
        <f>_xlfn.FORECAST.ETS(A164,$B$2:$B$103,$A$2:$A$103,1,1)</f>
        <v>7.1007939617534363E-2</v>
      </c>
      <c r="D164" s="3">
        <f>_xlfn.FORECAST.ETS.CONFINT(A164,$B$2:$B$103,$A$2:$A$103,0.95,1,1)</f>
        <v>9.0155677249246294E-3</v>
      </c>
    </row>
    <row r="165" spans="1:4" x14ac:dyDescent="0.25">
      <c r="A165" s="7">
        <v>45505</v>
      </c>
      <c r="C165" s="3">
        <f>_xlfn.FORECAST.ETS(A165,$B$2:$B$103,$A$2:$A$103,1,1)</f>
        <v>7.1475401572186459E-2</v>
      </c>
      <c r="D165" s="3">
        <f>_xlfn.FORECAST.ETS.CONFINT(A165,$B$2:$B$103,$A$2:$A$103,0.95,1,1)</f>
        <v>9.0936241496281708E-3</v>
      </c>
    </row>
    <row r="166" spans="1:4" x14ac:dyDescent="0.25">
      <c r="A166" s="7">
        <v>45536</v>
      </c>
      <c r="C166" s="3">
        <f>_xlfn.FORECAST.ETS(A166,$B$2:$B$103,$A$2:$A$103,1,1)</f>
        <v>7.1942863526838541E-2</v>
      </c>
      <c r="D166" s="3">
        <f>_xlfn.FORECAST.ETS.CONFINT(A166,$B$2:$B$103,$A$2:$A$103,0.95,1,1)</f>
        <v>9.1711618555051014E-3</v>
      </c>
    </row>
    <row r="167" spans="1:4" x14ac:dyDescent="0.25">
      <c r="A167" s="7">
        <v>45566</v>
      </c>
      <c r="C167" s="3">
        <f>_xlfn.FORECAST.ETS(A167,$B$2:$B$103,$A$2:$A$103,1,1)</f>
        <v>7.2410325481490623E-2</v>
      </c>
      <c r="D167" s="3">
        <f>_xlfn.FORECAST.ETS.CONFINT(A167,$B$2:$B$103,$A$2:$A$103,0.95,1,1)</f>
        <v>9.2481940258116926E-3</v>
      </c>
    </row>
    <row r="168" spans="1:4" x14ac:dyDescent="0.25">
      <c r="A168" s="7">
        <v>45597</v>
      </c>
      <c r="C168" s="3">
        <f>_xlfn.FORECAST.ETS(A168,$B$2:$B$103,$A$2:$A$103,1,1)</f>
        <v>7.2877787436142705E-2</v>
      </c>
      <c r="D168" s="3">
        <f>_xlfn.FORECAST.ETS.CONFINT(A168,$B$2:$B$103,$A$2:$A$103,0.95,1,1)</f>
        <v>9.3247333245034692E-3</v>
      </c>
    </row>
    <row r="169" spans="1:4" x14ac:dyDescent="0.25">
      <c r="A169" s="7">
        <v>45627</v>
      </c>
      <c r="C169" s="3">
        <f>_xlfn.FORECAST.ETS(A169,$B$2:$B$103,$A$2:$A$103,1,1)</f>
        <v>7.3345249390794787E-2</v>
      </c>
      <c r="D169" s="3">
        <f>_xlfn.FORECAST.ETS.CONFINT(A169,$B$2:$B$103,$A$2:$A$103,0.95,1,1)</f>
        <v>9.4007919242399037E-3</v>
      </c>
    </row>
    <row r="170" spans="1:4" x14ac:dyDescent="0.25">
      <c r="A170" s="7">
        <v>45658</v>
      </c>
      <c r="C170" s="3">
        <f>_xlfn.FORECAST.ETS(A170,$B$2:$B$103,$A$2:$A$103,1,1)</f>
        <v>7.3812711345446869E-2</v>
      </c>
      <c r="D170" s="3">
        <f>_xlfn.FORECAST.ETS.CONFINT(A170,$B$2:$B$103,$A$2:$A$103,0.95,1,1)</f>
        <v>9.47638153248106E-3</v>
      </c>
    </row>
    <row r="171" spans="1:4" x14ac:dyDescent="0.25">
      <c r="A171" s="7">
        <v>45689</v>
      </c>
      <c r="C171" s="3">
        <f>_xlfn.FORECAST.ETS(A171,$B$2:$B$103,$A$2:$A$103,1,1)</f>
        <v>7.4280173300098951E-2</v>
      </c>
      <c r="D171" s="3">
        <f>_xlfn.FORECAST.ETS.CONFINT(A171,$B$2:$B$103,$A$2:$A$103,0.95,1,1)</f>
        <v>9.5515134158326038E-3</v>
      </c>
    </row>
    <row r="172" spans="1:4" x14ac:dyDescent="0.25">
      <c r="A172" s="7">
        <v>45717</v>
      </c>
      <c r="C172" s="3">
        <f>_xlfn.FORECAST.ETS(A172,$B$2:$B$103,$A$2:$A$103,1,1)</f>
        <v>7.4747635254751033E-2</v>
      </c>
      <c r="D172" s="3">
        <f>_xlfn.FORECAST.ETS.CONFINT(A172,$B$2:$B$103,$A$2:$A$103,0.95,1,1)</f>
        <v>9.6261984227805925E-3</v>
      </c>
    </row>
    <row r="173" spans="1:4" x14ac:dyDescent="0.25">
      <c r="A173" s="7">
        <v>45748</v>
      </c>
      <c r="C173" s="3">
        <f>_xlfn.FORECAST.ETS(A173,$B$2:$B$103,$A$2:$A$103,1,1)</f>
        <v>7.5215097209403114E-2</v>
      </c>
      <c r="D173" s="3">
        <f>_xlfn.FORECAST.ETS.CONFINT(A173,$B$2:$B$103,$A$2:$A$103,0.95,1,1)</f>
        <v>9.7004470049442126E-3</v>
      </c>
    </row>
    <row r="174" spans="1:4" x14ac:dyDescent="0.25">
      <c r="A174" s="7">
        <v>45778</v>
      </c>
      <c r="C174" s="3">
        <f>_xlfn.FORECAST.ETS(A174,$B$2:$B$103,$A$2:$A$103,1,1)</f>
        <v>7.5682559164055196E-2</v>
      </c>
      <c r="D174" s="3">
        <f>_xlfn.FORECAST.ETS.CONFINT(A174,$B$2:$B$103,$A$2:$A$103,0.95,1,1)</f>
        <v>9.774269236962731E-3</v>
      </c>
    </row>
    <row r="175" spans="1:4" x14ac:dyDescent="0.25">
      <c r="A175" s="7">
        <v>45809</v>
      </c>
      <c r="C175" s="3">
        <f>_xlfn.FORECAST.ETS(A175,$B$2:$B$103,$A$2:$A$103,1,1)</f>
        <v>7.6150021118707292E-2</v>
      </c>
      <c r="D175" s="3">
        <f>_xlfn.FORECAST.ETS.CONFINT(A175,$B$2:$B$103,$A$2:$A$103,0.95,1,1)</f>
        <v>9.8476748351223071E-3</v>
      </c>
    </row>
    <row r="176" spans="1:4" x14ac:dyDescent="0.25">
      <c r="A176" s="7">
        <v>45839</v>
      </c>
      <c r="C176" s="3">
        <f>_xlfn.FORECAST.ETS(A176,$B$2:$B$103,$A$2:$A$103,1,1)</f>
        <v>7.6617483073359374E-2</v>
      </c>
      <c r="D176" s="3">
        <f>_xlfn.FORECAST.ETS.CONFINT(A176,$B$2:$B$103,$A$2:$A$103,0.95,1,1)</f>
        <v>9.9206731748188118E-3</v>
      </c>
    </row>
    <row r="177" spans="1:4" x14ac:dyDescent="0.25">
      <c r="A177" s="7">
        <v>45870</v>
      </c>
      <c r="C177" s="3">
        <f>_xlfn.FORECAST.ETS(A177,$B$2:$B$103,$A$2:$A$103,1,1)</f>
        <v>7.7084945028011456E-2</v>
      </c>
      <c r="D177" s="3">
        <f>_xlfn.FORECAST.ETS.CONFINT(A177,$B$2:$B$103,$A$2:$A$103,0.95,1,1)</f>
        <v>9.993273306944243E-3</v>
      </c>
    </row>
    <row r="178" spans="1:4" x14ac:dyDescent="0.25">
      <c r="A178" s="7">
        <v>45901</v>
      </c>
      <c r="C178" s="3">
        <f>_xlfn.FORECAST.ETS(A178,$B$2:$B$103,$A$2:$A$103,1,1)</f>
        <v>7.7552406982663538E-2</v>
      </c>
      <c r="D178" s="3">
        <f>_xlfn.FORECAST.ETS.CONFINT(A178,$B$2:$B$103,$A$2:$A$103,0.95,1,1)</f>
        <v>1.0065483973276616E-2</v>
      </c>
    </row>
    <row r="179" spans="1:4" x14ac:dyDescent="0.25">
      <c r="A179" s="7">
        <v>45931</v>
      </c>
      <c r="C179" s="3">
        <f>_xlfn.FORECAST.ETS(A179,$B$2:$B$103,$A$2:$A$103,1,1)</f>
        <v>7.8019868937315634E-2</v>
      </c>
      <c r="D179" s="3">
        <f>_xlfn.FORECAST.ETS.CONFINT(A179,$B$2:$B$103,$A$2:$A$103,0.95,1,1)</f>
        <v>1.0137313620946371E-2</v>
      </c>
    </row>
    <row r="180" spans="1:4" x14ac:dyDescent="0.25">
      <c r="A180" s="7">
        <v>45962</v>
      </c>
      <c r="C180" s="3">
        <f>_xlfn.FORECAST.ETS(A180,$B$2:$B$103,$A$2:$A$103,1,1)</f>
        <v>7.8487330891967716E-2</v>
      </c>
      <c r="D180" s="3">
        <f>_xlfn.FORECAST.ETS.CONFINT(A180,$B$2:$B$103,$A$2:$A$103,0.95,1,1)</f>
        <v>1.0208770416046026E-2</v>
      </c>
    </row>
    <row r="181" spans="1:4" x14ac:dyDescent="0.25">
      <c r="A181" s="7">
        <v>45992</v>
      </c>
      <c r="C181" s="3">
        <f>_xlfn.FORECAST.ETS(A181,$B$2:$B$103,$A$2:$A$103,1,1)</f>
        <v>7.8954792846619798E-2</v>
      </c>
      <c r="D181" s="3">
        <f>_xlfn.FORECAST.ETS.CONFINT(A181,$B$2:$B$103,$A$2:$A$103,0.95,1,1)</f>
        <v>1.0279862256444231E-2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O3" sqref="O3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6">
        <v>40544</v>
      </c>
      <c r="B2">
        <v>1.9596306856955261E-5</v>
      </c>
    </row>
    <row r="3" spans="1:2" x14ac:dyDescent="0.25">
      <c r="A3" s="6">
        <v>40575</v>
      </c>
      <c r="B3">
        <v>3.2617545665801322E-4</v>
      </c>
    </row>
    <row r="4" spans="1:2" x14ac:dyDescent="0.25">
      <c r="A4" s="6">
        <v>40603</v>
      </c>
      <c r="B4">
        <v>9.5820863924629478E-4</v>
      </c>
    </row>
    <row r="5" spans="1:2" x14ac:dyDescent="0.25">
      <c r="A5" s="6">
        <v>40634</v>
      </c>
      <c r="B5">
        <v>1.6225231095870775E-3</v>
      </c>
    </row>
    <row r="6" spans="1:2" x14ac:dyDescent="0.25">
      <c r="A6" s="6">
        <v>40664</v>
      </c>
      <c r="B6">
        <v>2.2721682021767885E-3</v>
      </c>
    </row>
    <row r="7" spans="1:2" x14ac:dyDescent="0.25">
      <c r="A7" s="6">
        <v>40695</v>
      </c>
      <c r="B7">
        <v>3.1766944742125094E-3</v>
      </c>
    </row>
    <row r="8" spans="1:2" x14ac:dyDescent="0.25">
      <c r="A8" s="6">
        <v>40725</v>
      </c>
      <c r="B8">
        <v>3.6189828205386524E-3</v>
      </c>
    </row>
    <row r="9" spans="1:2" x14ac:dyDescent="0.25">
      <c r="A9" s="6">
        <v>40756</v>
      </c>
      <c r="B9">
        <v>4.1102861898619321E-3</v>
      </c>
    </row>
    <row r="10" spans="1:2" x14ac:dyDescent="0.25">
      <c r="A10" s="6">
        <v>40787</v>
      </c>
      <c r="B10">
        <v>4.8334046758363542E-3</v>
      </c>
    </row>
    <row r="11" spans="1:2" x14ac:dyDescent="0.25">
      <c r="A11" s="6">
        <v>40817</v>
      </c>
      <c r="B11">
        <v>5.5251368125697701E-3</v>
      </c>
    </row>
    <row r="12" spans="1:2" x14ac:dyDescent="0.25">
      <c r="A12" s="6">
        <v>40848</v>
      </c>
      <c r="B12">
        <v>6.1251048558312706E-3</v>
      </c>
    </row>
    <row r="13" spans="1:2" x14ac:dyDescent="0.25">
      <c r="A13" s="6">
        <v>40878</v>
      </c>
      <c r="B13">
        <v>6.6519681193904405E-3</v>
      </c>
    </row>
    <row r="14" spans="1:2" x14ac:dyDescent="0.25">
      <c r="A14" s="6">
        <v>40909</v>
      </c>
      <c r="B14">
        <v>6.6159984390131788E-3</v>
      </c>
    </row>
    <row r="15" spans="1:2" x14ac:dyDescent="0.25">
      <c r="A15" s="6">
        <v>40940</v>
      </c>
      <c r="B15">
        <v>7.1882142562847088E-3</v>
      </c>
    </row>
    <row r="16" spans="1:2" x14ac:dyDescent="0.25">
      <c r="A16" s="6">
        <v>40969</v>
      </c>
      <c r="B16">
        <v>7.7099889101118844E-3</v>
      </c>
    </row>
    <row r="17" spans="1:2" x14ac:dyDescent="0.25">
      <c r="A17" s="6">
        <v>41000</v>
      </c>
      <c r="B17">
        <v>7.9460389556343328E-3</v>
      </c>
    </row>
    <row r="18" spans="1:2" x14ac:dyDescent="0.25">
      <c r="A18" s="6">
        <v>41030</v>
      </c>
      <c r="B18">
        <v>8.5957562837161629E-3</v>
      </c>
    </row>
    <row r="19" spans="1:2" x14ac:dyDescent="0.25">
      <c r="A19" s="6">
        <v>41061</v>
      </c>
      <c r="B19">
        <v>9.437433947019647E-3</v>
      </c>
    </row>
    <row r="20" spans="1:2" x14ac:dyDescent="0.25">
      <c r="A20" s="6">
        <v>41091</v>
      </c>
      <c r="B20">
        <v>9.729727908412953E-3</v>
      </c>
    </row>
    <row r="21" spans="1:2" x14ac:dyDescent="0.25">
      <c r="A21" s="6">
        <v>41122</v>
      </c>
      <c r="B21">
        <v>1.0235869223055191E-2</v>
      </c>
    </row>
    <row r="22" spans="1:2" x14ac:dyDescent="0.25">
      <c r="A22" s="6">
        <v>41153</v>
      </c>
      <c r="B22">
        <v>1.0325590232620609E-2</v>
      </c>
    </row>
    <row r="23" spans="1:2" x14ac:dyDescent="0.25">
      <c r="A23" s="6">
        <v>41183</v>
      </c>
      <c r="B23">
        <v>1.0830410812473002E-2</v>
      </c>
    </row>
    <row r="24" spans="1:2" x14ac:dyDescent="0.25">
      <c r="A24" s="6">
        <v>41214</v>
      </c>
      <c r="B24">
        <v>1.1165726205694308E-2</v>
      </c>
    </row>
    <row r="25" spans="1:2" x14ac:dyDescent="0.25">
      <c r="A25" s="6">
        <v>41244</v>
      </c>
      <c r="B25">
        <v>1.1420674680940077E-2</v>
      </c>
    </row>
    <row r="26" spans="1:2" x14ac:dyDescent="0.25">
      <c r="A26" s="6">
        <v>41275</v>
      </c>
      <c r="B26">
        <v>1.1467356173238526E-2</v>
      </c>
    </row>
    <row r="27" spans="1:2" x14ac:dyDescent="0.25">
      <c r="A27" s="6">
        <v>41306</v>
      </c>
      <c r="B27">
        <v>1.1813569005339081E-2</v>
      </c>
    </row>
    <row r="28" spans="1:2" x14ac:dyDescent="0.25">
      <c r="A28" s="6">
        <v>41334</v>
      </c>
      <c r="B28">
        <v>1.2267983012851237E-2</v>
      </c>
    </row>
    <row r="29" spans="1:2" x14ac:dyDescent="0.25">
      <c r="A29" s="6">
        <v>41365</v>
      </c>
      <c r="B29">
        <v>1.256158306505442E-2</v>
      </c>
    </row>
    <row r="30" spans="1:2" x14ac:dyDescent="0.25">
      <c r="A30" s="6">
        <v>41395</v>
      </c>
      <c r="B30">
        <v>1.3198438322544248E-2</v>
      </c>
    </row>
    <row r="31" spans="1:2" x14ac:dyDescent="0.25">
      <c r="A31" s="6">
        <v>41426</v>
      </c>
      <c r="B31">
        <v>1.3591355044605156E-2</v>
      </c>
    </row>
    <row r="32" spans="1:2" x14ac:dyDescent="0.25">
      <c r="A32" s="6">
        <v>41456</v>
      </c>
      <c r="B32">
        <v>1.442205631917242E-2</v>
      </c>
    </row>
    <row r="33" spans="1:2" x14ac:dyDescent="0.25">
      <c r="A33" s="6">
        <v>41487</v>
      </c>
      <c r="B33">
        <v>1.5843510517357478E-2</v>
      </c>
    </row>
    <row r="34" spans="1:2" x14ac:dyDescent="0.25">
      <c r="A34" s="6">
        <v>41518</v>
      </c>
      <c r="B34">
        <v>1.7111502766187375E-2</v>
      </c>
    </row>
    <row r="35" spans="1:2" x14ac:dyDescent="0.25">
      <c r="A35" s="6">
        <v>41548</v>
      </c>
      <c r="B35">
        <v>1.8401988387430769E-2</v>
      </c>
    </row>
    <row r="36" spans="1:2" x14ac:dyDescent="0.25">
      <c r="A36" s="6">
        <v>41579</v>
      </c>
      <c r="B36">
        <v>1.9454877067800778E-2</v>
      </c>
    </row>
    <row r="37" spans="1:2" x14ac:dyDescent="0.25">
      <c r="A37" s="6">
        <v>41609</v>
      </c>
      <c r="B37">
        <v>2.0167322130854488E-2</v>
      </c>
    </row>
    <row r="38" spans="1:2" x14ac:dyDescent="0.25">
      <c r="A38" s="6">
        <v>41640</v>
      </c>
      <c r="B38">
        <v>2.1121786735965074E-2</v>
      </c>
    </row>
    <row r="39" spans="1:2" x14ac:dyDescent="0.25">
      <c r="A39" s="6">
        <v>41671</v>
      </c>
      <c r="B39">
        <v>2.2788074265104381E-2</v>
      </c>
    </row>
    <row r="40" spans="1:2" x14ac:dyDescent="0.25">
      <c r="A40" s="6">
        <v>41699</v>
      </c>
      <c r="B40">
        <v>2.4164498390853179E-2</v>
      </c>
    </row>
    <row r="41" spans="1:2" x14ac:dyDescent="0.25">
      <c r="A41" s="6">
        <v>41730</v>
      </c>
      <c r="B41">
        <v>2.546239852787633E-2</v>
      </c>
    </row>
    <row r="42" spans="1:2" x14ac:dyDescent="0.25">
      <c r="A42" s="6">
        <v>41760</v>
      </c>
      <c r="B42">
        <v>2.6686010842344968E-2</v>
      </c>
    </row>
    <row r="43" spans="1:2" x14ac:dyDescent="0.25">
      <c r="A43" s="6">
        <v>41791</v>
      </c>
      <c r="B43">
        <v>2.7308881504298915E-2</v>
      </c>
    </row>
    <row r="44" spans="1:2" x14ac:dyDescent="0.25">
      <c r="A44" s="6">
        <v>41821</v>
      </c>
      <c r="B44">
        <v>2.8239314701980798E-2</v>
      </c>
    </row>
    <row r="45" spans="1:2" x14ac:dyDescent="0.25">
      <c r="A45" s="6">
        <v>41852</v>
      </c>
      <c r="B45">
        <v>2.8791507246415226E-2</v>
      </c>
    </row>
    <row r="46" spans="1:2" x14ac:dyDescent="0.25">
      <c r="A46" s="6">
        <v>41883</v>
      </c>
      <c r="B46">
        <v>2.9569480186286749E-2</v>
      </c>
    </row>
    <row r="47" spans="1:2" x14ac:dyDescent="0.25">
      <c r="A47" s="6">
        <v>41913</v>
      </c>
      <c r="B47">
        <v>3.064123728257645E-2</v>
      </c>
    </row>
    <row r="48" spans="1:2" x14ac:dyDescent="0.25">
      <c r="A48" s="6">
        <v>41944</v>
      </c>
      <c r="B48">
        <v>3.0520070310687743E-2</v>
      </c>
    </row>
    <row r="49" spans="1:2" x14ac:dyDescent="0.25">
      <c r="A49" s="6">
        <v>41974</v>
      </c>
      <c r="B49">
        <v>3.1372097941797433E-2</v>
      </c>
    </row>
    <row r="50" spans="1:2" x14ac:dyDescent="0.25">
      <c r="A50" s="6">
        <v>42005</v>
      </c>
      <c r="B50">
        <v>3.1664049372549991E-2</v>
      </c>
    </row>
    <row r="51" spans="1:2" x14ac:dyDescent="0.25">
      <c r="A51" s="6">
        <v>42036</v>
      </c>
      <c r="B51">
        <v>3.2222097274422851E-2</v>
      </c>
    </row>
    <row r="52" spans="1:2" x14ac:dyDescent="0.25">
      <c r="A52" s="6">
        <v>42064</v>
      </c>
      <c r="B52">
        <v>3.2893901087267884E-2</v>
      </c>
    </row>
    <row r="53" spans="1:2" x14ac:dyDescent="0.25">
      <c r="A53" s="6">
        <v>42095</v>
      </c>
      <c r="B53">
        <v>3.3970577966760236E-2</v>
      </c>
    </row>
    <row r="54" spans="1:2" x14ac:dyDescent="0.25">
      <c r="A54" s="6">
        <v>42125</v>
      </c>
      <c r="B54">
        <v>3.4555075189846712E-2</v>
      </c>
    </row>
    <row r="55" spans="1:2" x14ac:dyDescent="0.25">
      <c r="A55" s="6">
        <v>42156</v>
      </c>
      <c r="B55">
        <v>3.5325460390592402E-2</v>
      </c>
    </row>
    <row r="56" spans="1:2" x14ac:dyDescent="0.25">
      <c r="A56" s="6">
        <v>42186</v>
      </c>
      <c r="B56">
        <v>3.6154053422835432E-2</v>
      </c>
    </row>
    <row r="57" spans="1:2" x14ac:dyDescent="0.25">
      <c r="A57" s="6">
        <v>42217</v>
      </c>
      <c r="B57">
        <v>3.6092223943521538E-2</v>
      </c>
    </row>
    <row r="58" spans="1:2" x14ac:dyDescent="0.25">
      <c r="A58" s="6">
        <v>42248</v>
      </c>
      <c r="B58">
        <v>3.6651505443044012E-2</v>
      </c>
    </row>
    <row r="59" spans="1:2" x14ac:dyDescent="0.25">
      <c r="A59" s="6">
        <v>42278</v>
      </c>
      <c r="B59">
        <v>3.7910088917257341E-2</v>
      </c>
    </row>
    <row r="60" spans="1:2" x14ac:dyDescent="0.25">
      <c r="A60" s="6">
        <v>42309</v>
      </c>
      <c r="B60">
        <v>3.7863255051240947E-2</v>
      </c>
    </row>
    <row r="61" spans="1:2" x14ac:dyDescent="0.25">
      <c r="A61" s="6">
        <v>42339</v>
      </c>
      <c r="B61">
        <v>3.8485101642996379E-2</v>
      </c>
    </row>
    <row r="62" spans="1:2" x14ac:dyDescent="0.25">
      <c r="A62" s="6">
        <v>42370</v>
      </c>
      <c r="B62">
        <v>3.7685421692699998E-2</v>
      </c>
    </row>
    <row r="63" spans="1:2" x14ac:dyDescent="0.25">
      <c r="A63" s="6">
        <v>42401</v>
      </c>
      <c r="B63">
        <v>3.8008791256795967E-2</v>
      </c>
    </row>
    <row r="64" spans="1:2" x14ac:dyDescent="0.25">
      <c r="A64" s="6">
        <v>42430</v>
      </c>
      <c r="B64">
        <v>3.8527372977870171E-2</v>
      </c>
    </row>
    <row r="65" spans="1:2" x14ac:dyDescent="0.25">
      <c r="A65" s="6">
        <v>42461</v>
      </c>
      <c r="B65">
        <v>3.9040762718041556E-2</v>
      </c>
    </row>
    <row r="66" spans="1:2" x14ac:dyDescent="0.25">
      <c r="A66" s="6">
        <v>42491</v>
      </c>
      <c r="B66">
        <v>3.9224648919736475E-2</v>
      </c>
    </row>
    <row r="67" spans="1:2" x14ac:dyDescent="0.25">
      <c r="A67" s="6">
        <v>42522</v>
      </c>
      <c r="B67">
        <v>3.9987477940386665E-2</v>
      </c>
    </row>
    <row r="68" spans="1:2" x14ac:dyDescent="0.25">
      <c r="A68" s="6">
        <v>42552</v>
      </c>
      <c r="B68">
        <v>3.9753027440591227E-2</v>
      </c>
    </row>
    <row r="69" spans="1:2" x14ac:dyDescent="0.25">
      <c r="A69" s="6">
        <v>42583</v>
      </c>
      <c r="B69">
        <v>4.0073036078653264E-2</v>
      </c>
    </row>
    <row r="70" spans="1:2" x14ac:dyDescent="0.25">
      <c r="A70" s="6">
        <v>42614</v>
      </c>
      <c r="B70">
        <v>4.031897986198426E-2</v>
      </c>
    </row>
    <row r="71" spans="1:2" x14ac:dyDescent="0.25">
      <c r="A71" s="6">
        <v>42644</v>
      </c>
      <c r="B71">
        <v>4.0568430383590988E-2</v>
      </c>
    </row>
    <row r="72" spans="1:2" x14ac:dyDescent="0.25">
      <c r="A72" s="6">
        <v>42675</v>
      </c>
      <c r="B72">
        <v>4.101939043622891E-2</v>
      </c>
    </row>
    <row r="73" spans="1:2" x14ac:dyDescent="0.25">
      <c r="A73" s="6">
        <v>42705</v>
      </c>
      <c r="B73">
        <v>4.1773732257449285E-2</v>
      </c>
    </row>
    <row r="74" spans="1:2" x14ac:dyDescent="0.25">
      <c r="A74" s="6">
        <v>42736</v>
      </c>
      <c r="B74">
        <v>3.8917483502237137E-2</v>
      </c>
    </row>
    <row r="75" spans="1:2" x14ac:dyDescent="0.25">
      <c r="A75" s="6">
        <v>42767</v>
      </c>
      <c r="B75">
        <v>3.9169022975521668E-2</v>
      </c>
    </row>
    <row r="76" spans="1:2" x14ac:dyDescent="0.25">
      <c r="A76" s="6">
        <v>42795</v>
      </c>
      <c r="B76">
        <v>3.9555625828031717E-2</v>
      </c>
    </row>
    <row r="77" spans="1:2" x14ac:dyDescent="0.25">
      <c r="A77" s="6">
        <v>42826</v>
      </c>
      <c r="B77">
        <v>3.9729576323524481E-2</v>
      </c>
    </row>
    <row r="78" spans="1:2" x14ac:dyDescent="0.25">
      <c r="A78" s="6">
        <v>42856</v>
      </c>
      <c r="B78">
        <v>4.009590819116933E-2</v>
      </c>
    </row>
    <row r="79" spans="1:2" x14ac:dyDescent="0.25">
      <c r="A79" s="6">
        <v>42887</v>
      </c>
      <c r="B79">
        <v>4.0649199073688462E-2</v>
      </c>
    </row>
    <row r="80" spans="1:2" x14ac:dyDescent="0.25">
      <c r="A80" s="6">
        <v>42917</v>
      </c>
      <c r="B80">
        <v>4.0363625077749904E-2</v>
      </c>
    </row>
    <row r="81" spans="1:2" x14ac:dyDescent="0.25">
      <c r="A81" s="6">
        <v>42948</v>
      </c>
      <c r="B81">
        <v>4.0802919042004317E-2</v>
      </c>
    </row>
    <row r="82" spans="1:2" x14ac:dyDescent="0.25">
      <c r="A82" s="6">
        <v>42979</v>
      </c>
      <c r="B82">
        <v>4.0721078292671686E-2</v>
      </c>
    </row>
    <row r="83" spans="1:2" x14ac:dyDescent="0.25">
      <c r="A83" s="6">
        <v>43009</v>
      </c>
      <c r="B83">
        <v>4.0843204337077339E-2</v>
      </c>
    </row>
    <row r="84" spans="1:2" x14ac:dyDescent="0.25">
      <c r="A84" s="6">
        <v>43040</v>
      </c>
      <c r="B84">
        <v>4.12338680337773E-2</v>
      </c>
    </row>
    <row r="85" spans="1:2" x14ac:dyDescent="0.25">
      <c r="A85" s="6">
        <v>43070</v>
      </c>
      <c r="B85">
        <v>4.0897948435039376E-2</v>
      </c>
    </row>
    <row r="86" spans="1:2" x14ac:dyDescent="0.25">
      <c r="A86" s="6">
        <v>43101</v>
      </c>
      <c r="B86">
        <v>3.9806447839931272E-2</v>
      </c>
    </row>
    <row r="87" spans="1:2" x14ac:dyDescent="0.25">
      <c r="A87" s="6">
        <v>43132</v>
      </c>
      <c r="B87">
        <v>3.9498983354722954E-2</v>
      </c>
    </row>
    <row r="88" spans="1:2" x14ac:dyDescent="0.25">
      <c r="A88" s="6">
        <v>43160</v>
      </c>
      <c r="B88">
        <v>4.0063019035795906E-2</v>
      </c>
    </row>
    <row r="89" spans="1:2" x14ac:dyDescent="0.25">
      <c r="A89" s="6">
        <v>43191</v>
      </c>
      <c r="B89">
        <v>4.0212879777435963E-2</v>
      </c>
    </row>
    <row r="90" spans="1:2" x14ac:dyDescent="0.25">
      <c r="A90" s="6">
        <v>43221</v>
      </c>
      <c r="B90">
        <v>4.1209676220306982E-2</v>
      </c>
    </row>
    <row r="91" spans="1:2" x14ac:dyDescent="0.25">
      <c r="A91" s="6">
        <v>43252</v>
      </c>
      <c r="B91">
        <v>4.161163239710023E-2</v>
      </c>
    </row>
    <row r="92" spans="1:2" x14ac:dyDescent="0.25">
      <c r="A92" s="6">
        <v>43282</v>
      </c>
      <c r="B92">
        <v>4.1494269229643582E-2</v>
      </c>
    </row>
    <row r="93" spans="1:2" x14ac:dyDescent="0.25">
      <c r="A93" s="6">
        <v>43313</v>
      </c>
      <c r="B93">
        <v>4.1672021785305213E-2</v>
      </c>
    </row>
    <row r="94" spans="1:2" x14ac:dyDescent="0.25">
      <c r="A94" s="6">
        <v>43344</v>
      </c>
      <c r="B94">
        <v>4.1294501695124927E-2</v>
      </c>
    </row>
    <row r="95" spans="1:2" x14ac:dyDescent="0.25">
      <c r="A95" s="6">
        <v>43374</v>
      </c>
      <c r="B95">
        <v>4.176538958235379E-2</v>
      </c>
    </row>
    <row r="96" spans="1:2" x14ac:dyDescent="0.25">
      <c r="A96" s="6">
        <v>43405</v>
      </c>
      <c r="B96">
        <v>4.214383115437996E-2</v>
      </c>
    </row>
    <row r="97" spans="1:2" x14ac:dyDescent="0.25">
      <c r="A97" s="6">
        <v>43435</v>
      </c>
      <c r="B97">
        <v>4.2068565488858081E-2</v>
      </c>
    </row>
    <row r="98" spans="1:2" x14ac:dyDescent="0.25">
      <c r="A98" s="6">
        <v>43466</v>
      </c>
      <c r="B98">
        <v>4.14881734274846E-2</v>
      </c>
    </row>
    <row r="99" spans="1:2" x14ac:dyDescent="0.25">
      <c r="A99" s="6">
        <v>43497</v>
      </c>
      <c r="B99">
        <v>4.1696088514563391E-2</v>
      </c>
    </row>
    <row r="100" spans="1:2" x14ac:dyDescent="0.25">
      <c r="A100" s="6">
        <v>43525</v>
      </c>
      <c r="B100">
        <v>4.2202779308368348E-2</v>
      </c>
    </row>
    <row r="101" spans="1:2" x14ac:dyDescent="0.25">
      <c r="A101" s="6">
        <v>43556</v>
      </c>
      <c r="B101">
        <v>4.2660997547521125E-2</v>
      </c>
    </row>
    <row r="102" spans="1:2" x14ac:dyDescent="0.25">
      <c r="A102" s="6">
        <v>43586</v>
      </c>
      <c r="B102">
        <v>4.4023374214427091E-2</v>
      </c>
    </row>
    <row r="103" spans="1:2" x14ac:dyDescent="0.25">
      <c r="A103" s="6">
        <v>43617</v>
      </c>
      <c r="B103">
        <v>4.249276038375726E-2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Forecast_Chart</vt:lpstr>
      <vt:lpstr>Manual</vt:lpstr>
      <vt:lpstr>using Forecast Sheet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</dc:creator>
  <cp:lastModifiedBy>Director</cp:lastModifiedBy>
  <dcterms:created xsi:type="dcterms:W3CDTF">2020-07-17T12:35:32Z</dcterms:created>
  <dcterms:modified xsi:type="dcterms:W3CDTF">2020-07-18T04:52:26Z</dcterms:modified>
</cp:coreProperties>
</file>