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8800" windowHeight="17460" tabRatio="500"/>
  </bookViews>
  <sheets>
    <sheet name="secondtry" sheetId="7" r:id="rId1"/>
    <sheet name="propose" sheetId="6" r:id="rId2"/>
    <sheet name="3_item analysis" sheetId="5" r:id="rId3"/>
    <sheet name="2_participant_analysis" sheetId="4" r:id="rId4"/>
    <sheet name="1_transform_students" sheetId="3" r:id="rId5"/>
    <sheet name="raw_students" sheetId="1" r:id="rId6"/>
    <sheet name="raw_ICV" sheetId="2" r:id="rId7"/>
  </sheets>
  <definedNames>
    <definedName name="_xlnm._FilterDatabase" localSheetId="2" hidden="1">'3_item analysis'!$A$1:$L$53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3" i="7" l="1"/>
  <c r="G62" i="7"/>
  <c r="G56" i="7"/>
  <c r="G60" i="7"/>
  <c r="G59" i="7"/>
  <c r="G58" i="7"/>
  <c r="G61" i="7"/>
  <c r="G44" i="7"/>
  <c r="G52" i="7"/>
  <c r="G51" i="7"/>
  <c r="G48" i="7"/>
  <c r="G57" i="7"/>
  <c r="G54" i="7"/>
  <c r="G53" i="7"/>
  <c r="G47" i="7"/>
  <c r="G15" i="7"/>
  <c r="G13" i="7"/>
  <c r="G50" i="7"/>
  <c r="G49" i="7"/>
  <c r="G46" i="7"/>
  <c r="G45" i="7"/>
  <c r="G17" i="7"/>
  <c r="G23" i="7"/>
  <c r="G55" i="7"/>
  <c r="G43" i="7"/>
  <c r="G38" i="7"/>
  <c r="G42" i="7"/>
  <c r="G41" i="7"/>
  <c r="G20" i="7"/>
  <c r="G40" i="7"/>
  <c r="G16" i="7"/>
  <c r="G19" i="7"/>
  <c r="G31" i="7"/>
  <c r="G28" i="7"/>
  <c r="G39" i="7"/>
  <c r="G33" i="7"/>
  <c r="G37" i="7"/>
  <c r="G29" i="7"/>
  <c r="G36" i="7"/>
  <c r="G14" i="7"/>
  <c r="G26" i="7"/>
  <c r="G21" i="7"/>
  <c r="G35" i="7"/>
  <c r="G30" i="7"/>
  <c r="G34" i="7"/>
  <c r="G22" i="7"/>
  <c r="G32" i="7"/>
  <c r="G25" i="7"/>
  <c r="G18" i="7"/>
  <c r="G67" i="7"/>
  <c r="G27" i="7"/>
  <c r="G24" i="7"/>
  <c r="F24" i="7"/>
  <c r="E24" i="7"/>
  <c r="E56" i="7"/>
  <c r="K56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6" i="7"/>
  <c r="B116" i="7"/>
  <c r="A117" i="7"/>
  <c r="B117" i="7"/>
  <c r="A118" i="7"/>
  <c r="B118" i="7"/>
  <c r="B119" i="7"/>
  <c r="G80" i="7"/>
  <c r="G79" i="7"/>
  <c r="G78" i="7"/>
  <c r="G77" i="7"/>
  <c r="G76" i="7"/>
  <c r="G75" i="7"/>
  <c r="G74" i="7"/>
  <c r="G73" i="7"/>
  <c r="G72" i="7"/>
  <c r="G71" i="7"/>
  <c r="G70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E43" i="7"/>
  <c r="K43" i="7"/>
  <c r="F43" i="7"/>
  <c r="C43" i="7"/>
  <c r="D43" i="7"/>
  <c r="E61" i="7"/>
  <c r="K61" i="7"/>
  <c r="F61" i="7"/>
  <c r="C61" i="7"/>
  <c r="D61" i="7"/>
  <c r="E54" i="7"/>
  <c r="K54" i="7"/>
  <c r="F54" i="7"/>
  <c r="C54" i="7"/>
  <c r="D54" i="7"/>
  <c r="E38" i="7"/>
  <c r="K38" i="7"/>
  <c r="F38" i="7"/>
  <c r="C38" i="7"/>
  <c r="D38" i="7"/>
  <c r="E53" i="7"/>
  <c r="K53" i="7"/>
  <c r="F53" i="7"/>
  <c r="C53" i="7"/>
  <c r="D53" i="7"/>
  <c r="E47" i="7"/>
  <c r="K47" i="7"/>
  <c r="F47" i="7"/>
  <c r="C47" i="7"/>
  <c r="D47" i="7"/>
  <c r="E25" i="7"/>
  <c r="K25" i="7"/>
  <c r="F25" i="7"/>
  <c r="C25" i="7"/>
  <c r="D25" i="7"/>
  <c r="E44" i="7"/>
  <c r="K44" i="7"/>
  <c r="F44" i="7"/>
  <c r="C44" i="7"/>
  <c r="D44" i="7"/>
  <c r="E16" i="7"/>
  <c r="K16" i="7"/>
  <c r="F16" i="7"/>
  <c r="C16" i="7"/>
  <c r="D16" i="7"/>
  <c r="E14" i="7"/>
  <c r="K14" i="7"/>
  <c r="F14" i="7"/>
  <c r="C14" i="7"/>
  <c r="D14" i="7"/>
  <c r="E26" i="7"/>
  <c r="K26" i="7"/>
  <c r="F26" i="7"/>
  <c r="C26" i="7"/>
  <c r="D26" i="7"/>
  <c r="E19" i="7"/>
  <c r="K19" i="7"/>
  <c r="F19" i="7"/>
  <c r="C19" i="7"/>
  <c r="D19" i="7"/>
  <c r="E52" i="7"/>
  <c r="K52" i="7"/>
  <c r="F52" i="7"/>
  <c r="C52" i="7"/>
  <c r="D52" i="7"/>
  <c r="E51" i="7"/>
  <c r="K51" i="7"/>
  <c r="F51" i="7"/>
  <c r="C51" i="7"/>
  <c r="D51" i="7"/>
  <c r="E15" i="7"/>
  <c r="K15" i="7"/>
  <c r="F15" i="7"/>
  <c r="C15" i="7"/>
  <c r="D15" i="7"/>
  <c r="E60" i="7"/>
  <c r="K60" i="7"/>
  <c r="F60" i="7"/>
  <c r="C60" i="7"/>
  <c r="D60" i="7"/>
  <c r="E21" i="7"/>
  <c r="K21" i="7"/>
  <c r="F21" i="7"/>
  <c r="C21" i="7"/>
  <c r="D21" i="7"/>
  <c r="E31" i="7"/>
  <c r="K31" i="7"/>
  <c r="F31" i="7"/>
  <c r="C31" i="7"/>
  <c r="D31" i="7"/>
  <c r="E59" i="7"/>
  <c r="K59" i="7"/>
  <c r="F59" i="7"/>
  <c r="C59" i="7"/>
  <c r="D59" i="7"/>
  <c r="E58" i="7"/>
  <c r="K58" i="7"/>
  <c r="F58" i="7"/>
  <c r="C58" i="7"/>
  <c r="D58" i="7"/>
  <c r="E13" i="7"/>
  <c r="K13" i="7"/>
  <c r="F13" i="7"/>
  <c r="C13" i="7"/>
  <c r="D13" i="7"/>
  <c r="E63" i="7"/>
  <c r="K63" i="7"/>
  <c r="F63" i="7"/>
  <c r="C63" i="7"/>
  <c r="D63" i="7"/>
  <c r="E50" i="7"/>
  <c r="K50" i="7"/>
  <c r="F50" i="7"/>
  <c r="C50" i="7"/>
  <c r="D50" i="7"/>
  <c r="E49" i="7"/>
  <c r="K49" i="7"/>
  <c r="F49" i="7"/>
  <c r="C49" i="7"/>
  <c r="D49" i="7"/>
  <c r="E48" i="7"/>
  <c r="K48" i="7"/>
  <c r="F48" i="7"/>
  <c r="C48" i="7"/>
  <c r="D48" i="7"/>
  <c r="E28" i="7"/>
  <c r="K28" i="7"/>
  <c r="F28" i="7"/>
  <c r="C28" i="7"/>
  <c r="D28" i="7"/>
  <c r="E57" i="7"/>
  <c r="K57" i="7"/>
  <c r="F57" i="7"/>
  <c r="C57" i="7"/>
  <c r="D57" i="7"/>
  <c r="E35" i="7"/>
  <c r="K35" i="7"/>
  <c r="F35" i="7"/>
  <c r="C35" i="7"/>
  <c r="D35" i="7"/>
  <c r="E30" i="7"/>
  <c r="K30" i="7"/>
  <c r="F30" i="7"/>
  <c r="C30" i="7"/>
  <c r="D30" i="7"/>
  <c r="AH34" i="7"/>
  <c r="AH35" i="7"/>
  <c r="E62" i="7"/>
  <c r="K62" i="7"/>
  <c r="F62" i="7"/>
  <c r="C62" i="7"/>
  <c r="D62" i="7"/>
  <c r="E42" i="7"/>
  <c r="K42" i="7"/>
  <c r="F42" i="7"/>
  <c r="C42" i="7"/>
  <c r="D42" i="7"/>
  <c r="E41" i="7"/>
  <c r="K41" i="7"/>
  <c r="F41" i="7"/>
  <c r="C41" i="7"/>
  <c r="D41" i="7"/>
  <c r="E18" i="7"/>
  <c r="K18" i="7"/>
  <c r="F18" i="7"/>
  <c r="C18" i="7"/>
  <c r="D18" i="7"/>
  <c r="E46" i="7"/>
  <c r="K46" i="7"/>
  <c r="F46" i="7"/>
  <c r="C46" i="7"/>
  <c r="D46" i="7"/>
  <c r="E20" i="7"/>
  <c r="K20" i="7"/>
  <c r="F20" i="7"/>
  <c r="C20" i="7"/>
  <c r="D20" i="7"/>
  <c r="AJ29" i="7"/>
  <c r="C24" i="7"/>
  <c r="D24" i="7"/>
  <c r="AJ28" i="7"/>
  <c r="E39" i="7"/>
  <c r="K39" i="7"/>
  <c r="F39" i="7"/>
  <c r="C39" i="7"/>
  <c r="D39" i="7"/>
  <c r="AJ27" i="7"/>
  <c r="E45" i="7"/>
  <c r="K45" i="7"/>
  <c r="F45" i="7"/>
  <c r="C45" i="7"/>
  <c r="D45" i="7"/>
  <c r="AJ26" i="7"/>
  <c r="E17" i="7"/>
  <c r="K17" i="7"/>
  <c r="F17" i="7"/>
  <c r="C17" i="7"/>
  <c r="D17" i="7"/>
  <c r="AJ25" i="7"/>
  <c r="E34" i="7"/>
  <c r="K34" i="7"/>
  <c r="F34" i="7"/>
  <c r="C34" i="7"/>
  <c r="D34" i="7"/>
  <c r="AJ24" i="7"/>
  <c r="E23" i="7"/>
  <c r="K23" i="7"/>
  <c r="F23" i="7"/>
  <c r="C23" i="7"/>
  <c r="D23" i="7"/>
  <c r="AJ23" i="7"/>
  <c r="E67" i="7"/>
  <c r="K67" i="7"/>
  <c r="F67" i="7"/>
  <c r="C67" i="7"/>
  <c r="D67" i="7"/>
  <c r="AJ22" i="7"/>
  <c r="E33" i="7"/>
  <c r="K33" i="7"/>
  <c r="F33" i="7"/>
  <c r="C33" i="7"/>
  <c r="D33" i="7"/>
  <c r="AJ21" i="7"/>
  <c r="E37" i="7"/>
  <c r="K37" i="7"/>
  <c r="F37" i="7"/>
  <c r="C37" i="7"/>
  <c r="D37" i="7"/>
  <c r="AJ20" i="7"/>
  <c r="E29" i="7"/>
  <c r="K29" i="7"/>
  <c r="F29" i="7"/>
  <c r="C29" i="7"/>
  <c r="D29" i="7"/>
  <c r="AJ19" i="7"/>
  <c r="E22" i="7"/>
  <c r="K22" i="7"/>
  <c r="F22" i="7"/>
  <c r="C22" i="7"/>
  <c r="D22" i="7"/>
  <c r="AJ18" i="7"/>
  <c r="E36" i="7"/>
  <c r="K36" i="7"/>
  <c r="F36" i="7"/>
  <c r="C36" i="7"/>
  <c r="D36" i="7"/>
  <c r="AJ17" i="7"/>
  <c r="E55" i="7"/>
  <c r="K55" i="7"/>
  <c r="F55" i="7"/>
  <c r="C55" i="7"/>
  <c r="D55" i="7"/>
  <c r="AJ16" i="7"/>
  <c r="E32" i="7"/>
  <c r="K32" i="7"/>
  <c r="F32" i="7"/>
  <c r="C32" i="7"/>
  <c r="D32" i="7"/>
  <c r="AJ15" i="7"/>
  <c r="E27" i="7"/>
  <c r="K27" i="7"/>
  <c r="F27" i="7"/>
  <c r="C27" i="7"/>
  <c r="D27" i="7"/>
  <c r="AJ14" i="7"/>
  <c r="E40" i="7"/>
  <c r="K40" i="7"/>
  <c r="F40" i="7"/>
  <c r="C40" i="7"/>
  <c r="D40" i="7"/>
  <c r="AJ13" i="7"/>
  <c r="F56" i="7"/>
  <c r="C56" i="7"/>
  <c r="D56" i="7"/>
  <c r="AJ12" i="7"/>
  <c r="AJ11" i="7"/>
  <c r="AJ10" i="7"/>
  <c r="AJ9" i="7"/>
  <c r="AF35" i="4"/>
  <c r="AF34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I15" i="6"/>
  <c r="AF38" i="6"/>
  <c r="AF39" i="6"/>
  <c r="AE38" i="6"/>
  <c r="AE39" i="6"/>
  <c r="AD38" i="6"/>
  <c r="AD39" i="6"/>
  <c r="AC38" i="6"/>
  <c r="AC39" i="6"/>
  <c r="AB38" i="6"/>
  <c r="AB39" i="6"/>
  <c r="AA38" i="6"/>
  <c r="AA39" i="6"/>
  <c r="Z38" i="6"/>
  <c r="Z39" i="6"/>
  <c r="Y38" i="6"/>
  <c r="Y39" i="6"/>
  <c r="X38" i="6"/>
  <c r="X39" i="6"/>
  <c r="W38" i="6"/>
  <c r="W39" i="6"/>
  <c r="V38" i="6"/>
  <c r="V39" i="6"/>
  <c r="U38" i="6"/>
  <c r="U39" i="6"/>
  <c r="T38" i="6"/>
  <c r="T39" i="6"/>
  <c r="S38" i="6"/>
  <c r="S39" i="6"/>
  <c r="R38" i="6"/>
  <c r="R39" i="6"/>
  <c r="Q38" i="6"/>
  <c r="Q39" i="6"/>
  <c r="P38" i="6"/>
  <c r="P39" i="6"/>
  <c r="O38" i="6"/>
  <c r="O39" i="6"/>
  <c r="N38" i="6"/>
  <c r="N39" i="6"/>
  <c r="M38" i="6"/>
  <c r="M39" i="6"/>
  <c r="L38" i="6"/>
  <c r="L39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B93" i="6"/>
  <c r="I54" i="6"/>
  <c r="I53" i="6"/>
  <c r="I52" i="6"/>
  <c r="I51" i="6"/>
  <c r="I50" i="6"/>
  <c r="I49" i="6"/>
  <c r="I48" i="6"/>
  <c r="I47" i="6"/>
  <c r="I46" i="6"/>
  <c r="I45" i="6"/>
  <c r="I44" i="6"/>
  <c r="G35" i="6"/>
  <c r="I35" i="6"/>
  <c r="K35" i="6"/>
  <c r="H35" i="6"/>
  <c r="E35" i="6"/>
  <c r="F35" i="6"/>
  <c r="G23" i="6"/>
  <c r="I23" i="6"/>
  <c r="K23" i="6"/>
  <c r="H23" i="6"/>
  <c r="E23" i="6"/>
  <c r="F23" i="6"/>
  <c r="G15" i="6"/>
  <c r="K15" i="6"/>
  <c r="H15" i="6"/>
  <c r="E15" i="6"/>
  <c r="F15" i="6"/>
  <c r="G13" i="6"/>
  <c r="I13" i="6"/>
  <c r="K13" i="6"/>
  <c r="H13" i="6"/>
  <c r="E13" i="6"/>
  <c r="F13" i="6"/>
  <c r="G25" i="6"/>
  <c r="I25" i="6"/>
  <c r="K25" i="6"/>
  <c r="H25" i="6"/>
  <c r="E25" i="6"/>
  <c r="F25" i="6"/>
  <c r="G18" i="6"/>
  <c r="I18" i="6"/>
  <c r="K18" i="6"/>
  <c r="H18" i="6"/>
  <c r="E18" i="6"/>
  <c r="F18" i="6"/>
  <c r="G20" i="6"/>
  <c r="I20" i="6"/>
  <c r="K20" i="6"/>
  <c r="H20" i="6"/>
  <c r="E20" i="6"/>
  <c r="F20" i="6"/>
  <c r="G30" i="6"/>
  <c r="I30" i="6"/>
  <c r="K30" i="6"/>
  <c r="H30" i="6"/>
  <c r="E30" i="6"/>
  <c r="F30" i="6"/>
  <c r="G28" i="6"/>
  <c r="I28" i="6"/>
  <c r="K28" i="6"/>
  <c r="H28" i="6"/>
  <c r="E28" i="6"/>
  <c r="F28" i="6"/>
  <c r="G29" i="6"/>
  <c r="I29" i="6"/>
  <c r="K29" i="6"/>
  <c r="H29" i="6"/>
  <c r="E29" i="6"/>
  <c r="F29" i="6"/>
  <c r="G17" i="6"/>
  <c r="I17" i="6"/>
  <c r="K17" i="6"/>
  <c r="H17" i="6"/>
  <c r="E17" i="6"/>
  <c r="F17" i="6"/>
  <c r="G16" i="6"/>
  <c r="I16" i="6"/>
  <c r="K16" i="6"/>
  <c r="H16" i="6"/>
  <c r="E16" i="6"/>
  <c r="F16" i="6"/>
  <c r="G22" i="6"/>
  <c r="I22" i="6"/>
  <c r="K22" i="6"/>
  <c r="H22" i="6"/>
  <c r="E22" i="6"/>
  <c r="F22" i="6"/>
  <c r="G37" i="6"/>
  <c r="I37" i="6"/>
  <c r="K37" i="6"/>
  <c r="H37" i="6"/>
  <c r="E37" i="6"/>
  <c r="F37" i="6"/>
  <c r="G14" i="6"/>
  <c r="I14" i="6"/>
  <c r="K14" i="6"/>
  <c r="H14" i="6"/>
  <c r="E14" i="6"/>
  <c r="F14" i="6"/>
  <c r="G34" i="6"/>
  <c r="I34" i="6"/>
  <c r="K34" i="6"/>
  <c r="H34" i="6"/>
  <c r="E34" i="6"/>
  <c r="F34" i="6"/>
  <c r="G21" i="6"/>
  <c r="I21" i="6"/>
  <c r="K21" i="6"/>
  <c r="H21" i="6"/>
  <c r="E21" i="6"/>
  <c r="F21" i="6"/>
  <c r="G24" i="6"/>
  <c r="I24" i="6"/>
  <c r="K24" i="6"/>
  <c r="H24" i="6"/>
  <c r="E24" i="6"/>
  <c r="F24" i="6"/>
  <c r="G33" i="6"/>
  <c r="I33" i="6"/>
  <c r="K33" i="6"/>
  <c r="H33" i="6"/>
  <c r="E33" i="6"/>
  <c r="F33" i="6"/>
  <c r="G27" i="6"/>
  <c r="I27" i="6"/>
  <c r="K27" i="6"/>
  <c r="H27" i="6"/>
  <c r="E27" i="6"/>
  <c r="F27" i="6"/>
  <c r="G19" i="6"/>
  <c r="I19" i="6"/>
  <c r="K19" i="6"/>
  <c r="H19" i="6"/>
  <c r="E19" i="6"/>
  <c r="F19" i="6"/>
  <c r="G36" i="6"/>
  <c r="I36" i="6"/>
  <c r="K36" i="6"/>
  <c r="H36" i="6"/>
  <c r="E36" i="6"/>
  <c r="F36" i="6"/>
  <c r="G32" i="6"/>
  <c r="I32" i="6"/>
  <c r="K32" i="6"/>
  <c r="H32" i="6"/>
  <c r="E32" i="6"/>
  <c r="F32" i="6"/>
  <c r="G26" i="6"/>
  <c r="I26" i="6"/>
  <c r="K26" i="6"/>
  <c r="H26" i="6"/>
  <c r="E26" i="6"/>
  <c r="F26" i="6"/>
  <c r="G31" i="6"/>
  <c r="I31" i="6"/>
  <c r="K31" i="6"/>
  <c r="H31" i="6"/>
  <c r="E31" i="6"/>
  <c r="F31" i="6"/>
  <c r="H59" i="5"/>
  <c r="C59" i="5"/>
  <c r="H57" i="5"/>
  <c r="H58" i="5"/>
  <c r="H60" i="5"/>
  <c r="H61" i="5"/>
  <c r="H62" i="5"/>
  <c r="H63" i="5"/>
  <c r="H64" i="5"/>
  <c r="C58" i="5"/>
  <c r="H48" i="5"/>
  <c r="H47" i="5"/>
  <c r="H46" i="5"/>
  <c r="H45" i="5"/>
  <c r="H44" i="5"/>
  <c r="H20" i="5"/>
  <c r="H4" i="5"/>
  <c r="H10" i="5"/>
  <c r="H19" i="5"/>
  <c r="H37" i="5"/>
  <c r="H6" i="5"/>
  <c r="H16" i="5"/>
  <c r="H43" i="5"/>
  <c r="H41" i="5"/>
  <c r="H40" i="5"/>
  <c r="H39" i="5"/>
  <c r="H38" i="5"/>
  <c r="H36" i="5"/>
  <c r="H35" i="5"/>
  <c r="H34" i="5"/>
  <c r="H33" i="5"/>
  <c r="H32" i="5"/>
  <c r="H31" i="5"/>
  <c r="H29" i="5"/>
  <c r="H28" i="5"/>
  <c r="H27" i="5"/>
  <c r="H26" i="5"/>
  <c r="H25" i="5"/>
  <c r="H24" i="5"/>
  <c r="H23" i="5"/>
  <c r="H22" i="5"/>
  <c r="H21" i="5"/>
  <c r="H18" i="5"/>
  <c r="H15" i="5"/>
  <c r="H14" i="5"/>
  <c r="H13" i="5"/>
  <c r="H12" i="5"/>
  <c r="H11" i="5"/>
  <c r="H9" i="5"/>
  <c r="H8" i="5"/>
  <c r="H7" i="5"/>
  <c r="H5" i="5"/>
  <c r="H3" i="5"/>
  <c r="H53" i="5"/>
  <c r="H52" i="5"/>
  <c r="H51" i="5"/>
  <c r="H50" i="5"/>
  <c r="H49" i="5"/>
  <c r="H42" i="5"/>
  <c r="H30" i="5"/>
  <c r="H17" i="5"/>
  <c r="H2" i="5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G81" i="4"/>
  <c r="G80" i="4"/>
  <c r="G79" i="4"/>
  <c r="G78" i="4"/>
  <c r="G77" i="4"/>
  <c r="G76" i="4"/>
  <c r="G75" i="4"/>
  <c r="G74" i="4"/>
  <c r="G73" i="4"/>
  <c r="G72" i="4"/>
  <c r="G7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A119" i="4"/>
  <c r="A118" i="4"/>
  <c r="A117" i="4"/>
  <c r="A116" i="4"/>
  <c r="A108" i="4"/>
  <c r="A109" i="4"/>
  <c r="A110" i="4"/>
  <c r="A111" i="4"/>
  <c r="A112" i="4"/>
  <c r="A113" i="4"/>
  <c r="A114" i="4"/>
  <c r="A115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83" i="4"/>
  <c r="E64" i="4"/>
  <c r="G64" i="4"/>
  <c r="I64" i="4"/>
  <c r="E63" i="4"/>
  <c r="G63" i="4"/>
  <c r="I63" i="4"/>
  <c r="E62" i="4"/>
  <c r="G62" i="4"/>
  <c r="I62" i="4"/>
  <c r="E61" i="4"/>
  <c r="G61" i="4"/>
  <c r="I61" i="4"/>
  <c r="E60" i="4"/>
  <c r="G60" i="4"/>
  <c r="I60" i="4"/>
  <c r="E59" i="4"/>
  <c r="G59" i="4"/>
  <c r="I59" i="4"/>
  <c r="E58" i="4"/>
  <c r="G58" i="4"/>
  <c r="I58" i="4"/>
  <c r="E57" i="4"/>
  <c r="G57" i="4"/>
  <c r="I57" i="4"/>
  <c r="E56" i="4"/>
  <c r="G56" i="4"/>
  <c r="I56" i="4"/>
  <c r="E55" i="4"/>
  <c r="G55" i="4"/>
  <c r="I55" i="4"/>
  <c r="E54" i="4"/>
  <c r="G54" i="4"/>
  <c r="I54" i="4"/>
  <c r="E53" i="4"/>
  <c r="G53" i="4"/>
  <c r="I53" i="4"/>
  <c r="E52" i="4"/>
  <c r="G52" i="4"/>
  <c r="I52" i="4"/>
  <c r="E51" i="4"/>
  <c r="G51" i="4"/>
  <c r="I51" i="4"/>
  <c r="E50" i="4"/>
  <c r="G50" i="4"/>
  <c r="I50" i="4"/>
  <c r="E49" i="4"/>
  <c r="G49" i="4"/>
  <c r="I49" i="4"/>
  <c r="E48" i="4"/>
  <c r="G48" i="4"/>
  <c r="I48" i="4"/>
  <c r="E47" i="4"/>
  <c r="G47" i="4"/>
  <c r="I47" i="4"/>
  <c r="E46" i="4"/>
  <c r="G46" i="4"/>
  <c r="I46" i="4"/>
  <c r="E45" i="4"/>
  <c r="G45" i="4"/>
  <c r="I45" i="4"/>
  <c r="E44" i="4"/>
  <c r="G44" i="4"/>
  <c r="I44" i="4"/>
  <c r="E43" i="4"/>
  <c r="G43" i="4"/>
  <c r="I43" i="4"/>
  <c r="E42" i="4"/>
  <c r="G42" i="4"/>
  <c r="I42" i="4"/>
  <c r="E41" i="4"/>
  <c r="G41" i="4"/>
  <c r="I41" i="4"/>
  <c r="E40" i="4"/>
  <c r="G40" i="4"/>
  <c r="I40" i="4"/>
  <c r="E39" i="4"/>
  <c r="G39" i="4"/>
  <c r="I39" i="4"/>
  <c r="E38" i="4"/>
  <c r="G38" i="4"/>
  <c r="I38" i="4"/>
  <c r="E37" i="4"/>
  <c r="G37" i="4"/>
  <c r="I37" i="4"/>
  <c r="E36" i="4"/>
  <c r="G36" i="4"/>
  <c r="I36" i="4"/>
  <c r="E35" i="4"/>
  <c r="G35" i="4"/>
  <c r="I35" i="4"/>
  <c r="E34" i="4"/>
  <c r="G34" i="4"/>
  <c r="I34" i="4"/>
  <c r="E33" i="4"/>
  <c r="G33" i="4"/>
  <c r="I33" i="4"/>
  <c r="E32" i="4"/>
  <c r="G32" i="4"/>
  <c r="I32" i="4"/>
  <c r="E31" i="4"/>
  <c r="G31" i="4"/>
  <c r="I31" i="4"/>
  <c r="E30" i="4"/>
  <c r="G30" i="4"/>
  <c r="I30" i="4"/>
  <c r="E29" i="4"/>
  <c r="G29" i="4"/>
  <c r="I29" i="4"/>
  <c r="E28" i="4"/>
  <c r="G28" i="4"/>
  <c r="I28" i="4"/>
  <c r="E27" i="4"/>
  <c r="G27" i="4"/>
  <c r="I27" i="4"/>
  <c r="E26" i="4"/>
  <c r="G26" i="4"/>
  <c r="I26" i="4"/>
  <c r="E25" i="4"/>
  <c r="G25" i="4"/>
  <c r="I25" i="4"/>
  <c r="E24" i="4"/>
  <c r="G24" i="4"/>
  <c r="I24" i="4"/>
  <c r="E23" i="4"/>
  <c r="G23" i="4"/>
  <c r="I23" i="4"/>
  <c r="E22" i="4"/>
  <c r="G22" i="4"/>
  <c r="I22" i="4"/>
  <c r="E21" i="4"/>
  <c r="G21" i="4"/>
  <c r="I21" i="4"/>
  <c r="E20" i="4"/>
  <c r="G20" i="4"/>
  <c r="I20" i="4"/>
  <c r="E19" i="4"/>
  <c r="G19" i="4"/>
  <c r="I19" i="4"/>
  <c r="E18" i="4"/>
  <c r="G18" i="4"/>
  <c r="I18" i="4"/>
  <c r="E17" i="4"/>
  <c r="G17" i="4"/>
  <c r="I17" i="4"/>
  <c r="E16" i="4"/>
  <c r="G16" i="4"/>
  <c r="I16" i="4"/>
  <c r="E15" i="4"/>
  <c r="G15" i="4"/>
  <c r="I15" i="4"/>
  <c r="E14" i="4"/>
  <c r="G14" i="4"/>
  <c r="I14" i="4"/>
  <c r="G13" i="4"/>
  <c r="E13" i="4"/>
  <c r="I13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BE48" i="3"/>
  <c r="BE47" i="3"/>
  <c r="BE46" i="3"/>
  <c r="BE45" i="3"/>
  <c r="BE44" i="3"/>
  <c r="BE43" i="3"/>
  <c r="BE42" i="3"/>
  <c r="BE41" i="3"/>
  <c r="BE40" i="3"/>
  <c r="BE39" i="3"/>
  <c r="BE38" i="3"/>
  <c r="BE37" i="3"/>
  <c r="BE36" i="3"/>
  <c r="BE35" i="3"/>
  <c r="BE34" i="3"/>
  <c r="BE33" i="3"/>
  <c r="BE32" i="3"/>
  <c r="BE31" i="3"/>
  <c r="BE30" i="3"/>
  <c r="BE29" i="3"/>
  <c r="BE28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C48" i="3"/>
  <c r="BC47" i="3"/>
  <c r="BC46" i="3"/>
  <c r="BC45" i="3"/>
  <c r="BC44" i="3"/>
  <c r="BC43" i="3"/>
  <c r="BC42" i="3"/>
  <c r="BC41" i="3"/>
  <c r="BC40" i="3"/>
  <c r="BC39" i="3"/>
  <c r="BC38" i="3"/>
  <c r="BC37" i="3"/>
  <c r="BC36" i="3"/>
  <c r="BC35" i="3"/>
  <c r="BC34" i="3"/>
  <c r="BC33" i="3"/>
  <c r="BC32" i="3"/>
  <c r="BC31" i="3"/>
  <c r="BC30" i="3"/>
  <c r="BC29" i="3"/>
  <c r="BC28" i="3"/>
  <c r="BB48" i="3"/>
  <c r="BB47" i="3"/>
  <c r="BB46" i="3"/>
  <c r="BB45" i="3"/>
  <c r="BB44" i="3"/>
  <c r="BB43" i="3"/>
  <c r="BB42" i="3"/>
  <c r="BB41" i="3"/>
  <c r="BB40" i="3"/>
  <c r="BB39" i="3"/>
  <c r="BB38" i="3"/>
  <c r="BB37" i="3"/>
  <c r="BB36" i="3"/>
  <c r="BB35" i="3"/>
  <c r="BB34" i="3"/>
  <c r="BB33" i="3"/>
  <c r="BB32" i="3"/>
  <c r="BB31" i="3"/>
  <c r="BB30" i="3"/>
  <c r="BB29" i="3"/>
  <c r="BB28" i="3"/>
  <c r="BA48" i="3"/>
  <c r="BA47" i="3"/>
  <c r="BA46" i="3"/>
  <c r="BA45" i="3"/>
  <c r="BA44" i="3"/>
  <c r="BA43" i="3"/>
  <c r="BA42" i="3"/>
  <c r="BA41" i="3"/>
  <c r="BA40" i="3"/>
  <c r="BA39" i="3"/>
  <c r="BA38" i="3"/>
  <c r="BA37" i="3"/>
  <c r="BA36" i="3"/>
  <c r="BA35" i="3"/>
  <c r="BA34" i="3"/>
  <c r="BA33" i="3"/>
  <c r="BA32" i="3"/>
  <c r="BA31" i="3"/>
  <c r="BA30" i="3"/>
  <c r="BA29" i="3"/>
  <c r="BA28" i="3"/>
  <c r="AZ48" i="3"/>
  <c r="AZ47" i="3"/>
  <c r="AZ46" i="3"/>
  <c r="AZ45" i="3"/>
  <c r="AZ44" i="3"/>
  <c r="AZ43" i="3"/>
  <c r="AZ42" i="3"/>
  <c r="AZ41" i="3"/>
  <c r="AZ40" i="3"/>
  <c r="AZ39" i="3"/>
  <c r="AZ38" i="3"/>
  <c r="AZ37" i="3"/>
  <c r="AZ36" i="3"/>
  <c r="AZ35" i="3"/>
  <c r="AZ34" i="3"/>
  <c r="AZ33" i="3"/>
  <c r="AZ32" i="3"/>
  <c r="AZ31" i="3"/>
  <c r="AZ30" i="3"/>
  <c r="AZ29" i="3"/>
  <c r="AZ28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X48" i="3"/>
  <c r="AX47" i="3"/>
  <c r="AX46" i="3"/>
  <c r="AX45" i="3"/>
  <c r="AX44" i="3"/>
  <c r="AX43" i="3"/>
  <c r="AX42" i="3"/>
  <c r="AX41" i="3"/>
  <c r="AX40" i="3"/>
  <c r="AX39" i="3"/>
  <c r="AX38" i="3"/>
  <c r="AX37" i="3"/>
  <c r="AX36" i="3"/>
  <c r="AX35" i="3"/>
  <c r="AX34" i="3"/>
  <c r="AX33" i="3"/>
  <c r="AX32" i="3"/>
  <c r="AX31" i="3"/>
  <c r="AX30" i="3"/>
  <c r="AX29" i="3"/>
  <c r="AX28" i="3"/>
  <c r="AW48" i="3"/>
  <c r="AW47" i="3"/>
  <c r="AW46" i="3"/>
  <c r="AW45" i="3"/>
  <c r="AW44" i="3"/>
  <c r="AW43" i="3"/>
  <c r="AW42" i="3"/>
  <c r="AW41" i="3"/>
  <c r="AW40" i="3"/>
  <c r="AW39" i="3"/>
  <c r="AW38" i="3"/>
  <c r="AW37" i="3"/>
  <c r="AW36" i="3"/>
  <c r="AW35" i="3"/>
  <c r="AW34" i="3"/>
  <c r="AW33" i="3"/>
  <c r="AW32" i="3"/>
  <c r="AW31" i="3"/>
  <c r="AW30" i="3"/>
  <c r="AW29" i="3"/>
  <c r="AW28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U48" i="3"/>
  <c r="AU47" i="3"/>
  <c r="AU46" i="3"/>
  <c r="AU45" i="3"/>
  <c r="AU44" i="3"/>
  <c r="AU43" i="3"/>
  <c r="AU42" i="3"/>
  <c r="AU41" i="3"/>
  <c r="AU40" i="3"/>
  <c r="AU39" i="3"/>
  <c r="AU38" i="3"/>
  <c r="AU37" i="3"/>
  <c r="AU36" i="3"/>
  <c r="AU35" i="3"/>
  <c r="AU34" i="3"/>
  <c r="AU33" i="3"/>
  <c r="AU32" i="3"/>
  <c r="AU31" i="3"/>
  <c r="AU30" i="3"/>
  <c r="AU29" i="3"/>
  <c r="AU28" i="3"/>
  <c r="AT48" i="3"/>
  <c r="AT47" i="3"/>
  <c r="AT46" i="3"/>
  <c r="AT45" i="3"/>
  <c r="AT44" i="3"/>
  <c r="AT43" i="3"/>
  <c r="AT42" i="3"/>
  <c r="AT41" i="3"/>
  <c r="AT40" i="3"/>
  <c r="AT39" i="3"/>
  <c r="AT38" i="3"/>
  <c r="AT37" i="3"/>
  <c r="AT36" i="3"/>
  <c r="AT35" i="3"/>
  <c r="AT34" i="3"/>
  <c r="AT33" i="3"/>
  <c r="AT32" i="3"/>
  <c r="AT31" i="3"/>
  <c r="AT30" i="3"/>
  <c r="AT29" i="3"/>
  <c r="AT28" i="3"/>
  <c r="AS48" i="3"/>
  <c r="AS47" i="3"/>
  <c r="AS46" i="3"/>
  <c r="AS45" i="3"/>
  <c r="AS44" i="3"/>
  <c r="AS43" i="3"/>
  <c r="AS42" i="3"/>
  <c r="AS41" i="3"/>
  <c r="AS40" i="3"/>
  <c r="AS39" i="3"/>
  <c r="AS38" i="3"/>
  <c r="AS37" i="3"/>
  <c r="AS36" i="3"/>
  <c r="AS35" i="3"/>
  <c r="AS34" i="3"/>
  <c r="AS33" i="3"/>
  <c r="AS32" i="3"/>
  <c r="AS31" i="3"/>
  <c r="AS30" i="3"/>
  <c r="AS29" i="3"/>
  <c r="AS28" i="3"/>
  <c r="AR48" i="3"/>
  <c r="AR47" i="3"/>
  <c r="AR46" i="3"/>
  <c r="AR45" i="3"/>
  <c r="AR44" i="3"/>
  <c r="AR43" i="3"/>
  <c r="AR42" i="3"/>
  <c r="AR41" i="3"/>
  <c r="AR40" i="3"/>
  <c r="AR39" i="3"/>
  <c r="AR38" i="3"/>
  <c r="AR37" i="3"/>
  <c r="AR36" i="3"/>
  <c r="AR35" i="3"/>
  <c r="AR34" i="3"/>
  <c r="AR33" i="3"/>
  <c r="AR32" i="3"/>
  <c r="AR31" i="3"/>
  <c r="AR30" i="3"/>
  <c r="AR29" i="3"/>
  <c r="AR28" i="3"/>
  <c r="AQ48" i="3"/>
  <c r="AQ47" i="3"/>
  <c r="AQ46" i="3"/>
  <c r="AQ45" i="3"/>
  <c r="AQ44" i="3"/>
  <c r="AQ43" i="3"/>
  <c r="AQ42" i="3"/>
  <c r="AQ41" i="3"/>
  <c r="AQ40" i="3"/>
  <c r="AQ39" i="3"/>
  <c r="AQ38" i="3"/>
  <c r="AQ37" i="3"/>
  <c r="AQ36" i="3"/>
  <c r="AQ35" i="3"/>
  <c r="AQ34" i="3"/>
  <c r="AQ33" i="3"/>
  <c r="AQ32" i="3"/>
  <c r="AQ31" i="3"/>
  <c r="AQ30" i="3"/>
  <c r="AQ29" i="3"/>
  <c r="AQ28" i="3"/>
  <c r="AP48" i="3"/>
  <c r="AP47" i="3"/>
  <c r="AP46" i="3"/>
  <c r="AP45" i="3"/>
  <c r="AP44" i="3"/>
  <c r="AP43" i="3"/>
  <c r="AP42" i="3"/>
  <c r="AP41" i="3"/>
  <c r="AP40" i="3"/>
  <c r="AP39" i="3"/>
  <c r="AP38" i="3"/>
  <c r="AP37" i="3"/>
  <c r="AP36" i="3"/>
  <c r="AP35" i="3"/>
  <c r="AP34" i="3"/>
  <c r="AP33" i="3"/>
  <c r="AP32" i="3"/>
  <c r="AP31" i="3"/>
  <c r="AP30" i="3"/>
  <c r="AP29" i="3"/>
  <c r="AP28" i="3"/>
  <c r="AO48" i="3"/>
  <c r="AO47" i="3"/>
  <c r="AO46" i="3"/>
  <c r="AO45" i="3"/>
  <c r="AO44" i="3"/>
  <c r="AO43" i="3"/>
  <c r="AO42" i="3"/>
  <c r="AO41" i="3"/>
  <c r="AO40" i="3"/>
  <c r="AO39" i="3"/>
  <c r="AO38" i="3"/>
  <c r="AO37" i="3"/>
  <c r="AO36" i="3"/>
  <c r="AO35" i="3"/>
  <c r="AO34" i="3"/>
  <c r="AO33" i="3"/>
  <c r="AO32" i="3"/>
  <c r="AO31" i="3"/>
  <c r="AO30" i="3"/>
  <c r="AO29" i="3"/>
  <c r="AO28" i="3"/>
  <c r="AN48" i="3"/>
  <c r="AN47" i="3"/>
  <c r="AN46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AN33" i="3"/>
  <c r="AN32" i="3"/>
  <c r="AN31" i="3"/>
  <c r="AN30" i="3"/>
  <c r="AN29" i="3"/>
  <c r="AN28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K48" i="3"/>
  <c r="AK47" i="3"/>
  <c r="AK46" i="3"/>
  <c r="AK45" i="3"/>
  <c r="AK44" i="3"/>
  <c r="AK43" i="3"/>
  <c r="AK42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F37" i="3"/>
  <c r="G28" i="3"/>
  <c r="F48" i="3"/>
  <c r="F47" i="3"/>
  <c r="F46" i="3"/>
  <c r="F45" i="3"/>
  <c r="F44" i="3"/>
  <c r="F43" i="3"/>
  <c r="F42" i="3"/>
  <c r="F41" i="3"/>
  <c r="F40" i="3"/>
  <c r="F39" i="3"/>
  <c r="F38" i="3"/>
  <c r="F36" i="3"/>
  <c r="F35" i="3"/>
  <c r="F34" i="3"/>
  <c r="F33" i="3"/>
  <c r="F32" i="3"/>
  <c r="F31" i="3"/>
  <c r="F30" i="3"/>
  <c r="F29" i="3"/>
  <c r="F28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K24" i="7"/>
</calcChain>
</file>

<file path=xl/sharedStrings.xml><?xml version="1.0" encoding="utf-8"?>
<sst xmlns="http://schemas.openxmlformats.org/spreadsheetml/2006/main" count="1728" uniqueCount="289">
  <si>
    <t>ï»¿V1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</si>
  <si>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</si>
  <si>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</si>
  <si>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</si>
  <si>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</si>
  <si>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</si>
  <si>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</si>
  <si>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</si>
  <si>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</si>
  <si>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</si>
  <si>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</si>
  <si>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</si>
  <si>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</si>
  <si>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</si>
  <si>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</si>
  <si>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</si>
  <si>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</si>
  <si>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</si>
  <si>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</si>
  <si>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</si>
  <si>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</si>
  <si>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</si>
  <si>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</si>
  <si>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</si>
  <si>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</si>
  <si>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</si>
  <si>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</si>
  <si>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</si>
  <si>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</si>
  <si>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</si>
  <si>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</si>
  <si>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</si>
  <si>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</si>
  <si>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</si>
  <si>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</si>
  <si>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</si>
  <si>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</si>
  <si>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</si>
  <si>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</si>
  <si>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</si>
  <si>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</si>
  <si>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</si>
  <si>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</si>
  <si>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</si>
  <si>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</si>
  <si>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</si>
  <si>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</si>
  <si>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</si>
  <si>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</si>
  <si>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</si>
  <si>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</si>
  <si>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</si>
  <si>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</si>
  <si>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</si>
  <si>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</si>
  <si>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</si>
  <si>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</si>
  <si>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</si>
  <si>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</si>
  <si>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Q19.2</t>
  </si>
  <si>
    <t>Q11.2</t>
  </si>
  <si>
    <t>Q35.2</t>
  </si>
  <si>
    <t>Q10.2</t>
  </si>
  <si>
    <t>Q41</t>
  </si>
  <si>
    <t>Q42</t>
  </si>
  <si>
    <t>Q43</t>
  </si>
  <si>
    <t>Q44</t>
  </si>
  <si>
    <t>Q45</t>
  </si>
  <si>
    <t>Q60</t>
  </si>
  <si>
    <t>D1</t>
  </si>
  <si>
    <t>D2</t>
  </si>
  <si>
    <t>D3</t>
  </si>
  <si>
    <t>D4</t>
  </si>
  <si>
    <t>D5</t>
  </si>
  <si>
    <t>D6</t>
  </si>
  <si>
    <t>F1</t>
  </si>
  <si>
    <t>LocationLatitude</t>
  </si>
  <si>
    <t>LocationLongitude</t>
  </si>
  <si>
    <t>LocationAccuracy</t>
  </si>
  <si>
    <t>ResponseID</t>
  </si>
  <si>
    <t>ResponseSet</t>
  </si>
  <si>
    <t>Name</t>
  </si>
  <si>
    <t>ExternalDataReference</t>
  </si>
  <si>
    <t>EmailAddress</t>
  </si>
  <si>
    <t>IPAddress</t>
  </si>
  <si>
    <t>Status</t>
  </si>
  <si>
    <t>StartDate</t>
  </si>
  <si>
    <t>EndDate</t>
  </si>
  <si>
    <t>Finished</t>
  </si>
  <si>
    <t>Informed ConsentÂ  /  /  Thank you for your participation in this materials norming / activity. Â Your ef...</t>
  </si>
  <si>
    <t>You are going to be presented with a brief description of a civil / litigation case. Â You will then...</t>
  </si>
  <si>
    <t>The Case of Woodward v. Johnson /  /   /  On June 26, 2014, Mannasas Virginia teacher Elliot Johnson wa...</t>
  </si>
  <si>
    <t>Please LISTEN carefully to the AUDIO file. It is 15 minutes / long.Â  /  Â  / YouÂ will not be allowed to...</t>
  </si>
  <si>
    <t>Please RIGHT CLICK the link below to open the audio file in a new browser tab.Â  /  Â  /  /  http://youtu...</t>
  </si>
  <si>
    <t>I listened to the audio clip</t>
  </si>
  <si>
    <t>Did you really listen to the audio clip? Â If you try to /  answer the questions without listening t...</t>
  </si>
  <si>
    <t>If you are not able to listen to the audio clip right now, please / try to complete the activity at...</t>
  </si>
  <si>
    <t>Thank you for listening to the audio clip!Â  / On the following pages, you will answer a series of q...</t>
  </si>
  <si>
    <t>Elliot Johnson was __________</t>
  </si>
  <si>
    <t xml:space="preserve">The defendant's vehicle was totaled. </t>
  </si>
  <si>
    <t>The accident took place in ___________</t>
  </si>
  <si>
    <t>The plaintiff is</t>
  </si>
  <si>
    <t xml:space="preserve">The plaintiff works as a </t>
  </si>
  <si>
    <t xml:space="preserve">How many witnesses were present at the scene? </t>
  </si>
  <si>
    <t xml:space="preserve">The accident occurred in the </t>
  </si>
  <si>
    <t>Michael Woodward was</t>
  </si>
  <si>
    <t>Mr. Woodward has children</t>
  </si>
  <si>
    <t>The police officer testified that the driver was likely texting / while driving</t>
  </si>
  <si>
    <t>One of the witnesses was _________</t>
  </si>
  <si>
    <t xml:space="preserve">Mr. Woodward said that he saw opposing traffic come to a / stop. </t>
  </si>
  <si>
    <t>The bell tower plays every</t>
  </si>
  <si>
    <t>The plaintiff asserts that he was wearing one headphone at the time / of the accident</t>
  </si>
  <si>
    <t xml:space="preserve">The defendant's phone records show that he made a phone call at / 12:08 pm. </t>
  </si>
  <si>
    <t>Mr. Johnson testified that as he approached the light, it changed / from red to green</t>
  </si>
  <si>
    <t xml:space="preserve">The plaintiff's phone records indicate that he received a phone / call at: </t>
  </si>
  <si>
    <t>Mr. Johnson suffered minor injuries</t>
  </si>
  <si>
    <t xml:space="preserve">__________ said that oncoming traffic was coming to a stop as he / approached the intersection. </t>
  </si>
  <si>
    <t xml:space="preserve">Phone records show that Mr. Woodward received a text message at / 11:58 am. </t>
  </si>
  <si>
    <t xml:space="preserve">The plaintiff's bicycle was damaged in the accident </t>
  </si>
  <si>
    <t xml:space="preserve">The accident occurred on a </t>
  </si>
  <si>
    <t>Mr. Johnson claims he _________ uses his phone for texting</t>
  </si>
  <si>
    <t>Who asserts that the motorist was speeding</t>
  </si>
  <si>
    <t>Mr. Woodward called 911</t>
  </si>
  <si>
    <t>According to Mr. Woodward, when he got to the intersection ________</t>
  </si>
  <si>
    <t>One of the witnesses claims the collision occurred at the start of / the song played by the bell tower</t>
  </si>
  <si>
    <t>___________ said the cyclist was wearing both earbuds while riding / through the intersection</t>
  </si>
  <si>
    <t>At the time of the accident, the driver was _______</t>
  </si>
  <si>
    <t>The plaintiff was _____________ at the time of the collision</t>
  </si>
  <si>
    <t xml:space="preserve">The defendant's car was blue </t>
  </si>
  <si>
    <t>_________ testified that the other party ran the signal to stop</t>
  </si>
  <si>
    <t>The defendant's phone records indicate that he placed a phone call / at _______</t>
  </si>
  <si>
    <t>The defendant is employed at a ______</t>
  </si>
  <si>
    <t>___________ testified that Mr. Johnson was texting while driving</t>
  </si>
  <si>
    <t>Mr. Woodward has a smartphone</t>
  </si>
  <si>
    <t>At the time of the accident, the cyclist was ______________</t>
  </si>
  <si>
    <t>It is possible that the witness who testified they saw Mr. Johnson / texting while driving actually...</t>
  </si>
  <si>
    <t>According to Mr. Johnson, the oncoming traffic had a _____________ / as he got to the intersection</t>
  </si>
  <si>
    <t>Mr. Woodward testified that as he got to the intersection, the / signal changed from solid to flash...</t>
  </si>
  <si>
    <t>Mr. Woodward testified that when he reached the intersection, the / oncoming traffic was coming to...</t>
  </si>
  <si>
    <t>One of the witnesses was ____________</t>
  </si>
  <si>
    <t>___________ [ testified / suggest ] that Mr. Johnson was on the / phone while driving</t>
  </si>
  <si>
    <t xml:space="preserve">Mr. Woodward received a text message at 11:58 am. </t>
  </si>
  <si>
    <t>The plaintiff asserts that he was wearing _________ at the time of / the accident</t>
  </si>
  <si>
    <t>The police officer testified that the driver was likely _________</t>
  </si>
  <si>
    <t xml:space="preserve">Mr. Johnson sent a text message at 11:58 am. </t>
  </si>
  <si>
    <t>Who was the first emergency responder to arrive?</t>
  </si>
  <si>
    <t>The witness at the gas station called 911</t>
  </si>
  <si>
    <t>The cyclist was _____________ when the police arrived</t>
  </si>
  <si>
    <t xml:space="preserve">Mr. Johnson was driving ________ on __________. </t>
  </si>
  <si>
    <t>Mr. Woodward says he may have been distracted by</t>
  </si>
  <si>
    <t>You're almost done!Â  /   /  :-D</t>
  </si>
  <si>
    <t>I am a ____________</t>
  </si>
  <si>
    <t>If you are an undergraduate student in Dr. van den Berg's "Mind, / Brain and Behavior" course and w...</t>
  </si>
  <si>
    <t>Sex</t>
  </si>
  <si>
    <t>Undergraduate Major</t>
  </si>
  <si>
    <t>Please enter your age</t>
  </si>
  <si>
    <t>Have you ever served on a jury, OR been a part of a mock trial?</t>
  </si>
  <si>
    <t>Thank you kindly for your time and attention! Â If you have any / questions about the purpose of thi...</t>
  </si>
  <si>
    <t xml:space="preserve">If you have any questions or comments - please enter them here. /  Thank you for your feedback! </t>
  </si>
  <si>
    <t>R_1HoTOn1xy7GV3DY</t>
  </si>
  <si>
    <t>Default Response Set</t>
  </si>
  <si>
    <t>Anonymous</t>
  </si>
  <si>
    <t>132.241.193.168</t>
  </si>
  <si>
    <t>R_2VQteAebXDUx1ri</t>
  </si>
  <si>
    <t>132.241.193.196</t>
  </si>
  <si>
    <t>R_ezH1NheylhF0jyd</t>
  </si>
  <si>
    <t>132.241.193.145</t>
  </si>
  <si>
    <t>R_1Ebvhnc1OL01Zps</t>
  </si>
  <si>
    <t>132.241.193.181</t>
  </si>
  <si>
    <t>R_2fuGjfs6nr7ApkF</t>
  </si>
  <si>
    <t>132.241.193.216</t>
  </si>
  <si>
    <t>R_vT996pbZDErSv29</t>
  </si>
  <si>
    <t>132.241.193.113</t>
  </si>
  <si>
    <t>R_3Jl5SzP898D0Gtz</t>
  </si>
  <si>
    <t>132.241.193.212</t>
  </si>
  <si>
    <t>R_3GiA8kxIZj2Jlco</t>
  </si>
  <si>
    <t>132.241.193.143</t>
  </si>
  <si>
    <t>R_1pm7wgr1F4mZPGj</t>
  </si>
  <si>
    <t>132.241.193.155</t>
  </si>
  <si>
    <t>R_3DeHlwRIA187auL</t>
  </si>
  <si>
    <t>132.241.193.169</t>
  </si>
  <si>
    <t>R_wMH13CLQLlWwFsl</t>
  </si>
  <si>
    <t>132.241.193.115</t>
  </si>
  <si>
    <t>R_sjozEvZFKi4TaV3</t>
  </si>
  <si>
    <t>132.241.193.167</t>
  </si>
  <si>
    <t>R_2dFKmk5zsOIIMjI</t>
  </si>
  <si>
    <t>132.241.193.235</t>
  </si>
  <si>
    <t>R_2dFrg06IDwxaLGg</t>
  </si>
  <si>
    <t>132.241.193.118</t>
  </si>
  <si>
    <t>CONTROL</t>
  </si>
  <si>
    <t>n/a</t>
  </si>
  <si>
    <t>no</t>
  </si>
  <si>
    <t>The question that solicits your student ID for extra credit is compulsory (I put in "no") -- might be best to make it optional, would be terrible to have people abandon the survey after 30min due to a UI confusion</t>
  </si>
  <si>
    <t>NA</t>
  </si>
  <si>
    <t>I was made to answer about being a student and had to put NA for the question else I could not complete the survey.</t>
  </si>
  <si>
    <t xml:space="preserve"> no</t>
  </si>
  <si>
    <t xml:space="preserve">I just want to know how bad I did on this haha </t>
  </si>
  <si>
    <t>Type</t>
  </si>
  <si>
    <t>ICV</t>
  </si>
  <si>
    <t>friend</t>
  </si>
  <si>
    <t>student</t>
  </si>
  <si>
    <t>Age</t>
  </si>
  <si>
    <t>Involvement</t>
  </si>
  <si>
    <t>Complete</t>
  </si>
  <si>
    <t>Comments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</si>
  <si>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</si>
  <si>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</si>
  <si>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</si>
  <si>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</si>
  <si>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</si>
  <si>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</si>
  <si>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</si>
  <si>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</si>
  <si>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</si>
  <si>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</si>
  <si>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</si>
  <si>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</si>
  <si>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</si>
  <si>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</si>
  <si>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</si>
  <si>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</si>
  <si>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</si>
  <si>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</si>
  <si>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</si>
  <si>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</si>
  <si>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</si>
  <si>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Q20.2</t>
  </si>
  <si>
    <t>Q14.2</t>
  </si>
  <si>
    <t>Q20.3</t>
  </si>
  <si>
    <t>TEXT</t>
  </si>
  <si>
    <t>Q</t>
  </si>
  <si>
    <t>#COR</t>
  </si>
  <si>
    <t>bottom</t>
  </si>
  <si>
    <t>top</t>
  </si>
  <si>
    <t>%</t>
  </si>
  <si>
    <t>0-4</t>
  </si>
  <si>
    <t>.5-9</t>
  </si>
  <si>
    <t>.10-14</t>
  </si>
  <si>
    <t>.15-19</t>
  </si>
  <si>
    <t>.20-24</t>
  </si>
  <si>
    <t>.25-29</t>
  </si>
  <si>
    <t>.30-34</t>
  </si>
  <si>
    <t>.35-39</t>
  </si>
  <si>
    <t>.40-44</t>
  </si>
  <si>
    <t>.45-49</t>
  </si>
  <si>
    <t>.50-.55</t>
  </si>
  <si>
    <t>mid</t>
  </si>
  <si>
    <t>DIFF</t>
  </si>
  <si>
    <t>GOOD</t>
  </si>
  <si>
    <t>RECOMMENDATION</t>
  </si>
  <si>
    <t>USE</t>
  </si>
  <si>
    <t>SOURCE</t>
  </si>
  <si>
    <t>TYPE</t>
  </si>
  <si>
    <t>Evidence</t>
  </si>
  <si>
    <t>Timing</t>
  </si>
  <si>
    <t>Testimony</t>
  </si>
  <si>
    <t>evaluate for poss. Confusion</t>
  </si>
  <si>
    <t>ID</t>
  </si>
  <si>
    <t>reconcile w/ Q11.2</t>
  </si>
  <si>
    <t>See what actual answers were</t>
  </si>
  <si>
    <t>Elliot Johnson was __________[driving a car]</t>
  </si>
  <si>
    <t>TOO EASY</t>
  </si>
  <si>
    <t>Consequence</t>
  </si>
  <si>
    <t>OK</t>
  </si>
  <si>
    <t>Irrelevant detail. Interestingly high %</t>
  </si>
  <si>
    <t>Witnesses</t>
  </si>
  <si>
    <t>Irrelevant detail</t>
  </si>
  <si>
    <t>IR.Detail</t>
  </si>
  <si>
    <t>DUP</t>
  </si>
  <si>
    <t>revision of Q 11</t>
  </si>
  <si>
    <t>not successful*revise Q</t>
  </si>
  <si>
    <t>EZ Diff</t>
  </si>
  <si>
    <t>HARD DIFF</t>
  </si>
  <si>
    <t>Could make M/C inc. difficulty</t>
  </si>
  <si>
    <t>Plaus.False</t>
  </si>
  <si>
    <t>REVISE</t>
  </si>
  <si>
    <t>Answer not clear in evidence</t>
  </si>
  <si>
    <t>JUDGEMENT</t>
  </si>
  <si>
    <t>EZ DIFF</t>
  </si>
  <si>
    <t>revise question &amp; detail in text</t>
  </si>
  <si>
    <t>use</t>
  </si>
  <si>
    <t>change</t>
  </si>
  <si>
    <t>consider revising</t>
  </si>
  <si>
    <t>NO</t>
  </si>
  <si>
    <t>TOO HARD</t>
  </si>
  <si>
    <t>MEH</t>
  </si>
  <si>
    <t>proposal</t>
  </si>
  <si>
    <t>run studies at night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</si>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</sst>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C4D79B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27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11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5">
    <xf numFmtId="0" fontId="0" fillId="0" borderId="0" xfId="0"/>
    <xf numFmtId="22" fontId="0" fillId="0" borderId="0" xfId="0" applyNumberFormat="1"/>
    <xf numFmtId="22" fontId="3" fillId="0" borderId="0" xfId="0" applyNumberFormat="1" applyFont="1"/>
    <xf numFmtId="0" fontId="3" fillId="0" borderId="0" xfId="0" applyFont="1"/>
    <xf numFmtId="0" fontId="0" fillId="2" borderId="0" xfId="0" applyFill="1"/>
    <xf numFmtId="22" fontId="3" fillId="2" borderId="0" xfId="0" applyNumberFormat="1" applyFont="1" applyFill="1"/>
    <xf numFmtId="0" fontId="3" fillId="2" borderId="0" xfId="0" applyFont="1" applyFill="1"/>
    <xf numFmtId="0" fontId="0" fillId="0" borderId="4" xfId="0" applyBorder="1"/>
    <xf numFmtId="0" fontId="3" fillId="0" borderId="4" xfId="0" applyFont="1" applyBorder="1"/>
    <xf numFmtId="0" fontId="0" fillId="2" borderId="5" xfId="0" applyFill="1" applyBorder="1"/>
    <xf numFmtId="9" fontId="0" fillId="0" borderId="0" xfId="1" applyFont="1"/>
    <xf numFmtId="0" fontId="3" fillId="0" borderId="0" xfId="0" applyFont="1" applyBorder="1" applyAlignment="1">
      <alignment horizontal="left"/>
    </xf>
    <xf numFmtId="0" fontId="0" fillId="2" borderId="0" xfId="0" applyFill="1" applyBorder="1"/>
    <xf numFmtId="0" fontId="0" fillId="2" borderId="2" xfId="0" applyFill="1" applyBorder="1"/>
    <xf numFmtId="9" fontId="0" fillId="0" borderId="0" xfId="1" applyFont="1" applyBorder="1"/>
    <xf numFmtId="9" fontId="0" fillId="0" borderId="2" xfId="1" applyFont="1" applyBorder="1"/>
    <xf numFmtId="0" fontId="0" fillId="2" borderId="7" xfId="0" applyFill="1" applyBorder="1"/>
    <xf numFmtId="9" fontId="0" fillId="0" borderId="7" xfId="1" applyFont="1" applyBorder="1"/>
    <xf numFmtId="0" fontId="0" fillId="5" borderId="7" xfId="0" applyFill="1" applyBorder="1"/>
    <xf numFmtId="0" fontId="0" fillId="5" borderId="0" xfId="0" applyFill="1" applyBorder="1"/>
    <xf numFmtId="0" fontId="0" fillId="6" borderId="0" xfId="0" applyFill="1" applyBorder="1"/>
    <xf numFmtId="0" fontId="0" fillId="6" borderId="1" xfId="0" applyFill="1" applyBorder="1"/>
    <xf numFmtId="9" fontId="3" fillId="0" borderId="0" xfId="1" applyFont="1"/>
    <xf numFmtId="9" fontId="3" fillId="0" borderId="4" xfId="1" applyFont="1" applyBorder="1"/>
    <xf numFmtId="0" fontId="0" fillId="0" borderId="0" xfId="0" applyFont="1"/>
    <xf numFmtId="0" fontId="0" fillId="0" borderId="4" xfId="0" applyFont="1" applyBorder="1"/>
    <xf numFmtId="0" fontId="0" fillId="0" borderId="0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2" xfId="0" applyFill="1" applyBorder="1"/>
    <xf numFmtId="0" fontId="0" fillId="3" borderId="11" xfId="0" applyFill="1" applyBorder="1"/>
    <xf numFmtId="0" fontId="3" fillId="0" borderId="1" xfId="0" applyFont="1" applyBorder="1"/>
    <xf numFmtId="0" fontId="3" fillId="0" borderId="6" xfId="0" applyFont="1" applyBorder="1"/>
    <xf numFmtId="0" fontId="0" fillId="0" borderId="0" xfId="0" applyFill="1"/>
    <xf numFmtId="0" fontId="0" fillId="3" borderId="9" xfId="0" applyFill="1" applyBorder="1"/>
    <xf numFmtId="0" fontId="3" fillId="0" borderId="8" xfId="0" applyFont="1" applyBorder="1"/>
    <xf numFmtId="16" fontId="3" fillId="0" borderId="0" xfId="0" applyNumberFormat="1" applyFont="1"/>
    <xf numFmtId="9" fontId="0" fillId="2" borderId="0" xfId="1" applyFont="1" applyFill="1"/>
    <xf numFmtId="0" fontId="0" fillId="2" borderId="3" xfId="0" applyFill="1" applyBorder="1"/>
    <xf numFmtId="0" fontId="0" fillId="7" borderId="0" xfId="0" applyFill="1"/>
    <xf numFmtId="9" fontId="0" fillId="7" borderId="0" xfId="1" applyFont="1" applyFill="1"/>
    <xf numFmtId="0" fontId="0" fillId="7" borderId="3" xfId="0" applyFill="1" applyBorder="1"/>
    <xf numFmtId="0" fontId="0" fillId="8" borderId="0" xfId="0" applyFill="1"/>
    <xf numFmtId="9" fontId="0" fillId="8" borderId="0" xfId="1" applyFont="1" applyFill="1"/>
    <xf numFmtId="0" fontId="0" fillId="8" borderId="3" xfId="0" applyFill="1" applyBorder="1"/>
    <xf numFmtId="0" fontId="0" fillId="0" borderId="4" xfId="0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9" fontId="3" fillId="0" borderId="0" xfId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9" borderId="0" xfId="0" applyFill="1"/>
    <xf numFmtId="9" fontId="0" fillId="9" borderId="0" xfId="1" applyFont="1" applyFill="1"/>
    <xf numFmtId="0" fontId="0" fillId="9" borderId="3" xfId="0" applyFill="1" applyBorder="1"/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3" fillId="0" borderId="14" xfId="0" applyFont="1" applyFill="1" applyBorder="1"/>
    <xf numFmtId="0" fontId="3" fillId="0" borderId="15" xfId="0" applyFont="1" applyFill="1" applyBorder="1" applyAlignment="1">
      <alignment horizontal="left"/>
    </xf>
    <xf numFmtId="9" fontId="3" fillId="0" borderId="16" xfId="1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3" fillId="6" borderId="17" xfId="0" applyFont="1" applyFill="1" applyBorder="1"/>
    <xf numFmtId="0" fontId="3" fillId="6" borderId="16" xfId="0" applyFont="1" applyFill="1" applyBorder="1"/>
    <xf numFmtId="0" fontId="3" fillId="0" borderId="17" xfId="0" applyFont="1" applyFill="1" applyBorder="1"/>
    <xf numFmtId="0" fontId="3" fillId="0" borderId="16" xfId="0" applyFont="1" applyFill="1" applyBorder="1"/>
    <xf numFmtId="0" fontId="3" fillId="5" borderId="17" xfId="0" applyFont="1" applyFill="1" applyBorder="1"/>
    <xf numFmtId="0" fontId="3" fillId="5" borderId="16" xfId="0" applyFont="1" applyFill="1" applyBorder="1"/>
    <xf numFmtId="0" fontId="3" fillId="5" borderId="18" xfId="0" applyFont="1" applyFill="1" applyBorder="1"/>
    <xf numFmtId="0" fontId="0" fillId="4" borderId="0" xfId="0" applyFill="1"/>
    <xf numFmtId="9" fontId="0" fillId="4" borderId="0" xfId="1" applyFont="1" applyFill="1"/>
    <xf numFmtId="0" fontId="0" fillId="4" borderId="3" xfId="0" applyFill="1" applyBorder="1"/>
    <xf numFmtId="0" fontId="6" fillId="4" borderId="0" xfId="0" applyFont="1" applyFill="1"/>
    <xf numFmtId="0" fontId="6" fillId="9" borderId="0" xfId="0" applyFont="1" applyFill="1"/>
    <xf numFmtId="0" fontId="2" fillId="10" borderId="14" xfId="0" applyFont="1" applyFill="1" applyBorder="1"/>
    <xf numFmtId="0" fontId="2" fillId="10" borderId="16" xfId="0" applyFont="1" applyFill="1" applyBorder="1"/>
    <xf numFmtId="9" fontId="2" fillId="10" borderId="16" xfId="1" applyFont="1" applyFill="1" applyBorder="1"/>
    <xf numFmtId="0" fontId="2" fillId="10" borderId="15" xfId="0" applyFont="1" applyFill="1" applyBorder="1"/>
    <xf numFmtId="0" fontId="2" fillId="10" borderId="18" xfId="0" applyFont="1" applyFill="1" applyBorder="1"/>
    <xf numFmtId="0" fontId="6" fillId="7" borderId="0" xfId="0" applyFont="1" applyFill="1"/>
    <xf numFmtId="0" fontId="3" fillId="7" borderId="15" xfId="0" applyFont="1" applyFill="1" applyBorder="1" applyAlignment="1">
      <alignment horizontal="left"/>
    </xf>
    <xf numFmtId="9" fontId="3" fillId="7" borderId="16" xfId="1" applyFont="1" applyFill="1" applyBorder="1" applyAlignment="1">
      <alignment horizontal="left"/>
    </xf>
    <xf numFmtId="0" fontId="3" fillId="7" borderId="16" xfId="0" applyFont="1" applyFill="1" applyBorder="1" applyAlignment="1">
      <alignment horizontal="left"/>
    </xf>
    <xf numFmtId="0" fontId="3" fillId="7" borderId="0" xfId="0" applyFont="1" applyFill="1"/>
    <xf numFmtId="0" fontId="0" fillId="7" borderId="4" xfId="0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9" fontId="3" fillId="7" borderId="0" xfId="1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7" borderId="12" xfId="0" applyFill="1" applyBorder="1" applyAlignment="1">
      <alignment horizontal="left"/>
    </xf>
    <xf numFmtId="0" fontId="0" fillId="7" borderId="13" xfId="0" applyFill="1" applyBorder="1" applyAlignment="1">
      <alignment horizontal="left"/>
    </xf>
    <xf numFmtId="0" fontId="3" fillId="7" borderId="0" xfId="0" applyFont="1" applyFill="1" applyBorder="1"/>
    <xf numFmtId="0" fontId="0" fillId="7" borderId="14" xfId="0" applyFill="1" applyBorder="1"/>
    <xf numFmtId="0" fontId="3" fillId="7" borderId="4" xfId="0" applyFont="1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0" fontId="0" fillId="7" borderId="16" xfId="0" applyFont="1" applyFill="1" applyBorder="1" applyAlignment="1">
      <alignment horizontal="left"/>
    </xf>
    <xf numFmtId="0" fontId="3" fillId="4" borderId="0" xfId="0" applyFont="1" applyFill="1"/>
    <xf numFmtId="9" fontId="3" fillId="4" borderId="0" xfId="1" applyFont="1" applyFill="1"/>
    <xf numFmtId="0" fontId="3" fillId="4" borderId="3" xfId="0" applyFont="1" applyFill="1" applyBorder="1"/>
    <xf numFmtId="0" fontId="3" fillId="9" borderId="0" xfId="0" applyFont="1" applyFill="1"/>
    <xf numFmtId="0" fontId="0" fillId="7" borderId="3" xfId="0" applyFill="1" applyBorder="1" applyAlignment="1">
      <alignment horizontal="left"/>
    </xf>
    <xf numFmtId="0" fontId="8" fillId="12" borderId="0" xfId="0" applyFont="1" applyFill="1"/>
    <xf numFmtId="0" fontId="3" fillId="5" borderId="19" xfId="0" applyFont="1" applyFill="1" applyBorder="1"/>
    <xf numFmtId="0" fontId="3" fillId="5" borderId="0" xfId="0" applyFont="1" applyFill="1" applyBorder="1"/>
    <xf numFmtId="0" fontId="3" fillId="0" borderId="0" xfId="0" applyFont="1" applyBorder="1"/>
    <xf numFmtId="0" fontId="3" fillId="0" borderId="4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9" fontId="3" fillId="0" borderId="1" xfId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 applyBorder="1"/>
    <xf numFmtId="0" fontId="7" fillId="11" borderId="0" xfId="166" applyBorder="1" applyAlignment="1">
      <alignment horizontal="left"/>
    </xf>
    <xf numFmtId="0" fontId="7" fillId="11" borderId="1" xfId="166" applyBorder="1" applyAlignment="1">
      <alignment horizontal="left"/>
    </xf>
    <xf numFmtId="0" fontId="0" fillId="0" borderId="0" xfId="0" applyFont="1" applyFill="1" applyBorder="1"/>
  </cellXfs>
  <cellStyles count="227">
    <cellStyle name="Bad" xfId="166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6010711211706"/>
          <c:y val="0.0276497695852535"/>
          <c:w val="0.799457904300424"/>
          <c:h val="0.82328749228927"/>
        </c:manualLayout>
      </c:layout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val>
            <c:numRef>
              <c:f>secondtry!$B$69:$B$118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3.0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0.0</c:v>
                </c:pt>
                <c:pt idx="32">
                  <c:v>3.0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4873272"/>
        <c:axId val="-2054603048"/>
      </c:barChart>
      <c:catAx>
        <c:axId val="-205487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603048"/>
        <c:crosses val="autoZero"/>
        <c:auto val="1"/>
        <c:lblAlgn val="ctr"/>
        <c:lblOffset val="100"/>
        <c:noMultiLvlLbl val="0"/>
      </c:catAx>
      <c:valAx>
        <c:axId val="-205460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487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'2_participant_analysis'!$J$65:$AD$65</c:f>
              <c:numCache>
                <c:formatCode>General</c:formatCode>
                <c:ptCount val="21"/>
                <c:pt idx="0">
                  <c:v>18.0</c:v>
                </c:pt>
                <c:pt idx="1">
                  <c:v>25.0</c:v>
                </c:pt>
                <c:pt idx="2">
                  <c:v>28.0</c:v>
                </c:pt>
                <c:pt idx="3">
                  <c:v>28.0</c:v>
                </c:pt>
                <c:pt idx="4">
                  <c:v>28.0</c:v>
                </c:pt>
                <c:pt idx="5">
                  <c:v>29.0</c:v>
                </c:pt>
                <c:pt idx="6">
                  <c:v>29.0</c:v>
                </c:pt>
                <c:pt idx="7">
                  <c:v>31.0</c:v>
                </c:pt>
                <c:pt idx="8">
                  <c:v>31.0</c:v>
                </c:pt>
                <c:pt idx="9">
                  <c:v>32.0</c:v>
                </c:pt>
                <c:pt idx="10">
                  <c:v>32.0</c:v>
                </c:pt>
                <c:pt idx="11">
                  <c:v>33.0</c:v>
                </c:pt>
                <c:pt idx="12">
                  <c:v>34.0</c:v>
                </c:pt>
                <c:pt idx="13">
                  <c:v>35.0</c:v>
                </c:pt>
                <c:pt idx="14">
                  <c:v>35.0</c:v>
                </c:pt>
                <c:pt idx="15">
                  <c:v>35.0</c:v>
                </c:pt>
                <c:pt idx="16">
                  <c:v>36.0</c:v>
                </c:pt>
                <c:pt idx="17">
                  <c:v>37.0</c:v>
                </c:pt>
                <c:pt idx="18">
                  <c:v>37.0</c:v>
                </c:pt>
                <c:pt idx="19">
                  <c:v>38.0</c:v>
                </c:pt>
                <c:pt idx="20">
                  <c:v>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438024"/>
        <c:axId val="-2126434168"/>
      </c:lineChart>
      <c:catAx>
        <c:axId val="-212643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434168"/>
        <c:crosses val="autoZero"/>
        <c:auto val="1"/>
        <c:lblAlgn val="ctr"/>
        <c:lblOffset val="100"/>
        <c:noMultiLvlLbl val="0"/>
      </c:catAx>
      <c:valAx>
        <c:axId val="-2126434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438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secondtry!$E$70:$E$80</c:f>
              <c:strCache>
                <c:ptCount val="11"/>
                <c:pt idx="0">
                  <c:v>0-4</c:v>
                </c:pt>
                <c:pt idx="1">
                  <c:v>.5-9</c:v>
                </c:pt>
                <c:pt idx="2">
                  <c:v>.10-14</c:v>
                </c:pt>
                <c:pt idx="3">
                  <c:v>.15-19</c:v>
                </c:pt>
                <c:pt idx="4">
                  <c:v>.20-24</c:v>
                </c:pt>
                <c:pt idx="5">
                  <c:v>.25-29</c:v>
                </c:pt>
                <c:pt idx="6">
                  <c:v>.30-34</c:v>
                </c:pt>
                <c:pt idx="7">
                  <c:v>.35-39</c:v>
                </c:pt>
                <c:pt idx="8">
                  <c:v>.40-44</c:v>
                </c:pt>
                <c:pt idx="9">
                  <c:v>.45-49</c:v>
                </c:pt>
                <c:pt idx="10">
                  <c:v>.50-.55</c:v>
                </c:pt>
              </c:strCache>
            </c:strRef>
          </c:cat>
          <c:val>
            <c:numRef>
              <c:f>secondtry!$F$70:$F$80</c:f>
              <c:numCache>
                <c:formatCode>d\-mmm</c:formatCode>
                <c:ptCount val="11"/>
              </c:numCache>
            </c:numRef>
          </c:val>
        </c:ser>
        <c:ser>
          <c:idx val="1"/>
          <c:order val="1"/>
          <c:invertIfNegative val="0"/>
          <c:cat>
            <c:strRef>
              <c:f>secondtry!$E$70:$E$80</c:f>
              <c:strCache>
                <c:ptCount val="11"/>
                <c:pt idx="0">
                  <c:v>0-4</c:v>
                </c:pt>
                <c:pt idx="1">
                  <c:v>.5-9</c:v>
                </c:pt>
                <c:pt idx="2">
                  <c:v>.10-14</c:v>
                </c:pt>
                <c:pt idx="3">
                  <c:v>.15-19</c:v>
                </c:pt>
                <c:pt idx="4">
                  <c:v>.20-24</c:v>
                </c:pt>
                <c:pt idx="5">
                  <c:v>.25-29</c:v>
                </c:pt>
                <c:pt idx="6">
                  <c:v>.30-34</c:v>
                </c:pt>
                <c:pt idx="7">
                  <c:v>.35-39</c:v>
                </c:pt>
                <c:pt idx="8">
                  <c:v>.40-44</c:v>
                </c:pt>
                <c:pt idx="9">
                  <c:v>.45-49</c:v>
                </c:pt>
                <c:pt idx="10">
                  <c:v>.50-.55</c:v>
                </c:pt>
              </c:strCache>
            </c:strRef>
          </c:cat>
          <c:val>
            <c:numRef>
              <c:f>secondtry!$G$70:$G$80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7.0</c:v>
                </c:pt>
                <c:pt idx="6">
                  <c:v>7.0</c:v>
                </c:pt>
                <c:pt idx="7">
                  <c:v>5.0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848040"/>
        <c:axId val="-2068485208"/>
      </c:barChart>
      <c:catAx>
        <c:axId val="-206784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485208"/>
        <c:crosses val="autoZero"/>
        <c:auto val="1"/>
        <c:lblAlgn val="ctr"/>
        <c:lblOffset val="100"/>
        <c:noMultiLvlLbl val="0"/>
      </c:catAx>
      <c:valAx>
        <c:axId val="-2068485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848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secondtry!$B$69:$B$118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3.0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0.0</c:v>
                </c:pt>
                <c:pt idx="32">
                  <c:v>3.0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974872"/>
        <c:axId val="2115057288"/>
      </c:lineChart>
      <c:catAx>
        <c:axId val="-206797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57288"/>
        <c:crosses val="autoZero"/>
        <c:auto val="1"/>
        <c:lblAlgn val="ctr"/>
        <c:lblOffset val="100"/>
        <c:noMultiLvlLbl val="0"/>
      </c:catAx>
      <c:valAx>
        <c:axId val="211505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97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secondtry!$L$64:$AF$64</c:f>
              <c:numCache>
                <c:formatCode>General</c:formatCode>
                <c:ptCount val="21"/>
                <c:pt idx="0">
                  <c:v>17.0</c:v>
                </c:pt>
                <c:pt idx="1">
                  <c:v>24.0</c:v>
                </c:pt>
                <c:pt idx="2">
                  <c:v>27.0</c:v>
                </c:pt>
                <c:pt idx="3">
                  <c:v>26.0</c:v>
                </c:pt>
                <c:pt idx="4">
                  <c:v>27.0</c:v>
                </c:pt>
                <c:pt idx="5">
                  <c:v>27.0</c:v>
                </c:pt>
                <c:pt idx="6">
                  <c:v>28.0</c:v>
                </c:pt>
                <c:pt idx="7">
                  <c:v>29.0</c:v>
                </c:pt>
                <c:pt idx="8">
                  <c:v>29.0</c:v>
                </c:pt>
                <c:pt idx="9">
                  <c:v>31.0</c:v>
                </c:pt>
                <c:pt idx="10">
                  <c:v>30.0</c:v>
                </c:pt>
                <c:pt idx="11">
                  <c:v>31.0</c:v>
                </c:pt>
                <c:pt idx="12">
                  <c:v>33.0</c:v>
                </c:pt>
                <c:pt idx="13">
                  <c:v>33.0</c:v>
                </c:pt>
                <c:pt idx="14">
                  <c:v>33.0</c:v>
                </c:pt>
                <c:pt idx="15">
                  <c:v>34.0</c:v>
                </c:pt>
                <c:pt idx="16">
                  <c:v>35.0</c:v>
                </c:pt>
                <c:pt idx="17">
                  <c:v>36.0</c:v>
                </c:pt>
                <c:pt idx="18">
                  <c:v>35.0</c:v>
                </c:pt>
                <c:pt idx="19">
                  <c:v>36.0</c:v>
                </c:pt>
                <c:pt idx="20">
                  <c:v>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355304"/>
        <c:axId val="2071142776"/>
      </c:lineChart>
      <c:catAx>
        <c:axId val="-206435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142776"/>
        <c:crosses val="autoZero"/>
        <c:auto val="1"/>
        <c:lblAlgn val="ctr"/>
        <c:lblOffset val="100"/>
        <c:noMultiLvlLbl val="0"/>
      </c:catAx>
      <c:valAx>
        <c:axId val="207114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355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propose!$B$43:$B$67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1.0</c:v>
                </c:pt>
                <c:pt idx="20">
                  <c:v>4.0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696008"/>
        <c:axId val="-2126474984"/>
      </c:barChart>
      <c:catAx>
        <c:axId val="-211469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474984"/>
        <c:crosses val="autoZero"/>
        <c:auto val="1"/>
        <c:lblAlgn val="ctr"/>
        <c:lblOffset val="100"/>
        <c:noMultiLvlLbl val="0"/>
      </c:catAx>
      <c:valAx>
        <c:axId val="-2126474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696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propose!$F$13:$F$37</c:f>
              <c:numCache>
                <c:formatCode>0%</c:formatCode>
                <c:ptCount val="25"/>
                <c:pt idx="0">
                  <c:v>0.19047619047619</c:v>
                </c:pt>
                <c:pt idx="1">
                  <c:v>0.285714285714286</c:v>
                </c:pt>
                <c:pt idx="2">
                  <c:v>0.285714285714286</c:v>
                </c:pt>
                <c:pt idx="3">
                  <c:v>0.380952380952381</c:v>
                </c:pt>
                <c:pt idx="4">
                  <c:v>0.380952380952381</c:v>
                </c:pt>
                <c:pt idx="5">
                  <c:v>0.380952380952381</c:v>
                </c:pt>
                <c:pt idx="6">
                  <c:v>0.428571428571429</c:v>
                </c:pt>
                <c:pt idx="7">
                  <c:v>0.428571428571429</c:v>
                </c:pt>
                <c:pt idx="8">
                  <c:v>0.476190476190476</c:v>
                </c:pt>
                <c:pt idx="9">
                  <c:v>0.523809523809524</c:v>
                </c:pt>
                <c:pt idx="10">
                  <c:v>0.571428571428571</c:v>
                </c:pt>
                <c:pt idx="11">
                  <c:v>0.666666666666667</c:v>
                </c:pt>
                <c:pt idx="12">
                  <c:v>0.666666666666667</c:v>
                </c:pt>
                <c:pt idx="13">
                  <c:v>0.714285714285714</c:v>
                </c:pt>
                <c:pt idx="14">
                  <c:v>0.714285714285714</c:v>
                </c:pt>
                <c:pt idx="15">
                  <c:v>0.714285714285714</c:v>
                </c:pt>
                <c:pt idx="16">
                  <c:v>0.761904761904762</c:v>
                </c:pt>
                <c:pt idx="17">
                  <c:v>0.761904761904762</c:v>
                </c:pt>
                <c:pt idx="18">
                  <c:v>0.809523809523809</c:v>
                </c:pt>
                <c:pt idx="19">
                  <c:v>0.809523809523809</c:v>
                </c:pt>
                <c:pt idx="20">
                  <c:v>0.857142857142857</c:v>
                </c:pt>
                <c:pt idx="21">
                  <c:v>0.857142857142857</c:v>
                </c:pt>
                <c:pt idx="22">
                  <c:v>0.857142857142857</c:v>
                </c:pt>
                <c:pt idx="23">
                  <c:v>0.904761904761905</c:v>
                </c:pt>
                <c:pt idx="24">
                  <c:v>0.904761904761905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661384"/>
        <c:axId val="-2069435512"/>
      </c:lineChart>
      <c:catAx>
        <c:axId val="-212366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435512"/>
        <c:crosses val="autoZero"/>
        <c:auto val="1"/>
        <c:lblAlgn val="ctr"/>
        <c:lblOffset val="100"/>
        <c:noMultiLvlLbl val="0"/>
      </c:catAx>
      <c:valAx>
        <c:axId val="-20694355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366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6010711211706"/>
          <c:y val="0.0276497695852535"/>
          <c:w val="0.799457904300424"/>
          <c:h val="0.82328749228927"/>
        </c:manualLayout>
      </c:layout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val>
            <c:numRef>
              <c:f>'2_participant_analysis'!$B$70:$B$119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3.0</c:v>
                </c:pt>
                <c:pt idx="28">
                  <c:v>2.0</c:v>
                </c:pt>
                <c:pt idx="29">
                  <c:v>0.0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3.0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258312"/>
        <c:axId val="-2126321000"/>
      </c:barChart>
      <c:catAx>
        <c:axId val="212025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321000"/>
        <c:crosses val="autoZero"/>
        <c:auto val="1"/>
        <c:lblAlgn val="ctr"/>
        <c:lblOffset val="100"/>
        <c:noMultiLvlLbl val="0"/>
      </c:catAx>
      <c:valAx>
        <c:axId val="-212632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25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'2_participant_analysis'!$E$71:$E$81</c:f>
              <c:strCache>
                <c:ptCount val="11"/>
                <c:pt idx="0">
                  <c:v>0-4</c:v>
                </c:pt>
                <c:pt idx="1">
                  <c:v>.5-9</c:v>
                </c:pt>
                <c:pt idx="2">
                  <c:v>.10-14</c:v>
                </c:pt>
                <c:pt idx="3">
                  <c:v>.15-19</c:v>
                </c:pt>
                <c:pt idx="4">
                  <c:v>.20-24</c:v>
                </c:pt>
                <c:pt idx="5">
                  <c:v>.25-29</c:v>
                </c:pt>
                <c:pt idx="6">
                  <c:v>.30-34</c:v>
                </c:pt>
                <c:pt idx="7">
                  <c:v>.35-39</c:v>
                </c:pt>
                <c:pt idx="8">
                  <c:v>.40-44</c:v>
                </c:pt>
                <c:pt idx="9">
                  <c:v>.45-49</c:v>
                </c:pt>
                <c:pt idx="10">
                  <c:v>.50-.55</c:v>
                </c:pt>
              </c:strCache>
            </c:strRef>
          </c:cat>
          <c:val>
            <c:numRef>
              <c:f>'2_participant_analysis'!$F$71:$F$81</c:f>
              <c:numCache>
                <c:formatCode>d\-mmm</c:formatCode>
                <c:ptCount val="11"/>
              </c:numCache>
            </c:numRef>
          </c:val>
        </c:ser>
        <c:ser>
          <c:idx val="1"/>
          <c:order val="1"/>
          <c:invertIfNegative val="0"/>
          <c:cat>
            <c:strRef>
              <c:f>'2_participant_analysis'!$E$71:$E$81</c:f>
              <c:strCache>
                <c:ptCount val="11"/>
                <c:pt idx="0">
                  <c:v>0-4</c:v>
                </c:pt>
                <c:pt idx="1">
                  <c:v>.5-9</c:v>
                </c:pt>
                <c:pt idx="2">
                  <c:v>.10-14</c:v>
                </c:pt>
                <c:pt idx="3">
                  <c:v>.15-19</c:v>
                </c:pt>
                <c:pt idx="4">
                  <c:v>.20-24</c:v>
                </c:pt>
                <c:pt idx="5">
                  <c:v>.25-29</c:v>
                </c:pt>
                <c:pt idx="6">
                  <c:v>.30-34</c:v>
                </c:pt>
                <c:pt idx="7">
                  <c:v>.35-39</c:v>
                </c:pt>
                <c:pt idx="8">
                  <c:v>.40-44</c:v>
                </c:pt>
                <c:pt idx="9">
                  <c:v>.45-49</c:v>
                </c:pt>
                <c:pt idx="10">
                  <c:v>.50-.55</c:v>
                </c:pt>
              </c:strCache>
            </c:strRef>
          </c:cat>
          <c:val>
            <c:numRef>
              <c:f>'2_participant_analysis'!$G$71:$G$81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6.0</c:v>
                </c:pt>
                <c:pt idx="6">
                  <c:v>6.0</c:v>
                </c:pt>
                <c:pt idx="7">
                  <c:v>8.0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431256"/>
        <c:axId val="-2125932200"/>
      </c:barChart>
      <c:catAx>
        <c:axId val="-206943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932200"/>
        <c:crosses val="autoZero"/>
        <c:auto val="1"/>
        <c:lblAlgn val="ctr"/>
        <c:lblOffset val="100"/>
        <c:noMultiLvlLbl val="0"/>
      </c:catAx>
      <c:valAx>
        <c:axId val="-212593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43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'2_participant_analysis'!$B$70:$B$119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3.0</c:v>
                </c:pt>
                <c:pt idx="28">
                  <c:v>2.0</c:v>
                </c:pt>
                <c:pt idx="29">
                  <c:v>0.0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3.0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728040"/>
        <c:axId val="-2069313688"/>
      </c:lineChart>
      <c:catAx>
        <c:axId val="-212372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313688"/>
        <c:crosses val="autoZero"/>
        <c:auto val="1"/>
        <c:lblAlgn val="ctr"/>
        <c:lblOffset val="100"/>
        <c:noMultiLvlLbl val="0"/>
      </c:catAx>
      <c:valAx>
        <c:axId val="-206931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72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84</xdr:row>
      <xdr:rowOff>101600</xdr:rowOff>
    </xdr:from>
    <xdr:to>
      <xdr:col>23</xdr:col>
      <xdr:colOff>241300</xdr:colOff>
      <xdr:row>99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69</xdr:row>
      <xdr:rowOff>50800</xdr:rowOff>
    </xdr:from>
    <xdr:to>
      <xdr:col>21</xdr:col>
      <xdr:colOff>215900</xdr:colOff>
      <xdr:row>83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342900</xdr:colOff>
      <xdr:row>101</xdr:row>
      <xdr:rowOff>12700</xdr:rowOff>
    </xdr:from>
    <xdr:to>
      <xdr:col>27</xdr:col>
      <xdr:colOff>190500</xdr:colOff>
      <xdr:row>115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127000</xdr:colOff>
      <xdr:row>71</xdr:row>
      <xdr:rowOff>12700</xdr:rowOff>
    </xdr:from>
    <xdr:to>
      <xdr:col>34</xdr:col>
      <xdr:colOff>342900</xdr:colOff>
      <xdr:row>85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40</xdr:row>
      <xdr:rowOff>25400</xdr:rowOff>
    </xdr:from>
    <xdr:to>
      <xdr:col>21</xdr:col>
      <xdr:colOff>203200</xdr:colOff>
      <xdr:row>54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40</xdr:row>
      <xdr:rowOff>25400</xdr:rowOff>
    </xdr:from>
    <xdr:to>
      <xdr:col>32</xdr:col>
      <xdr:colOff>685800</xdr:colOff>
      <xdr:row>54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85</xdr:row>
      <xdr:rowOff>101600</xdr:rowOff>
    </xdr:from>
    <xdr:to>
      <xdr:col>21</xdr:col>
      <xdr:colOff>241300</xdr:colOff>
      <xdr:row>100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70</xdr:row>
      <xdr:rowOff>50800</xdr:rowOff>
    </xdr:from>
    <xdr:to>
      <xdr:col>19</xdr:col>
      <xdr:colOff>215900</xdr:colOff>
      <xdr:row>84</xdr:row>
      <xdr:rowOff>127000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102</xdr:row>
      <xdr:rowOff>12700</xdr:rowOff>
    </xdr:from>
    <xdr:to>
      <xdr:col>25</xdr:col>
      <xdr:colOff>190500</xdr:colOff>
      <xdr:row>116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127000</xdr:colOff>
      <xdr:row>71</xdr:row>
      <xdr:rowOff>12700</xdr:rowOff>
    </xdr:from>
    <xdr:to>
      <xdr:col>32</xdr:col>
      <xdr:colOff>342900</xdr:colOff>
      <xdr:row>85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20"/>
  <sheetViews>
    <sheetView tabSelected="1" topLeftCell="A5" workbookViewId="0">
      <selection activeCell="AB22" sqref="AB22"/>
    </sheetView>
  </sheetViews>
  <sheetFormatPr baseColWidth="10" defaultRowHeight="15" x14ac:dyDescent="0"/>
  <cols>
    <col min="2" max="2" width="5.83203125" customWidth="1"/>
    <col min="3" max="3" width="5.83203125" style="3" customWidth="1"/>
    <col min="4" max="4" width="5.83203125" style="22" customWidth="1"/>
    <col min="5" max="6" width="4.33203125" style="3" customWidth="1"/>
    <col min="7" max="7" width="3.6640625" style="3" customWidth="1"/>
    <col min="8" max="8" width="14.5" style="3" customWidth="1"/>
    <col min="9" max="10" width="3.6640625" style="3" customWidth="1"/>
    <col min="11" max="11" width="5.83203125" style="24" customWidth="1"/>
    <col min="12" max="17" width="5.1640625" style="116" customWidth="1"/>
    <col min="18" max="18" width="5.1640625" style="117" customWidth="1"/>
    <col min="19" max="25" width="5.1640625" customWidth="1"/>
    <col min="26" max="26" width="5.1640625" style="119" customWidth="1"/>
    <col min="27" max="30" width="5.1640625" style="116" customWidth="1"/>
    <col min="31" max="32" width="4.83203125" style="116" customWidth="1"/>
  </cols>
  <sheetData>
    <row r="1" spans="1:91" ht="16" thickBot="1">
      <c r="A1" s="4" t="s">
        <v>86</v>
      </c>
      <c r="L1" s="12">
        <v>40594.668506944443</v>
      </c>
      <c r="M1" s="12">
        <v>40594.680358796293</v>
      </c>
      <c r="N1" s="12">
        <v>40594.678680555553</v>
      </c>
      <c r="O1" s="12">
        <v>40594.697118055556</v>
      </c>
      <c r="P1" s="13">
        <v>40594.771122685182</v>
      </c>
      <c r="Q1" s="12">
        <v>40594.841898148145</v>
      </c>
      <c r="R1" s="13">
        <v>40597.544351851851</v>
      </c>
      <c r="S1" s="4">
        <v>40597.594525462962</v>
      </c>
      <c r="T1" s="4">
        <v>40597.703240740739</v>
      </c>
      <c r="U1" s="4">
        <v>40597.752962962964</v>
      </c>
      <c r="V1" s="4">
        <v>40597.796076388891</v>
      </c>
      <c r="W1" s="4">
        <v>40597.886145833334</v>
      </c>
      <c r="X1" s="4">
        <v>40598.514421296299</v>
      </c>
      <c r="Y1" s="4">
        <v>40598.510081018518</v>
      </c>
      <c r="Z1" s="16">
        <v>40598.799872685187</v>
      </c>
      <c r="AA1" s="12">
        <v>40601.873414351852</v>
      </c>
      <c r="AB1" s="12">
        <v>40599.415370370371</v>
      </c>
      <c r="AC1" s="12">
        <v>40602.781423611108</v>
      </c>
      <c r="AD1" s="12">
        <v>40602.820324074077</v>
      </c>
      <c r="AE1" s="12">
        <v>40603.508981481478</v>
      </c>
      <c r="AF1" s="12">
        <v>40602.778506944444</v>
      </c>
      <c r="AI1" s="52" t="s">
        <v>230</v>
      </c>
      <c r="AJ1" s="52"/>
      <c r="AK1" s="52" t="s">
        <v>19</v>
      </c>
      <c r="AL1" s="52" t="s">
        <v>20</v>
      </c>
      <c r="AM1" s="52" t="s">
        <v>21</v>
      </c>
      <c r="AN1" s="52" t="s">
        <v>22</v>
      </c>
      <c r="AO1" s="52" t="s">
        <v>23</v>
      </c>
      <c r="AP1" s="52" t="s">
        <v>24</v>
      </c>
      <c r="AQ1" s="52" t="s">
        <v>25</v>
      </c>
      <c r="AR1" s="52" t="s">
        <v>26</v>
      </c>
      <c r="AS1" s="52" t="s">
        <v>27</v>
      </c>
      <c r="AT1" s="52" t="s">
        <v>28</v>
      </c>
      <c r="AU1" s="52" t="s">
        <v>29</v>
      </c>
      <c r="AV1" s="52" t="s">
        <v>30</v>
      </c>
      <c r="AW1" s="52" t="s">
        <v>31</v>
      </c>
      <c r="AX1" s="52" t="s">
        <v>32</v>
      </c>
      <c r="AY1" s="60" t="s">
        <v>33</v>
      </c>
      <c r="AZ1" s="63" t="s">
        <v>34</v>
      </c>
      <c r="BA1" s="61" t="s">
        <v>35</v>
      </c>
      <c r="BB1" s="52" t="s">
        <v>36</v>
      </c>
      <c r="BC1" s="52" t="s">
        <v>37</v>
      </c>
      <c r="BD1" s="52" t="s">
        <v>38</v>
      </c>
      <c r="BE1" s="52" t="s">
        <v>39</v>
      </c>
      <c r="BF1" s="52" t="s">
        <v>40</v>
      </c>
      <c r="BG1" s="52" t="s">
        <v>41</v>
      </c>
      <c r="BH1" s="52" t="s">
        <v>42</v>
      </c>
      <c r="BI1" s="52" t="s">
        <v>43</v>
      </c>
      <c r="BJ1" s="52" t="s">
        <v>44</v>
      </c>
      <c r="BK1" s="52" t="s">
        <v>45</v>
      </c>
      <c r="BL1" s="52" t="s">
        <v>46</v>
      </c>
      <c r="BM1" s="52" t="s">
        <v>47</v>
      </c>
      <c r="BN1" s="52" t="s">
        <v>48</v>
      </c>
      <c r="BO1" s="52" t="s">
        <v>49</v>
      </c>
      <c r="BP1" s="52" t="s">
        <v>50</v>
      </c>
      <c r="BQ1" s="52" t="s">
        <v>51</v>
      </c>
      <c r="BR1" s="52" t="s">
        <v>52</v>
      </c>
      <c r="BS1" s="52" t="s">
        <v>53</v>
      </c>
      <c r="BT1" s="52" t="s">
        <v>54</v>
      </c>
      <c r="BU1" s="52" t="s">
        <v>55</v>
      </c>
      <c r="BV1" s="52" t="s">
        <v>56</v>
      </c>
      <c r="BW1" s="52" t="s">
        <v>57</v>
      </c>
      <c r="BX1" s="52" t="s">
        <v>58</v>
      </c>
      <c r="BY1" s="52" t="s">
        <v>59</v>
      </c>
      <c r="BZ1" s="52" t="s">
        <v>60</v>
      </c>
      <c r="CA1" s="52" t="s">
        <v>61</v>
      </c>
      <c r="CB1" s="52" t="s">
        <v>226</v>
      </c>
      <c r="CC1" s="52" t="s">
        <v>227</v>
      </c>
      <c r="CD1" s="52" t="s">
        <v>62</v>
      </c>
      <c r="CE1" s="52" t="s">
        <v>228</v>
      </c>
      <c r="CF1" s="52" t="s">
        <v>63</v>
      </c>
      <c r="CG1" s="52" t="s">
        <v>64</v>
      </c>
      <c r="CH1" s="52" t="s">
        <v>65</v>
      </c>
      <c r="CI1" s="52" t="s">
        <v>66</v>
      </c>
      <c r="CJ1" t="s">
        <v>67</v>
      </c>
      <c r="CM1" t="s">
        <v>19</v>
      </c>
    </row>
    <row r="2" spans="1:91" ht="16" thickBot="1">
      <c r="A2" s="4" t="s">
        <v>87</v>
      </c>
      <c r="L2" s="12">
        <v>40594.684930555559</v>
      </c>
      <c r="M2" s="12">
        <v>40594.689780092594</v>
      </c>
      <c r="N2" s="12">
        <v>40594.700127314813</v>
      </c>
      <c r="O2" s="12">
        <v>40594.717650462961</v>
      </c>
      <c r="P2" s="13">
        <v>40594.793819444443</v>
      </c>
      <c r="Q2" s="12">
        <v>40594.866851851853</v>
      </c>
      <c r="R2" s="13">
        <v>40597.562210648146</v>
      </c>
      <c r="S2" s="4">
        <v>40597.614988425928</v>
      </c>
      <c r="T2" s="4">
        <v>40597.724594907406</v>
      </c>
      <c r="U2" s="4">
        <v>40597.770844907405</v>
      </c>
      <c r="V2" s="4">
        <v>40597.821643518517</v>
      </c>
      <c r="W2" s="4">
        <v>40597.918541666666</v>
      </c>
      <c r="X2" s="4">
        <v>40598.54105324074</v>
      </c>
      <c r="Y2" s="4">
        <v>40598.527951388889</v>
      </c>
      <c r="Z2" s="16">
        <v>40598.8205787037</v>
      </c>
      <c r="AA2" s="12">
        <v>40601.895208333335</v>
      </c>
      <c r="AB2" s="12">
        <v>40599.432719907411</v>
      </c>
      <c r="AC2" s="12">
        <v>40602.812523148146</v>
      </c>
      <c r="AD2" s="12">
        <v>40602.840300925927</v>
      </c>
      <c r="AE2" s="12">
        <v>40603.526516203703</v>
      </c>
      <c r="AF2" s="12">
        <v>40602.800092592595</v>
      </c>
      <c r="AI2" s="53" t="s">
        <v>231</v>
      </c>
      <c r="AJ2" s="53"/>
      <c r="AK2" s="53">
        <v>17</v>
      </c>
      <c r="AL2" s="53">
        <v>20</v>
      </c>
      <c r="AM2" s="53">
        <v>15</v>
      </c>
      <c r="AN2" s="53">
        <v>17</v>
      </c>
      <c r="AO2" s="53">
        <v>19</v>
      </c>
      <c r="AP2" s="53">
        <v>18</v>
      </c>
      <c r="AQ2" s="53">
        <v>9</v>
      </c>
      <c r="AR2" s="53">
        <v>15</v>
      </c>
      <c r="AS2" s="53">
        <v>18</v>
      </c>
      <c r="AT2" s="53">
        <v>17</v>
      </c>
      <c r="AU2" s="53">
        <v>14</v>
      </c>
      <c r="AV2" s="53">
        <v>10</v>
      </c>
      <c r="AW2" s="53">
        <v>18</v>
      </c>
      <c r="AX2" s="53">
        <v>6</v>
      </c>
      <c r="AY2" s="53">
        <v>18</v>
      </c>
      <c r="AZ2" s="63">
        <v>19</v>
      </c>
      <c r="BA2" s="53">
        <v>11</v>
      </c>
      <c r="BB2" s="53">
        <v>8</v>
      </c>
      <c r="BC2" s="53">
        <v>8</v>
      </c>
      <c r="BD2" s="53">
        <v>8</v>
      </c>
      <c r="BE2" s="53">
        <v>20</v>
      </c>
      <c r="BF2" s="53">
        <v>20</v>
      </c>
      <c r="BG2" s="53">
        <v>6</v>
      </c>
      <c r="BH2" s="53">
        <v>16</v>
      </c>
      <c r="BI2" s="53">
        <v>18</v>
      </c>
      <c r="BJ2" s="53">
        <v>9</v>
      </c>
      <c r="BK2" s="53">
        <v>15</v>
      </c>
      <c r="BL2" s="53">
        <v>1</v>
      </c>
      <c r="BM2" s="53">
        <v>18</v>
      </c>
      <c r="BN2" s="53">
        <v>19</v>
      </c>
      <c r="BO2" s="53">
        <v>17</v>
      </c>
      <c r="BP2" s="53">
        <v>1</v>
      </c>
      <c r="BQ2" s="53">
        <v>7</v>
      </c>
      <c r="BR2" s="53">
        <v>8</v>
      </c>
      <c r="BS2" s="53">
        <v>16</v>
      </c>
      <c r="BT2" s="53">
        <v>9</v>
      </c>
      <c r="BU2" s="53">
        <v>15</v>
      </c>
      <c r="BV2" s="53">
        <v>5</v>
      </c>
      <c r="BW2" s="53">
        <v>7</v>
      </c>
      <c r="BX2" s="53">
        <v>6</v>
      </c>
      <c r="BY2" s="53">
        <v>8</v>
      </c>
      <c r="BZ2" s="53">
        <v>14</v>
      </c>
      <c r="CA2" s="53">
        <v>4</v>
      </c>
      <c r="CB2" s="53">
        <v>6</v>
      </c>
      <c r="CC2" s="53">
        <v>8</v>
      </c>
      <c r="CD2" s="53">
        <v>12</v>
      </c>
      <c r="CE2" s="53">
        <v>18</v>
      </c>
      <c r="CF2" s="53">
        <v>13</v>
      </c>
      <c r="CG2" s="53">
        <v>18</v>
      </c>
      <c r="CH2" s="53">
        <v>21</v>
      </c>
      <c r="CI2" s="53">
        <v>9</v>
      </c>
      <c r="CJ2">
        <v>20</v>
      </c>
      <c r="CM2" t="s">
        <v>20</v>
      </c>
    </row>
    <row r="3" spans="1:91" ht="16" thickBot="1">
      <c r="A3" s="4" t="s">
        <v>151</v>
      </c>
      <c r="L3" s="12">
        <v>0</v>
      </c>
      <c r="M3" s="12">
        <v>0</v>
      </c>
      <c r="N3" s="12">
        <v>0</v>
      </c>
      <c r="O3" s="12">
        <v>0</v>
      </c>
      <c r="P3" s="13">
        <v>0</v>
      </c>
      <c r="Q3" s="12">
        <v>0</v>
      </c>
      <c r="R3" s="13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16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I3" s="54"/>
      <c r="AJ3" s="54"/>
      <c r="AK3" s="54">
        <v>0.80952380952380953</v>
      </c>
      <c r="AL3" s="54">
        <v>0.95238095238095233</v>
      </c>
      <c r="AM3" s="54">
        <v>0.7142857142857143</v>
      </c>
      <c r="AN3" s="54">
        <v>0.80952380952380953</v>
      </c>
      <c r="AO3" s="54">
        <v>0.90476190476190477</v>
      </c>
      <c r="AP3" s="54">
        <v>0.8571428571428571</v>
      </c>
      <c r="AQ3" s="54">
        <v>0.42857142857142855</v>
      </c>
      <c r="AR3" s="54">
        <v>0.7142857142857143</v>
      </c>
      <c r="AS3" s="54">
        <v>0.8571428571428571</v>
      </c>
      <c r="AT3" s="54">
        <v>0.80952380952380953</v>
      </c>
      <c r="AU3" s="54">
        <v>0.66666666666666663</v>
      </c>
      <c r="AV3" s="54">
        <v>0.47619047619047616</v>
      </c>
      <c r="AW3" s="54">
        <v>0.8571428571428571</v>
      </c>
      <c r="AX3" s="54">
        <v>0.2857142857142857</v>
      </c>
      <c r="AY3" s="54">
        <v>0.8571428571428571</v>
      </c>
      <c r="AZ3" s="64">
        <v>0.90476190476190477</v>
      </c>
      <c r="BA3" s="54">
        <v>0.52380952380952384</v>
      </c>
      <c r="BB3" s="54">
        <v>0.38095238095238093</v>
      </c>
      <c r="BC3" s="54">
        <v>0.38095238095238093</v>
      </c>
      <c r="BD3" s="54">
        <v>0.38095238095238093</v>
      </c>
      <c r="BE3" s="54">
        <v>0.95238095238095233</v>
      </c>
      <c r="BF3" s="54">
        <v>0.95238095238095233</v>
      </c>
      <c r="BG3" s="54">
        <v>0.2857142857142857</v>
      </c>
      <c r="BH3" s="54">
        <v>0.76190476190476186</v>
      </c>
      <c r="BI3" s="54">
        <v>0.8571428571428571</v>
      </c>
      <c r="BJ3" s="54">
        <v>0.42857142857142855</v>
      </c>
      <c r="BK3" s="54">
        <v>0.7142857142857143</v>
      </c>
      <c r="BL3" s="54">
        <v>4.7619047619047616E-2</v>
      </c>
      <c r="BM3" s="54">
        <v>0.8571428571428571</v>
      </c>
      <c r="BN3" s="54">
        <v>0.90476190476190477</v>
      </c>
      <c r="BO3" s="54">
        <v>0.80952380952380953</v>
      </c>
      <c r="BP3" s="54">
        <v>4.7619047619047616E-2</v>
      </c>
      <c r="BQ3" s="54">
        <v>0.33333333333333331</v>
      </c>
      <c r="BR3" s="54">
        <v>0.38095238095238093</v>
      </c>
      <c r="BS3" s="54">
        <v>0.76190476190476186</v>
      </c>
      <c r="BT3" s="54">
        <v>0.42857142857142855</v>
      </c>
      <c r="BU3" s="54">
        <v>0.7142857142857143</v>
      </c>
      <c r="BV3" s="54">
        <v>0.23809523809523808</v>
      </c>
      <c r="BW3" s="54">
        <v>0.33333333333333331</v>
      </c>
      <c r="BX3" s="54">
        <v>0.2857142857142857</v>
      </c>
      <c r="BY3" s="54">
        <v>0.38095238095238093</v>
      </c>
      <c r="BZ3" s="54">
        <v>0.66666666666666663</v>
      </c>
      <c r="CA3" s="54">
        <v>0.19047619047619047</v>
      </c>
      <c r="CB3" s="54">
        <v>0.2857142857142857</v>
      </c>
      <c r="CC3" s="54">
        <v>0.38095238095238093</v>
      </c>
      <c r="CD3" s="54">
        <v>0.5714285714285714</v>
      </c>
      <c r="CE3" s="54">
        <v>0.8571428571428571</v>
      </c>
      <c r="CF3" s="54">
        <v>0.61904761904761907</v>
      </c>
      <c r="CG3" s="54">
        <v>0.8571428571428571</v>
      </c>
      <c r="CH3" s="54">
        <v>1</v>
      </c>
      <c r="CI3" s="54">
        <v>0.42857142857142855</v>
      </c>
      <c r="CJ3">
        <v>0.95238095238095233</v>
      </c>
      <c r="CM3" t="s">
        <v>21</v>
      </c>
    </row>
    <row r="4" spans="1:91" ht="16" thickBot="1">
      <c r="A4" s="4" t="s">
        <v>152</v>
      </c>
      <c r="L4" s="12" t="s">
        <v>190</v>
      </c>
      <c r="M4" s="12" t="s">
        <v>191</v>
      </c>
      <c r="N4" s="12" t="s">
        <v>193</v>
      </c>
      <c r="O4" s="12" t="s">
        <v>191</v>
      </c>
      <c r="P4" s="13" t="s">
        <v>195</v>
      </c>
      <c r="Q4" s="12"/>
      <c r="R4" s="13">
        <v>6013814</v>
      </c>
      <c r="S4" s="4">
        <v>5063150</v>
      </c>
      <c r="T4" s="4">
        <v>6289011</v>
      </c>
      <c r="U4" s="4">
        <v>6010980</v>
      </c>
      <c r="V4" s="4">
        <v>6123781</v>
      </c>
      <c r="W4" s="4"/>
      <c r="X4" s="4">
        <v>6933694</v>
      </c>
      <c r="Y4" s="4">
        <v>5875455</v>
      </c>
      <c r="Z4" s="16"/>
      <c r="AA4" s="12">
        <v>5477083</v>
      </c>
      <c r="AB4" s="12">
        <v>6682027</v>
      </c>
      <c r="AC4" s="12">
        <v>6057767</v>
      </c>
      <c r="AD4" s="12">
        <v>6406830</v>
      </c>
      <c r="AE4" s="12">
        <v>5662632</v>
      </c>
      <c r="AF4" s="12">
        <v>4681873</v>
      </c>
      <c r="AI4" s="55" t="s">
        <v>232</v>
      </c>
      <c r="AJ4" s="55"/>
      <c r="AK4" s="55">
        <v>5</v>
      </c>
      <c r="AL4" s="55">
        <v>6</v>
      </c>
      <c r="AM4" s="55">
        <v>2</v>
      </c>
      <c r="AN4" s="55">
        <v>4</v>
      </c>
      <c r="AO4" s="55">
        <v>6</v>
      </c>
      <c r="AP4" s="55">
        <v>5</v>
      </c>
      <c r="AQ4" s="55">
        <v>1</v>
      </c>
      <c r="AR4" s="55">
        <v>4</v>
      </c>
      <c r="AS4" s="55">
        <v>5</v>
      </c>
      <c r="AT4" s="55">
        <v>5</v>
      </c>
      <c r="AU4" s="55">
        <v>2</v>
      </c>
      <c r="AV4" s="55">
        <v>3</v>
      </c>
      <c r="AW4" s="55">
        <v>4</v>
      </c>
      <c r="AX4" s="55">
        <v>2</v>
      </c>
      <c r="AY4" s="55">
        <v>6</v>
      </c>
      <c r="AZ4" s="65">
        <v>5</v>
      </c>
      <c r="BA4" s="55">
        <v>0</v>
      </c>
      <c r="BB4" s="55">
        <v>2</v>
      </c>
      <c r="BC4" s="55">
        <v>3</v>
      </c>
      <c r="BD4" s="55">
        <v>0</v>
      </c>
      <c r="BE4" s="55">
        <v>6</v>
      </c>
      <c r="BF4" s="55">
        <v>6</v>
      </c>
      <c r="BG4" s="55">
        <v>3</v>
      </c>
      <c r="BH4" s="55">
        <v>4</v>
      </c>
      <c r="BI4" s="55">
        <v>4</v>
      </c>
      <c r="BJ4" s="55">
        <v>3</v>
      </c>
      <c r="BK4" s="55">
        <v>4</v>
      </c>
      <c r="BL4" s="55">
        <v>0</v>
      </c>
      <c r="BM4" s="55">
        <v>6</v>
      </c>
      <c r="BN4" s="55">
        <v>6</v>
      </c>
      <c r="BO4" s="55">
        <v>7</v>
      </c>
      <c r="BP4" s="55">
        <v>0</v>
      </c>
      <c r="BQ4" s="55">
        <v>3</v>
      </c>
      <c r="BR4" s="55">
        <v>3</v>
      </c>
      <c r="BS4" s="55">
        <v>5</v>
      </c>
      <c r="BT4" s="55">
        <v>1</v>
      </c>
      <c r="BU4" s="55">
        <v>5</v>
      </c>
      <c r="BV4" s="55">
        <v>1</v>
      </c>
      <c r="BW4" s="55">
        <v>3</v>
      </c>
      <c r="BX4" s="55">
        <v>2</v>
      </c>
      <c r="BY4" s="55">
        <v>2</v>
      </c>
      <c r="BZ4" s="55">
        <v>3</v>
      </c>
      <c r="CA4" s="55">
        <v>0</v>
      </c>
      <c r="CB4" s="55">
        <v>1</v>
      </c>
      <c r="CC4" s="55">
        <v>3</v>
      </c>
      <c r="CD4" s="55">
        <v>2</v>
      </c>
      <c r="CE4" s="55">
        <v>6</v>
      </c>
      <c r="CF4" s="55">
        <v>4</v>
      </c>
      <c r="CG4" s="55">
        <v>6</v>
      </c>
      <c r="CH4" s="55">
        <v>7</v>
      </c>
      <c r="CI4" s="55">
        <v>3</v>
      </c>
      <c r="CJ4">
        <v>6</v>
      </c>
      <c r="CM4" t="s">
        <v>22</v>
      </c>
    </row>
    <row r="5" spans="1:91" ht="16" thickBot="1">
      <c r="A5" s="4" t="s">
        <v>153</v>
      </c>
      <c r="L5" s="12">
        <v>2</v>
      </c>
      <c r="M5" s="12">
        <v>1</v>
      </c>
      <c r="N5" s="12">
        <v>1</v>
      </c>
      <c r="O5" s="12">
        <v>2</v>
      </c>
      <c r="P5" s="13">
        <v>1</v>
      </c>
      <c r="Q5" s="12">
        <v>1</v>
      </c>
      <c r="R5" s="13">
        <v>2</v>
      </c>
      <c r="S5" s="4">
        <v>2</v>
      </c>
      <c r="T5" s="4">
        <v>1</v>
      </c>
      <c r="U5" s="4">
        <v>2</v>
      </c>
      <c r="V5" s="4">
        <v>2</v>
      </c>
      <c r="W5" s="4">
        <v>2</v>
      </c>
      <c r="X5" s="4">
        <v>1</v>
      </c>
      <c r="Y5" s="4">
        <v>2</v>
      </c>
      <c r="Z5" s="16">
        <v>2</v>
      </c>
      <c r="AA5" s="12">
        <v>1</v>
      </c>
      <c r="AB5" s="12">
        <v>2</v>
      </c>
      <c r="AC5" s="12">
        <v>2</v>
      </c>
      <c r="AD5" s="12">
        <v>2</v>
      </c>
      <c r="AE5" s="12">
        <v>2</v>
      </c>
      <c r="AF5" s="12">
        <v>2</v>
      </c>
      <c r="AI5" s="55" t="s">
        <v>246</v>
      </c>
      <c r="AJ5" s="55"/>
      <c r="AK5" s="55">
        <v>5</v>
      </c>
      <c r="AL5" s="55">
        <v>6</v>
      </c>
      <c r="AM5" s="55">
        <v>5</v>
      </c>
      <c r="AN5" s="55">
        <v>5</v>
      </c>
      <c r="AO5" s="55">
        <v>6</v>
      </c>
      <c r="AP5" s="55">
        <v>5</v>
      </c>
      <c r="AQ5" s="55">
        <v>3</v>
      </c>
      <c r="AR5" s="55">
        <v>4</v>
      </c>
      <c r="AS5" s="55">
        <v>5</v>
      </c>
      <c r="AT5" s="55">
        <v>4</v>
      </c>
      <c r="AU5" s="55">
        <v>5</v>
      </c>
      <c r="AV5" s="55">
        <v>3</v>
      </c>
      <c r="AW5" s="55">
        <v>6</v>
      </c>
      <c r="AX5" s="55">
        <v>1</v>
      </c>
      <c r="AY5" s="55">
        <v>5</v>
      </c>
      <c r="AZ5" s="65">
        <v>6</v>
      </c>
      <c r="BA5" s="55">
        <v>4</v>
      </c>
      <c r="BB5" s="55">
        <v>2</v>
      </c>
      <c r="BC5" s="55">
        <v>1</v>
      </c>
      <c r="BD5" s="55">
        <v>3</v>
      </c>
      <c r="BE5" s="55">
        <v>6</v>
      </c>
      <c r="BF5" s="55">
        <v>6</v>
      </c>
      <c r="BG5" s="55">
        <v>2</v>
      </c>
      <c r="BH5" s="55">
        <v>4</v>
      </c>
      <c r="BI5" s="55">
        <v>6</v>
      </c>
      <c r="BJ5" s="55">
        <v>3</v>
      </c>
      <c r="BK5" s="55">
        <v>4</v>
      </c>
      <c r="BL5" s="55">
        <v>1</v>
      </c>
      <c r="BM5" s="55">
        <v>5</v>
      </c>
      <c r="BN5" s="55">
        <v>6</v>
      </c>
      <c r="BO5" s="55">
        <v>5</v>
      </c>
      <c r="BP5" s="55">
        <v>0</v>
      </c>
      <c r="BQ5" s="55">
        <v>2</v>
      </c>
      <c r="BR5" s="55">
        <v>3</v>
      </c>
      <c r="BS5" s="55">
        <v>3</v>
      </c>
      <c r="BT5" s="55">
        <v>3</v>
      </c>
      <c r="BU5" s="55">
        <v>6</v>
      </c>
      <c r="BV5" s="55">
        <v>2</v>
      </c>
      <c r="BW5" s="55">
        <v>1</v>
      </c>
      <c r="BX5" s="55">
        <v>2</v>
      </c>
      <c r="BY5" s="55">
        <v>1</v>
      </c>
      <c r="BZ5" s="55">
        <v>4</v>
      </c>
      <c r="CA5" s="55">
        <v>0</v>
      </c>
      <c r="CB5" s="55">
        <v>1</v>
      </c>
      <c r="CC5" s="55">
        <v>2</v>
      </c>
      <c r="CD5" s="55">
        <v>3</v>
      </c>
      <c r="CE5" s="55">
        <v>5</v>
      </c>
      <c r="CF5" s="55">
        <v>4</v>
      </c>
      <c r="CG5" s="55">
        <v>4</v>
      </c>
      <c r="CH5" s="55">
        <v>6</v>
      </c>
      <c r="CI5" s="55">
        <v>3</v>
      </c>
      <c r="CJ5">
        <v>6</v>
      </c>
      <c r="CM5" t="s">
        <v>23</v>
      </c>
    </row>
    <row r="6" spans="1:91" ht="16" thickBot="1">
      <c r="A6" s="4" t="s">
        <v>154</v>
      </c>
      <c r="L6" s="12">
        <v>4</v>
      </c>
      <c r="M6" s="12">
        <v>3</v>
      </c>
      <c r="N6" s="12">
        <v>4</v>
      </c>
      <c r="O6" s="12">
        <v>4</v>
      </c>
      <c r="P6" s="13">
        <v>4</v>
      </c>
      <c r="Q6" s="12">
        <v>4</v>
      </c>
      <c r="R6" s="13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16">
        <v>4</v>
      </c>
      <c r="AA6" s="12">
        <v>1</v>
      </c>
      <c r="AB6" s="12">
        <v>1</v>
      </c>
      <c r="AC6" s="12">
        <v>1</v>
      </c>
      <c r="AD6" s="12">
        <v>1</v>
      </c>
      <c r="AE6" s="12">
        <v>1</v>
      </c>
      <c r="AF6" s="12">
        <v>1</v>
      </c>
      <c r="AI6" s="55" t="s">
        <v>233</v>
      </c>
      <c r="AJ6" s="55"/>
      <c r="AK6" s="55">
        <v>7</v>
      </c>
      <c r="AL6" s="55">
        <v>8</v>
      </c>
      <c r="AM6" s="55">
        <v>8</v>
      </c>
      <c r="AN6" s="55">
        <v>8</v>
      </c>
      <c r="AO6" s="55">
        <v>7</v>
      </c>
      <c r="AP6" s="55">
        <v>8</v>
      </c>
      <c r="AQ6" s="55">
        <v>5</v>
      </c>
      <c r="AR6" s="55">
        <v>7</v>
      </c>
      <c r="AS6" s="55">
        <v>8</v>
      </c>
      <c r="AT6" s="55">
        <v>8</v>
      </c>
      <c r="AU6" s="55">
        <v>7</v>
      </c>
      <c r="AV6" s="55">
        <v>4</v>
      </c>
      <c r="AW6" s="55">
        <v>8</v>
      </c>
      <c r="AX6" s="55">
        <v>3</v>
      </c>
      <c r="AY6" s="55">
        <v>7</v>
      </c>
      <c r="AZ6" s="65">
        <v>8</v>
      </c>
      <c r="BA6" s="55">
        <v>7</v>
      </c>
      <c r="BB6" s="55">
        <v>4</v>
      </c>
      <c r="BC6" s="55">
        <v>4</v>
      </c>
      <c r="BD6" s="55">
        <v>5</v>
      </c>
      <c r="BE6" s="55">
        <v>8</v>
      </c>
      <c r="BF6" s="55">
        <v>8</v>
      </c>
      <c r="BG6" s="55">
        <v>1</v>
      </c>
      <c r="BH6" s="55">
        <v>8</v>
      </c>
      <c r="BI6" s="55">
        <v>8</v>
      </c>
      <c r="BJ6" s="55">
        <v>3</v>
      </c>
      <c r="BK6" s="55">
        <v>7</v>
      </c>
      <c r="BL6" s="55">
        <v>0</v>
      </c>
      <c r="BM6" s="55">
        <v>7</v>
      </c>
      <c r="BN6" s="55">
        <v>7</v>
      </c>
      <c r="BO6" s="55">
        <v>5</v>
      </c>
      <c r="BP6" s="55">
        <v>1</v>
      </c>
      <c r="BQ6" s="55">
        <v>2</v>
      </c>
      <c r="BR6" s="55">
        <v>2</v>
      </c>
      <c r="BS6" s="55">
        <v>8</v>
      </c>
      <c r="BT6" s="55">
        <v>5</v>
      </c>
      <c r="BU6" s="55">
        <v>4</v>
      </c>
      <c r="BV6" s="55">
        <v>2</v>
      </c>
      <c r="BW6" s="55">
        <v>3</v>
      </c>
      <c r="BX6" s="55">
        <v>2</v>
      </c>
      <c r="BY6" s="55">
        <v>5</v>
      </c>
      <c r="BZ6" s="55">
        <v>7</v>
      </c>
      <c r="CA6" s="55">
        <v>4</v>
      </c>
      <c r="CB6" s="55">
        <v>4</v>
      </c>
      <c r="CC6" s="55">
        <v>3</v>
      </c>
      <c r="CD6" s="55">
        <v>7</v>
      </c>
      <c r="CE6" s="55">
        <v>7</v>
      </c>
      <c r="CF6" s="55">
        <v>5</v>
      </c>
      <c r="CG6" s="55">
        <v>8</v>
      </c>
      <c r="CH6" s="55">
        <v>8</v>
      </c>
      <c r="CI6" s="55">
        <v>3</v>
      </c>
      <c r="CJ6">
        <v>8</v>
      </c>
      <c r="CM6" t="s">
        <v>24</v>
      </c>
    </row>
    <row r="7" spans="1:91" ht="16" thickBot="1">
      <c r="A7" s="4" t="s">
        <v>201</v>
      </c>
      <c r="L7" s="12">
        <v>35</v>
      </c>
      <c r="M7" s="12">
        <v>29</v>
      </c>
      <c r="N7" s="12">
        <v>52</v>
      </c>
      <c r="O7" s="12">
        <v>54</v>
      </c>
      <c r="P7" s="13">
        <v>49</v>
      </c>
      <c r="Q7" s="12">
        <v>27</v>
      </c>
      <c r="R7" s="13">
        <v>21</v>
      </c>
      <c r="S7" s="4">
        <v>24</v>
      </c>
      <c r="T7" s="4">
        <v>20</v>
      </c>
      <c r="U7" s="4">
        <v>21</v>
      </c>
      <c r="V7" s="4">
        <v>20</v>
      </c>
      <c r="W7" s="4">
        <v>21</v>
      </c>
      <c r="X7" s="4">
        <v>25</v>
      </c>
      <c r="Y7" s="4">
        <v>20</v>
      </c>
      <c r="Z7" s="16">
        <v>29</v>
      </c>
      <c r="AA7" s="12">
        <v>28</v>
      </c>
      <c r="AB7" s="12">
        <v>22</v>
      </c>
      <c r="AC7" s="12">
        <v>20</v>
      </c>
      <c r="AD7" s="12">
        <v>19</v>
      </c>
      <c r="AE7" s="12">
        <v>21</v>
      </c>
      <c r="AF7" s="12">
        <v>31</v>
      </c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6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M7" t="s">
        <v>25</v>
      </c>
    </row>
    <row r="8" spans="1:91" ht="16" thickBot="1">
      <c r="A8" s="4" t="s">
        <v>202</v>
      </c>
      <c r="L8" s="12">
        <v>2</v>
      </c>
      <c r="M8" s="12">
        <v>2</v>
      </c>
      <c r="N8" s="12">
        <v>1</v>
      </c>
      <c r="O8" s="12">
        <v>2</v>
      </c>
      <c r="P8" s="13">
        <v>2</v>
      </c>
      <c r="Q8" s="12">
        <v>2</v>
      </c>
      <c r="R8" s="13">
        <v>1</v>
      </c>
      <c r="S8" s="4">
        <v>2</v>
      </c>
      <c r="T8" s="4">
        <v>2</v>
      </c>
      <c r="U8" s="4">
        <v>1</v>
      </c>
      <c r="V8" s="4">
        <v>1</v>
      </c>
      <c r="W8" s="4">
        <v>2</v>
      </c>
      <c r="X8" s="4">
        <v>2</v>
      </c>
      <c r="Y8" s="4">
        <v>2</v>
      </c>
      <c r="Z8" s="16">
        <v>2</v>
      </c>
      <c r="AA8" s="12">
        <v>1</v>
      </c>
      <c r="AB8" s="12">
        <v>2</v>
      </c>
      <c r="AC8" s="12">
        <v>1</v>
      </c>
      <c r="AD8" s="12">
        <v>2</v>
      </c>
      <c r="AE8" s="12">
        <v>2</v>
      </c>
      <c r="AF8" s="12">
        <v>2</v>
      </c>
      <c r="AI8" s="56"/>
      <c r="AJ8" s="56"/>
      <c r="AK8" s="56">
        <v>-2</v>
      </c>
      <c r="AL8" s="56">
        <v>-2</v>
      </c>
      <c r="AM8" s="56">
        <v>-6</v>
      </c>
      <c r="AN8" s="56">
        <v>-4</v>
      </c>
      <c r="AO8" s="56">
        <v>-1</v>
      </c>
      <c r="AP8" s="56">
        <v>-3</v>
      </c>
      <c r="AQ8" s="56">
        <v>-4</v>
      </c>
      <c r="AR8" s="56">
        <v>-3</v>
      </c>
      <c r="AS8" s="56">
        <v>-3</v>
      </c>
      <c r="AT8" s="56">
        <v>-3</v>
      </c>
      <c r="AU8" s="56">
        <v>-5</v>
      </c>
      <c r="AV8" s="56">
        <v>-1</v>
      </c>
      <c r="AW8" s="56">
        <v>-4</v>
      </c>
      <c r="AX8" s="56">
        <v>-1</v>
      </c>
      <c r="AY8" s="56">
        <v>-1</v>
      </c>
      <c r="AZ8" s="65">
        <v>-3</v>
      </c>
      <c r="BA8" s="56">
        <v>-7</v>
      </c>
      <c r="BB8" s="56">
        <v>-2</v>
      </c>
      <c r="BC8" s="56">
        <v>-1</v>
      </c>
      <c r="BD8" s="56">
        <v>-5</v>
      </c>
      <c r="BE8" s="56">
        <v>-2</v>
      </c>
      <c r="BF8" s="56">
        <v>-2</v>
      </c>
      <c r="BG8" s="56">
        <v>2</v>
      </c>
      <c r="BH8" s="56">
        <v>-4</v>
      </c>
      <c r="BI8" s="56">
        <v>-4</v>
      </c>
      <c r="BJ8" s="56">
        <v>0</v>
      </c>
      <c r="BK8" s="56">
        <v>-3</v>
      </c>
      <c r="BL8" s="56">
        <v>0</v>
      </c>
      <c r="BM8" s="56">
        <v>-1</v>
      </c>
      <c r="BN8" s="56">
        <v>-1</v>
      </c>
      <c r="BO8" s="56">
        <v>2</v>
      </c>
      <c r="BP8" s="56">
        <v>-1</v>
      </c>
      <c r="BQ8" s="56">
        <v>1</v>
      </c>
      <c r="BR8" s="56">
        <v>1</v>
      </c>
      <c r="BS8" s="56">
        <v>-3</v>
      </c>
      <c r="BT8" s="56">
        <v>-4</v>
      </c>
      <c r="BU8" s="56">
        <v>1</v>
      </c>
      <c r="BV8" s="56">
        <v>-1</v>
      </c>
      <c r="BW8" s="56">
        <v>0</v>
      </c>
      <c r="BX8" s="56">
        <v>0</v>
      </c>
      <c r="BY8" s="56">
        <v>-3</v>
      </c>
      <c r="BZ8" s="56">
        <v>-4</v>
      </c>
      <c r="CA8" s="56">
        <v>-4</v>
      </c>
      <c r="CB8" s="56">
        <v>-3</v>
      </c>
      <c r="CC8" s="56">
        <v>0</v>
      </c>
      <c r="CD8" s="56">
        <v>-5</v>
      </c>
      <c r="CE8" s="56">
        <v>-1</v>
      </c>
      <c r="CF8" s="56">
        <v>-1</v>
      </c>
      <c r="CG8" s="56">
        <v>-2</v>
      </c>
      <c r="CH8" s="56">
        <v>-1</v>
      </c>
      <c r="CI8" s="56">
        <v>0</v>
      </c>
      <c r="CJ8">
        <v>-2</v>
      </c>
      <c r="CM8" t="s">
        <v>26</v>
      </c>
    </row>
    <row r="9" spans="1:91" ht="16" thickBot="1">
      <c r="A9" s="4" t="s">
        <v>203</v>
      </c>
      <c r="L9" s="12">
        <v>1</v>
      </c>
      <c r="M9" s="12">
        <v>1</v>
      </c>
      <c r="N9" s="12">
        <v>1</v>
      </c>
      <c r="O9" s="12">
        <v>1</v>
      </c>
      <c r="P9" s="13">
        <v>1</v>
      </c>
      <c r="Q9" s="12">
        <v>1</v>
      </c>
      <c r="R9" s="13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/>
      <c r="Z9" s="16">
        <v>1</v>
      </c>
      <c r="AA9" s="12">
        <v>1</v>
      </c>
      <c r="AB9" s="12"/>
      <c r="AC9" s="12">
        <v>1</v>
      </c>
      <c r="AD9" s="12">
        <v>1</v>
      </c>
      <c r="AE9" s="12">
        <v>1</v>
      </c>
      <c r="AF9" s="12"/>
      <c r="AI9" s="32" t="s">
        <v>214</v>
      </c>
      <c r="AJ9" s="34">
        <f t="shared" ref="AJ9:AJ29" si="0">SUM(AK9:CJ9)</f>
        <v>18</v>
      </c>
      <c r="AK9" s="34">
        <v>0</v>
      </c>
      <c r="AL9" s="34">
        <v>0</v>
      </c>
      <c r="AM9" s="34">
        <v>0</v>
      </c>
      <c r="AN9" s="34">
        <v>0</v>
      </c>
      <c r="AO9" s="34">
        <v>0</v>
      </c>
      <c r="AP9" s="34">
        <v>0</v>
      </c>
      <c r="AQ9" s="34">
        <v>0</v>
      </c>
      <c r="AR9" s="34">
        <v>1</v>
      </c>
      <c r="AS9" s="34">
        <v>1</v>
      </c>
      <c r="AT9" s="34">
        <v>0</v>
      </c>
      <c r="AU9" s="34">
        <v>0</v>
      </c>
      <c r="AV9" s="34">
        <v>0</v>
      </c>
      <c r="AW9" s="34">
        <v>0</v>
      </c>
      <c r="AX9" s="34">
        <v>0</v>
      </c>
      <c r="AY9" s="34">
        <v>0</v>
      </c>
      <c r="AZ9" s="66">
        <v>1</v>
      </c>
      <c r="BA9" s="34">
        <v>0</v>
      </c>
      <c r="BB9" s="34">
        <v>1</v>
      </c>
      <c r="BC9" s="34">
        <v>1</v>
      </c>
      <c r="BD9" s="34">
        <v>0</v>
      </c>
      <c r="BE9" s="34">
        <v>0</v>
      </c>
      <c r="BF9" s="34">
        <v>1</v>
      </c>
      <c r="BG9" s="34">
        <v>0</v>
      </c>
      <c r="BH9" s="34">
        <v>1</v>
      </c>
      <c r="BI9" s="34">
        <v>0</v>
      </c>
      <c r="BJ9" s="34">
        <v>0</v>
      </c>
      <c r="BK9" s="34">
        <v>0</v>
      </c>
      <c r="BL9" s="34">
        <v>0</v>
      </c>
      <c r="BM9" s="34">
        <v>1</v>
      </c>
      <c r="BN9" s="34">
        <v>0</v>
      </c>
      <c r="BO9" s="34">
        <v>1</v>
      </c>
      <c r="BP9" s="34">
        <v>0</v>
      </c>
      <c r="BQ9" s="34">
        <v>0</v>
      </c>
      <c r="BR9" s="34">
        <v>1</v>
      </c>
      <c r="BS9" s="34">
        <v>0</v>
      </c>
      <c r="BT9" s="34">
        <v>0</v>
      </c>
      <c r="BU9" s="34">
        <v>0</v>
      </c>
      <c r="BV9" s="34">
        <v>1</v>
      </c>
      <c r="BW9" s="34">
        <v>1</v>
      </c>
      <c r="BX9" s="34">
        <v>0</v>
      </c>
      <c r="BY9" s="34">
        <v>1</v>
      </c>
      <c r="BZ9" s="34">
        <v>0</v>
      </c>
      <c r="CA9" s="34">
        <v>0</v>
      </c>
      <c r="CB9" s="34">
        <v>0</v>
      </c>
      <c r="CC9" s="34">
        <v>0</v>
      </c>
      <c r="CD9" s="34">
        <v>0</v>
      </c>
      <c r="CE9" s="34">
        <v>1</v>
      </c>
      <c r="CF9" s="34">
        <v>0</v>
      </c>
      <c r="CG9" s="34">
        <v>1</v>
      </c>
      <c r="CH9" s="34">
        <v>1</v>
      </c>
      <c r="CI9" s="35">
        <v>1</v>
      </c>
      <c r="CJ9">
        <v>1</v>
      </c>
      <c r="CM9" t="s">
        <v>27</v>
      </c>
    </row>
    <row r="10" spans="1:91" ht="16" thickBot="1">
      <c r="A10" s="4" t="s">
        <v>204</v>
      </c>
      <c r="L10" s="12"/>
      <c r="M10" s="12" t="s">
        <v>192</v>
      </c>
      <c r="N10" s="12" t="s">
        <v>194</v>
      </c>
      <c r="O10" s="12"/>
      <c r="P10" s="13"/>
      <c r="Q10" s="12"/>
      <c r="R10" s="13" t="s">
        <v>196</v>
      </c>
      <c r="S10" s="4"/>
      <c r="T10" s="4"/>
      <c r="U10" s="4"/>
      <c r="V10" s="4"/>
      <c r="W10" s="4"/>
      <c r="X10" s="4"/>
      <c r="Y10" s="4"/>
      <c r="Z10" s="16"/>
      <c r="AA10" s="12"/>
      <c r="AB10" s="12"/>
      <c r="AC10" s="12"/>
      <c r="AD10" s="12"/>
      <c r="AE10" s="12"/>
      <c r="AF10" s="12"/>
      <c r="AI10" s="33" t="s">
        <v>208</v>
      </c>
      <c r="AJ10" s="34">
        <f t="shared" si="0"/>
        <v>25</v>
      </c>
      <c r="AK10" s="20">
        <v>1</v>
      </c>
      <c r="AL10" s="20">
        <v>1</v>
      </c>
      <c r="AM10" s="20">
        <v>1</v>
      </c>
      <c r="AN10" s="20">
        <v>1</v>
      </c>
      <c r="AO10" s="20">
        <v>1</v>
      </c>
      <c r="AP10" s="20">
        <v>1</v>
      </c>
      <c r="AQ10" s="20">
        <v>0</v>
      </c>
      <c r="AR10" s="20">
        <v>0</v>
      </c>
      <c r="AS10" s="20">
        <v>1</v>
      </c>
      <c r="AT10" s="20">
        <v>1</v>
      </c>
      <c r="AU10" s="20">
        <v>0</v>
      </c>
      <c r="AV10" s="20">
        <v>1</v>
      </c>
      <c r="AW10" s="20">
        <v>1</v>
      </c>
      <c r="AX10" s="20">
        <v>0</v>
      </c>
      <c r="AY10" s="20">
        <v>1</v>
      </c>
      <c r="AZ10" s="67">
        <v>1</v>
      </c>
      <c r="BA10" s="20">
        <v>0</v>
      </c>
      <c r="BB10" s="20">
        <v>1</v>
      </c>
      <c r="BC10" s="20">
        <v>1</v>
      </c>
      <c r="BD10" s="20">
        <v>0</v>
      </c>
      <c r="BE10" s="20">
        <v>1</v>
      </c>
      <c r="BF10" s="20">
        <v>1</v>
      </c>
      <c r="BG10" s="20">
        <v>0</v>
      </c>
      <c r="BH10" s="20">
        <v>0</v>
      </c>
      <c r="BI10" s="20">
        <v>0</v>
      </c>
      <c r="BJ10" s="20">
        <v>0</v>
      </c>
      <c r="BK10" s="20">
        <v>0</v>
      </c>
      <c r="BL10" s="20">
        <v>0</v>
      </c>
      <c r="BM10" s="20">
        <v>1</v>
      </c>
      <c r="BN10" s="20">
        <v>1</v>
      </c>
      <c r="BO10" s="20">
        <v>1</v>
      </c>
      <c r="BP10" s="20">
        <v>0</v>
      </c>
      <c r="BQ10" s="20">
        <v>1</v>
      </c>
      <c r="BR10" s="20">
        <v>0</v>
      </c>
      <c r="BS10" s="20">
        <v>0</v>
      </c>
      <c r="BT10" s="20">
        <v>0</v>
      </c>
      <c r="BU10" s="20">
        <v>1</v>
      </c>
      <c r="BV10" s="20">
        <v>0</v>
      </c>
      <c r="BW10" s="20">
        <v>0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0</v>
      </c>
      <c r="CD10" s="20">
        <v>0</v>
      </c>
      <c r="CE10" s="20">
        <v>1</v>
      </c>
      <c r="CF10" s="20">
        <v>1</v>
      </c>
      <c r="CG10" s="20">
        <v>0</v>
      </c>
      <c r="CH10" s="20">
        <v>1</v>
      </c>
      <c r="CI10" s="21">
        <v>0</v>
      </c>
      <c r="CJ10">
        <v>1</v>
      </c>
      <c r="CM10" t="s">
        <v>28</v>
      </c>
    </row>
    <row r="11" spans="1:91" ht="16" thickBot="1">
      <c r="A11" s="4" t="s">
        <v>197</v>
      </c>
      <c r="L11" s="12" t="s">
        <v>199</v>
      </c>
      <c r="M11" s="12" t="s">
        <v>199</v>
      </c>
      <c r="N11" s="12" t="s">
        <v>199</v>
      </c>
      <c r="O11" s="12" t="s">
        <v>199</v>
      </c>
      <c r="P11" s="13" t="s">
        <v>199</v>
      </c>
      <c r="Q11" s="12" t="s">
        <v>199</v>
      </c>
      <c r="R11" s="13" t="s">
        <v>200</v>
      </c>
      <c r="S11" s="4" t="s">
        <v>200</v>
      </c>
      <c r="T11" s="4" t="s">
        <v>200</v>
      </c>
      <c r="U11" s="4" t="s">
        <v>200</v>
      </c>
      <c r="V11" s="4" t="s">
        <v>200</v>
      </c>
      <c r="W11" s="4" t="s">
        <v>200</v>
      </c>
      <c r="X11" s="4" t="s">
        <v>200</v>
      </c>
      <c r="Y11" s="4" t="s">
        <v>200</v>
      </c>
      <c r="Z11" s="16" t="s">
        <v>200</v>
      </c>
      <c r="AA11" s="12" t="s">
        <v>200</v>
      </c>
      <c r="AB11" s="12" t="s">
        <v>200</v>
      </c>
      <c r="AC11" s="12" t="s">
        <v>200</v>
      </c>
      <c r="AD11" s="12" t="s">
        <v>200</v>
      </c>
      <c r="AE11" s="12" t="s">
        <v>200</v>
      </c>
      <c r="AF11" s="12" t="s">
        <v>200</v>
      </c>
      <c r="AI11" s="33" t="s">
        <v>215</v>
      </c>
      <c r="AJ11" s="34">
        <f t="shared" si="0"/>
        <v>28</v>
      </c>
      <c r="AK11" s="20">
        <v>1</v>
      </c>
      <c r="AL11" s="20">
        <v>1</v>
      </c>
      <c r="AM11" s="20">
        <v>0</v>
      </c>
      <c r="AN11" s="20">
        <v>0</v>
      </c>
      <c r="AO11" s="20">
        <v>1</v>
      </c>
      <c r="AP11" s="20">
        <v>1</v>
      </c>
      <c r="AQ11" s="20">
        <v>1</v>
      </c>
      <c r="AR11" s="20">
        <v>0</v>
      </c>
      <c r="AS11" s="20">
        <v>1</v>
      </c>
      <c r="AT11" s="20">
        <v>1</v>
      </c>
      <c r="AU11" s="20">
        <v>0</v>
      </c>
      <c r="AV11" s="20">
        <v>1</v>
      </c>
      <c r="AW11" s="20">
        <v>0</v>
      </c>
      <c r="AX11" s="20">
        <v>1</v>
      </c>
      <c r="AY11" s="20">
        <v>1</v>
      </c>
      <c r="AZ11" s="67">
        <v>1</v>
      </c>
      <c r="BA11" s="20">
        <v>0</v>
      </c>
      <c r="BB11" s="20">
        <v>0</v>
      </c>
      <c r="BC11" s="20">
        <v>1</v>
      </c>
      <c r="BD11" s="20">
        <v>0</v>
      </c>
      <c r="BE11" s="20">
        <v>1</v>
      </c>
      <c r="BF11" s="20">
        <v>0</v>
      </c>
      <c r="BG11" s="20">
        <v>0</v>
      </c>
      <c r="BH11" s="20">
        <v>1</v>
      </c>
      <c r="BI11" s="20">
        <v>0</v>
      </c>
      <c r="BJ11" s="20">
        <v>1</v>
      </c>
      <c r="BK11" s="20">
        <v>1</v>
      </c>
      <c r="BL11" s="20">
        <v>0</v>
      </c>
      <c r="BM11" s="20">
        <v>1</v>
      </c>
      <c r="BN11" s="20">
        <v>1</v>
      </c>
      <c r="BO11" s="20">
        <v>1</v>
      </c>
      <c r="BP11" s="20">
        <v>0</v>
      </c>
      <c r="BQ11" s="20">
        <v>0</v>
      </c>
      <c r="BR11" s="20">
        <v>0</v>
      </c>
      <c r="BS11" s="20">
        <v>1</v>
      </c>
      <c r="BT11" s="20">
        <v>0</v>
      </c>
      <c r="BU11" s="20">
        <v>0</v>
      </c>
      <c r="BV11" s="20">
        <v>0</v>
      </c>
      <c r="BW11" s="20">
        <v>1</v>
      </c>
      <c r="BX11" s="20">
        <v>1</v>
      </c>
      <c r="BY11" s="20">
        <v>1</v>
      </c>
      <c r="BZ11" s="20">
        <v>0</v>
      </c>
      <c r="CA11" s="20">
        <v>0</v>
      </c>
      <c r="CB11" s="20">
        <v>0</v>
      </c>
      <c r="CC11" s="20">
        <v>0</v>
      </c>
      <c r="CD11" s="20">
        <v>1</v>
      </c>
      <c r="CE11" s="20">
        <v>1</v>
      </c>
      <c r="CF11" s="20">
        <v>1</v>
      </c>
      <c r="CG11" s="20">
        <v>1</v>
      </c>
      <c r="CH11" s="20">
        <v>1</v>
      </c>
      <c r="CI11" s="21">
        <v>0</v>
      </c>
      <c r="CJ11">
        <v>0</v>
      </c>
      <c r="CM11" t="s">
        <v>29</v>
      </c>
    </row>
    <row r="12" spans="1:91" ht="16" thickBot="1">
      <c r="A12" s="9" t="s">
        <v>229</v>
      </c>
      <c r="B12" s="7" t="s">
        <v>230</v>
      </c>
      <c r="C12" s="8" t="s">
        <v>231</v>
      </c>
      <c r="D12" s="23"/>
      <c r="E12" s="8" t="s">
        <v>232</v>
      </c>
      <c r="F12" s="8" t="s">
        <v>246</v>
      </c>
      <c r="G12" s="8" t="s">
        <v>233</v>
      </c>
      <c r="H12" s="8" t="s">
        <v>288</v>
      </c>
      <c r="I12" s="8"/>
      <c r="J12" s="8"/>
      <c r="K12" s="25" t="s">
        <v>247</v>
      </c>
      <c r="L12" s="36" t="s">
        <v>214</v>
      </c>
      <c r="M12" s="36" t="s">
        <v>208</v>
      </c>
      <c r="N12" s="36" t="s">
        <v>215</v>
      </c>
      <c r="O12" s="36" t="s">
        <v>216</v>
      </c>
      <c r="P12" s="36" t="s">
        <v>222</v>
      </c>
      <c r="Q12" s="37" t="s">
        <v>224</v>
      </c>
      <c r="R12" s="36" t="s">
        <v>225</v>
      </c>
      <c r="S12" s="37" t="s">
        <v>211</v>
      </c>
      <c r="T12" s="36" t="s">
        <v>219</v>
      </c>
      <c r="U12" s="36" t="s">
        <v>212</v>
      </c>
      <c r="V12" s="36" t="s">
        <v>217</v>
      </c>
      <c r="W12" s="36" t="s">
        <v>223</v>
      </c>
      <c r="X12" s="36" t="s">
        <v>210</v>
      </c>
      <c r="Y12" s="41" t="s">
        <v>206</v>
      </c>
      <c r="Z12" s="41" t="s">
        <v>218</v>
      </c>
      <c r="AA12" s="121" t="s">
        <v>220</v>
      </c>
      <c r="AB12" s="121" t="s">
        <v>207</v>
      </c>
      <c r="AC12" s="37" t="s">
        <v>213</v>
      </c>
      <c r="AD12" s="36" t="s">
        <v>221</v>
      </c>
      <c r="AE12" s="36" t="s">
        <v>205</v>
      </c>
      <c r="AF12" s="36" t="s">
        <v>209</v>
      </c>
      <c r="AI12" s="33" t="s">
        <v>216</v>
      </c>
      <c r="AJ12" s="34">
        <f t="shared" si="0"/>
        <v>28</v>
      </c>
      <c r="AK12" s="20">
        <v>1</v>
      </c>
      <c r="AL12" s="20">
        <v>1</v>
      </c>
      <c r="AM12" s="20">
        <v>0</v>
      </c>
      <c r="AN12" s="20">
        <v>1</v>
      </c>
      <c r="AO12" s="20">
        <v>1</v>
      </c>
      <c r="AP12" s="20">
        <v>1</v>
      </c>
      <c r="AQ12" s="20">
        <v>0</v>
      </c>
      <c r="AR12" s="20">
        <v>1</v>
      </c>
      <c r="AS12" s="20">
        <v>0</v>
      </c>
      <c r="AT12" s="20">
        <v>1</v>
      </c>
      <c r="AU12" s="20">
        <v>1</v>
      </c>
      <c r="AV12" s="20">
        <v>0</v>
      </c>
      <c r="AW12" s="20">
        <v>1</v>
      </c>
      <c r="AX12" s="20">
        <v>0</v>
      </c>
      <c r="AY12" s="20">
        <v>1</v>
      </c>
      <c r="AZ12" s="67">
        <v>1</v>
      </c>
      <c r="BA12" s="20">
        <v>0</v>
      </c>
      <c r="BB12" s="20">
        <v>0</v>
      </c>
      <c r="BC12" s="20">
        <v>0</v>
      </c>
      <c r="BD12" s="20">
        <v>0</v>
      </c>
      <c r="BE12" s="20">
        <v>1</v>
      </c>
      <c r="BF12" s="20">
        <v>1</v>
      </c>
      <c r="BG12" s="20">
        <v>1</v>
      </c>
      <c r="BH12" s="20">
        <v>0</v>
      </c>
      <c r="BI12" s="20">
        <v>1</v>
      </c>
      <c r="BJ12" s="20">
        <v>1</v>
      </c>
      <c r="BK12" s="20">
        <v>1</v>
      </c>
      <c r="BL12" s="20">
        <v>0</v>
      </c>
      <c r="BM12" s="20">
        <v>1</v>
      </c>
      <c r="BN12" s="20">
        <v>1</v>
      </c>
      <c r="BO12" s="20">
        <v>1</v>
      </c>
      <c r="BP12" s="20">
        <v>0</v>
      </c>
      <c r="BQ12" s="20">
        <v>0</v>
      </c>
      <c r="BR12" s="20">
        <v>0</v>
      </c>
      <c r="BS12" s="20">
        <v>1</v>
      </c>
      <c r="BT12" s="20">
        <v>0</v>
      </c>
      <c r="BU12" s="20">
        <v>1</v>
      </c>
      <c r="BV12" s="20">
        <v>0</v>
      </c>
      <c r="BW12" s="20">
        <v>0</v>
      </c>
      <c r="BX12" s="20">
        <v>0</v>
      </c>
      <c r="BY12" s="20">
        <v>0</v>
      </c>
      <c r="BZ12" s="20">
        <v>1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1</v>
      </c>
      <c r="CG12" s="20">
        <v>1</v>
      </c>
      <c r="CH12" s="20">
        <v>1</v>
      </c>
      <c r="CI12" s="21">
        <v>1</v>
      </c>
      <c r="CJ12">
        <v>1</v>
      </c>
      <c r="CM12" t="s">
        <v>30</v>
      </c>
    </row>
    <row r="13" spans="1:91" ht="16" thickBot="1">
      <c r="A13" s="40" t="s">
        <v>129</v>
      </c>
      <c r="B13" s="52" t="s">
        <v>50</v>
      </c>
      <c r="C13" s="53">
        <f>SUM(L13:AF13)</f>
        <v>1</v>
      </c>
      <c r="D13" s="54">
        <f>C13/21</f>
        <v>4.7619047619047616E-2</v>
      </c>
      <c r="E13" s="55">
        <f>SUM(L13:R13)</f>
        <v>0</v>
      </c>
      <c r="F13" s="55">
        <f>SUM(S13:X13)</f>
        <v>0</v>
      </c>
      <c r="G13" s="55">
        <f>SUM(Z13:AF13)</f>
        <v>1</v>
      </c>
      <c r="H13" s="57" t="s">
        <v>275</v>
      </c>
      <c r="I13" s="55"/>
      <c r="J13" s="55"/>
      <c r="K13" s="122">
        <f>E13-G13</f>
        <v>-1</v>
      </c>
      <c r="L13" s="116">
        <v>0</v>
      </c>
      <c r="M13" s="116">
        <v>0</v>
      </c>
      <c r="N13" s="116">
        <v>0</v>
      </c>
      <c r="O13" s="116">
        <v>0</v>
      </c>
      <c r="P13" s="116">
        <v>0</v>
      </c>
      <c r="Q13" s="116">
        <v>0</v>
      </c>
      <c r="R13" s="117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19">
        <v>0</v>
      </c>
      <c r="AA13" s="116">
        <v>0</v>
      </c>
      <c r="AB13" s="116">
        <v>1</v>
      </c>
      <c r="AC13" s="116">
        <v>0</v>
      </c>
      <c r="AD13" s="116">
        <v>0</v>
      </c>
      <c r="AE13" s="116">
        <v>0</v>
      </c>
      <c r="AF13" s="116">
        <v>0</v>
      </c>
      <c r="AI13" s="33" t="s">
        <v>222</v>
      </c>
      <c r="AJ13" s="34">
        <f t="shared" si="0"/>
        <v>28</v>
      </c>
      <c r="AK13" s="20">
        <v>1</v>
      </c>
      <c r="AL13" s="20">
        <v>1</v>
      </c>
      <c r="AM13" s="20">
        <v>0</v>
      </c>
      <c r="AN13" s="20">
        <v>1</v>
      </c>
      <c r="AO13" s="20">
        <v>1</v>
      </c>
      <c r="AP13" s="20">
        <v>1</v>
      </c>
      <c r="AQ13" s="20">
        <v>0</v>
      </c>
      <c r="AR13" s="20">
        <v>1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1</v>
      </c>
      <c r="AZ13" s="67">
        <v>1</v>
      </c>
      <c r="BA13" s="20">
        <v>0</v>
      </c>
      <c r="BB13" s="20">
        <v>0</v>
      </c>
      <c r="BC13" s="20">
        <v>0</v>
      </c>
      <c r="BD13" s="20">
        <v>0</v>
      </c>
      <c r="BE13" s="20">
        <v>1</v>
      </c>
      <c r="BF13" s="20">
        <v>1</v>
      </c>
      <c r="BG13" s="20">
        <v>1</v>
      </c>
      <c r="BH13" s="20">
        <v>1</v>
      </c>
      <c r="BI13" s="20">
        <v>1</v>
      </c>
      <c r="BJ13" s="20">
        <v>0</v>
      </c>
      <c r="BK13" s="20">
        <v>1</v>
      </c>
      <c r="BL13" s="20">
        <v>0</v>
      </c>
      <c r="BM13" s="20">
        <v>1</v>
      </c>
      <c r="BN13" s="20">
        <v>1</v>
      </c>
      <c r="BO13" s="20">
        <v>1</v>
      </c>
      <c r="BP13" s="20">
        <v>0</v>
      </c>
      <c r="BQ13" s="20">
        <v>0</v>
      </c>
      <c r="BR13" s="20">
        <v>1</v>
      </c>
      <c r="BS13" s="20">
        <v>1</v>
      </c>
      <c r="BT13" s="20">
        <v>1</v>
      </c>
      <c r="BU13" s="20">
        <v>1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1</v>
      </c>
      <c r="CD13" s="20">
        <v>1</v>
      </c>
      <c r="CE13" s="20">
        <v>1</v>
      </c>
      <c r="CF13" s="20">
        <v>0</v>
      </c>
      <c r="CG13" s="20">
        <v>1</v>
      </c>
      <c r="CH13" s="20">
        <v>1</v>
      </c>
      <c r="CI13" s="21">
        <v>1</v>
      </c>
      <c r="CJ13">
        <v>1</v>
      </c>
      <c r="CM13" t="s">
        <v>31</v>
      </c>
    </row>
    <row r="14" spans="1:91" ht="16" thickBot="1">
      <c r="A14" s="40" t="s">
        <v>140</v>
      </c>
      <c r="B14" s="52" t="s">
        <v>61</v>
      </c>
      <c r="C14" s="53">
        <f>SUM(L14:AF14)</f>
        <v>4</v>
      </c>
      <c r="D14" s="54">
        <f>C14/21</f>
        <v>0.19047619047619047</v>
      </c>
      <c r="E14" s="55">
        <f>SUM(L14:R14)</f>
        <v>0</v>
      </c>
      <c r="F14" s="55">
        <f>SUM(S14:X14)</f>
        <v>0</v>
      </c>
      <c r="G14" s="55">
        <f>SUM(Z14:AF14)</f>
        <v>4</v>
      </c>
      <c r="H14" s="73" t="s">
        <v>248</v>
      </c>
      <c r="I14" s="55"/>
      <c r="J14" s="55"/>
      <c r="K14" s="122">
        <f>E14-G14</f>
        <v>-4</v>
      </c>
      <c r="L14" s="116">
        <v>0</v>
      </c>
      <c r="M14" s="116">
        <v>0</v>
      </c>
      <c r="N14" s="116">
        <v>0</v>
      </c>
      <c r="O14" s="116">
        <v>0</v>
      </c>
      <c r="P14" s="116">
        <v>0</v>
      </c>
      <c r="Q14" s="116">
        <v>0</v>
      </c>
      <c r="R14" s="117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19">
        <v>0</v>
      </c>
      <c r="AA14" s="116">
        <v>1</v>
      </c>
      <c r="AB14" s="116">
        <v>0</v>
      </c>
      <c r="AC14" s="116">
        <v>0</v>
      </c>
      <c r="AD14" s="116">
        <v>1</v>
      </c>
      <c r="AE14" s="116">
        <v>1</v>
      </c>
      <c r="AF14" s="116">
        <v>1</v>
      </c>
      <c r="AI14" s="33" t="s">
        <v>224</v>
      </c>
      <c r="AJ14" s="34">
        <f t="shared" si="0"/>
        <v>29</v>
      </c>
      <c r="AK14" s="20">
        <v>1</v>
      </c>
      <c r="AL14" s="20">
        <v>1</v>
      </c>
      <c r="AM14" s="20">
        <v>0</v>
      </c>
      <c r="AN14" s="20">
        <v>1</v>
      </c>
      <c r="AO14" s="20">
        <v>1</v>
      </c>
      <c r="AP14" s="20">
        <v>1</v>
      </c>
      <c r="AQ14" s="20">
        <v>0</v>
      </c>
      <c r="AR14" s="20">
        <v>1</v>
      </c>
      <c r="AS14" s="20">
        <v>1</v>
      </c>
      <c r="AT14" s="20">
        <v>1</v>
      </c>
      <c r="AU14" s="20">
        <v>1</v>
      </c>
      <c r="AV14" s="20">
        <v>0</v>
      </c>
      <c r="AW14" s="20">
        <v>1</v>
      </c>
      <c r="AX14" s="20">
        <v>1</v>
      </c>
      <c r="AY14" s="20">
        <v>1</v>
      </c>
      <c r="AZ14" s="67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1</v>
      </c>
      <c r="BF14" s="20">
        <v>1</v>
      </c>
      <c r="BG14" s="20">
        <v>0</v>
      </c>
      <c r="BH14" s="20">
        <v>0</v>
      </c>
      <c r="BI14" s="20">
        <v>1</v>
      </c>
      <c r="BJ14" s="20">
        <v>1</v>
      </c>
      <c r="BK14" s="20">
        <v>0</v>
      </c>
      <c r="BL14" s="20">
        <v>0</v>
      </c>
      <c r="BM14" s="20">
        <v>0</v>
      </c>
      <c r="BN14" s="20">
        <v>1</v>
      </c>
      <c r="BO14" s="20">
        <v>1</v>
      </c>
      <c r="BP14" s="20">
        <v>0</v>
      </c>
      <c r="BQ14" s="20">
        <v>1</v>
      </c>
      <c r="BR14" s="20">
        <v>0</v>
      </c>
      <c r="BS14" s="20">
        <v>1</v>
      </c>
      <c r="BT14" s="20">
        <v>0</v>
      </c>
      <c r="BU14" s="20">
        <v>1</v>
      </c>
      <c r="BV14" s="20">
        <v>0</v>
      </c>
      <c r="BW14" s="20">
        <v>0</v>
      </c>
      <c r="BX14" s="20">
        <v>0</v>
      </c>
      <c r="BY14" s="20">
        <v>0</v>
      </c>
      <c r="BZ14" s="20">
        <v>1</v>
      </c>
      <c r="CA14" s="20">
        <v>0</v>
      </c>
      <c r="CB14" s="20">
        <v>1</v>
      </c>
      <c r="CC14" s="20">
        <v>1</v>
      </c>
      <c r="CD14" s="20">
        <v>0</v>
      </c>
      <c r="CE14" s="20">
        <v>1</v>
      </c>
      <c r="CF14" s="20">
        <v>1</v>
      </c>
      <c r="CG14" s="20">
        <v>1</v>
      </c>
      <c r="CH14" s="20">
        <v>1</v>
      </c>
      <c r="CI14" s="21">
        <v>0</v>
      </c>
      <c r="CJ14">
        <v>1</v>
      </c>
      <c r="CM14" t="s">
        <v>32</v>
      </c>
    </row>
    <row r="15" spans="1:91" ht="16" thickBot="1">
      <c r="A15" s="40" t="s">
        <v>135</v>
      </c>
      <c r="B15" s="52" t="s">
        <v>56</v>
      </c>
      <c r="C15" s="53">
        <f>SUM(L15:AF15)</f>
        <v>5</v>
      </c>
      <c r="D15" s="54">
        <f>C15/21</f>
        <v>0.23809523809523808</v>
      </c>
      <c r="E15" s="55">
        <f>SUM(L15:R15)</f>
        <v>1</v>
      </c>
      <c r="F15" s="55">
        <f>SUM(S15:X15)</f>
        <v>2</v>
      </c>
      <c r="G15" s="55">
        <f>SUM(Z15:AF15)</f>
        <v>2</v>
      </c>
      <c r="H15" s="46" t="s">
        <v>284</v>
      </c>
      <c r="I15" s="55"/>
      <c r="J15" s="55"/>
      <c r="K15" s="56">
        <f>E15-G15</f>
        <v>-1</v>
      </c>
      <c r="L15" s="116">
        <v>1</v>
      </c>
      <c r="M15" s="116">
        <v>0</v>
      </c>
      <c r="N15" s="116">
        <v>0</v>
      </c>
      <c r="O15" s="116">
        <v>0</v>
      </c>
      <c r="P15" s="116">
        <v>0</v>
      </c>
      <c r="Q15" s="116">
        <v>0</v>
      </c>
      <c r="R15" s="117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 s="119">
        <v>0</v>
      </c>
      <c r="AA15" s="116">
        <v>0</v>
      </c>
      <c r="AB15" s="116">
        <v>0</v>
      </c>
      <c r="AC15" s="116">
        <v>1</v>
      </c>
      <c r="AD15" s="116">
        <v>0</v>
      </c>
      <c r="AE15" s="116">
        <v>1</v>
      </c>
      <c r="AF15" s="116">
        <v>0</v>
      </c>
      <c r="AI15" s="33" t="s">
        <v>225</v>
      </c>
      <c r="AJ15" s="34">
        <f t="shared" si="0"/>
        <v>29</v>
      </c>
      <c r="AK15" s="20">
        <v>0</v>
      </c>
      <c r="AL15" s="20">
        <v>1</v>
      </c>
      <c r="AM15" s="20">
        <v>1</v>
      </c>
      <c r="AN15" s="20">
        <v>0</v>
      </c>
      <c r="AO15" s="20">
        <v>1</v>
      </c>
      <c r="AP15" s="20">
        <v>0</v>
      </c>
      <c r="AQ15" s="20">
        <v>0</v>
      </c>
      <c r="AR15" s="20">
        <v>0</v>
      </c>
      <c r="AS15" s="20">
        <v>1</v>
      </c>
      <c r="AT15" s="20">
        <v>1</v>
      </c>
      <c r="AU15" s="20">
        <v>0</v>
      </c>
      <c r="AV15" s="20">
        <v>1</v>
      </c>
      <c r="AW15" s="20">
        <v>1</v>
      </c>
      <c r="AX15" s="20">
        <v>0</v>
      </c>
      <c r="AY15" s="20">
        <v>1</v>
      </c>
      <c r="AZ15" s="67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1</v>
      </c>
      <c r="BF15" s="20">
        <v>1</v>
      </c>
      <c r="BG15" s="20">
        <v>1</v>
      </c>
      <c r="BH15" s="20">
        <v>1</v>
      </c>
      <c r="BI15" s="20">
        <v>1</v>
      </c>
      <c r="BJ15" s="20">
        <v>0</v>
      </c>
      <c r="BK15" s="20">
        <v>1</v>
      </c>
      <c r="BL15" s="20">
        <v>0</v>
      </c>
      <c r="BM15" s="20">
        <v>1</v>
      </c>
      <c r="BN15" s="20">
        <v>1</v>
      </c>
      <c r="BO15" s="20">
        <v>1</v>
      </c>
      <c r="BP15" s="20">
        <v>0</v>
      </c>
      <c r="BQ15" s="20">
        <v>1</v>
      </c>
      <c r="BR15" s="20">
        <v>1</v>
      </c>
      <c r="BS15" s="20">
        <v>1</v>
      </c>
      <c r="BT15" s="20">
        <v>0</v>
      </c>
      <c r="BU15" s="20">
        <v>1</v>
      </c>
      <c r="BV15" s="20">
        <v>0</v>
      </c>
      <c r="BW15" s="20">
        <v>1</v>
      </c>
      <c r="BX15" s="20">
        <v>1</v>
      </c>
      <c r="BY15" s="20">
        <v>0</v>
      </c>
      <c r="BZ15" s="20">
        <v>1</v>
      </c>
      <c r="CA15" s="20">
        <v>0</v>
      </c>
      <c r="CB15" s="20">
        <v>0</v>
      </c>
      <c r="CC15" s="20">
        <v>1</v>
      </c>
      <c r="CD15" s="20">
        <v>0</v>
      </c>
      <c r="CE15" s="20">
        <v>1</v>
      </c>
      <c r="CF15" s="20">
        <v>0</v>
      </c>
      <c r="CG15" s="20">
        <v>1</v>
      </c>
      <c r="CH15" s="20">
        <v>1</v>
      </c>
      <c r="CI15" s="21">
        <v>0</v>
      </c>
      <c r="CJ15">
        <v>1</v>
      </c>
      <c r="CM15" t="s">
        <v>33</v>
      </c>
    </row>
    <row r="16" spans="1:91" ht="16" thickBot="1">
      <c r="A16" s="40" t="s">
        <v>141</v>
      </c>
      <c r="B16" s="52" t="s">
        <v>226</v>
      </c>
      <c r="C16" s="53">
        <f>SUM(L16:AF16)</f>
        <v>6</v>
      </c>
      <c r="D16" s="54">
        <f>C16/21</f>
        <v>0.2857142857142857</v>
      </c>
      <c r="E16" s="55">
        <f>SUM(L16:R16)</f>
        <v>1</v>
      </c>
      <c r="F16" s="55">
        <f>SUM(S16:X16)</f>
        <v>1</v>
      </c>
      <c r="G16" s="55">
        <f>SUM(Z16:AF16)</f>
        <v>4</v>
      </c>
      <c r="H16" s="73" t="s">
        <v>263</v>
      </c>
      <c r="I16" s="55"/>
      <c r="J16" s="55"/>
      <c r="K16" s="122">
        <f>E16-G16</f>
        <v>-3</v>
      </c>
      <c r="L16" s="116">
        <v>0</v>
      </c>
      <c r="M16" s="116">
        <v>0</v>
      </c>
      <c r="N16" s="116">
        <v>0</v>
      </c>
      <c r="O16" s="116">
        <v>0</v>
      </c>
      <c r="P16" s="116">
        <v>0</v>
      </c>
      <c r="Q16" s="116">
        <v>1</v>
      </c>
      <c r="R16" s="117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119">
        <v>1</v>
      </c>
      <c r="AA16" s="116">
        <v>1</v>
      </c>
      <c r="AB16" s="116">
        <v>1</v>
      </c>
      <c r="AC16" s="116">
        <v>1</v>
      </c>
      <c r="AD16" s="116">
        <v>0</v>
      </c>
      <c r="AE16" s="116">
        <v>0</v>
      </c>
      <c r="AF16" s="116">
        <v>0</v>
      </c>
      <c r="AI16" s="27" t="s">
        <v>211</v>
      </c>
      <c r="AJ16" s="34">
        <f t="shared" si="0"/>
        <v>31</v>
      </c>
      <c r="AK16" s="29">
        <v>1</v>
      </c>
      <c r="AL16" s="29">
        <v>1</v>
      </c>
      <c r="AM16" s="29">
        <v>1</v>
      </c>
      <c r="AN16" s="29">
        <v>1</v>
      </c>
      <c r="AO16" s="29">
        <v>1</v>
      </c>
      <c r="AP16" s="29">
        <v>0</v>
      </c>
      <c r="AQ16" s="29">
        <v>1</v>
      </c>
      <c r="AR16" s="29">
        <v>1</v>
      </c>
      <c r="AS16" s="29">
        <v>1</v>
      </c>
      <c r="AT16" s="29">
        <v>1</v>
      </c>
      <c r="AU16" s="29">
        <v>1</v>
      </c>
      <c r="AV16" s="29">
        <v>0</v>
      </c>
      <c r="AW16" s="29">
        <v>1</v>
      </c>
      <c r="AX16" s="29">
        <v>0</v>
      </c>
      <c r="AY16" s="29">
        <v>1</v>
      </c>
      <c r="AZ16" s="68">
        <v>1</v>
      </c>
      <c r="BA16" s="29">
        <v>0</v>
      </c>
      <c r="BB16" s="29">
        <v>0</v>
      </c>
      <c r="BC16" s="29">
        <v>0</v>
      </c>
      <c r="BD16" s="29">
        <v>1</v>
      </c>
      <c r="BE16" s="29">
        <v>1</v>
      </c>
      <c r="BF16" s="29">
        <v>1</v>
      </c>
      <c r="BG16" s="29">
        <v>0</v>
      </c>
      <c r="BH16" s="29">
        <v>0</v>
      </c>
      <c r="BI16" s="29">
        <v>1</v>
      </c>
      <c r="BJ16" s="29">
        <v>0</v>
      </c>
      <c r="BK16" s="29">
        <v>1</v>
      </c>
      <c r="BL16" s="29">
        <v>1</v>
      </c>
      <c r="BM16" s="29">
        <v>1</v>
      </c>
      <c r="BN16" s="29">
        <v>1</v>
      </c>
      <c r="BO16" s="29">
        <v>1</v>
      </c>
      <c r="BP16" s="29">
        <v>0</v>
      </c>
      <c r="BQ16" s="29">
        <v>0</v>
      </c>
      <c r="BR16" s="29">
        <v>0</v>
      </c>
      <c r="BS16" s="29">
        <v>0</v>
      </c>
      <c r="BT16" s="29">
        <v>1</v>
      </c>
      <c r="BU16" s="29">
        <v>1</v>
      </c>
      <c r="BV16" s="29">
        <v>0</v>
      </c>
      <c r="BW16" s="29">
        <v>1</v>
      </c>
      <c r="BX16" s="29">
        <v>0</v>
      </c>
      <c r="BY16" s="29">
        <v>0</v>
      </c>
      <c r="BZ16" s="29">
        <v>0</v>
      </c>
      <c r="CA16" s="29">
        <v>0</v>
      </c>
      <c r="CB16" s="29">
        <v>1</v>
      </c>
      <c r="CC16" s="29">
        <v>0</v>
      </c>
      <c r="CD16" s="29">
        <v>0</v>
      </c>
      <c r="CE16" s="29">
        <v>1</v>
      </c>
      <c r="CF16" s="29">
        <v>1</v>
      </c>
      <c r="CG16" s="29">
        <v>0</v>
      </c>
      <c r="CH16" s="29">
        <v>1</v>
      </c>
      <c r="CI16" s="31">
        <v>1</v>
      </c>
      <c r="CJ16">
        <v>1</v>
      </c>
      <c r="CM16" t="s">
        <v>34</v>
      </c>
    </row>
    <row r="17" spans="1:91" ht="16" thickBot="1">
      <c r="A17" s="40" t="s">
        <v>111</v>
      </c>
      <c r="B17" s="52" t="s">
        <v>32</v>
      </c>
      <c r="C17" s="53">
        <f>SUM(L17:AF17)</f>
        <v>6</v>
      </c>
      <c r="D17" s="54">
        <f>C17/21</f>
        <v>0.2857142857142857</v>
      </c>
      <c r="E17" s="55">
        <f>SUM(L17:R17)</f>
        <v>2</v>
      </c>
      <c r="F17" s="55">
        <f>SUM(S17:X17)</f>
        <v>1</v>
      </c>
      <c r="G17" s="55">
        <f>SUM(Z17:AF17)</f>
        <v>3</v>
      </c>
      <c r="H17" s="4" t="s">
        <v>272</v>
      </c>
      <c r="I17" s="55"/>
      <c r="J17" s="55"/>
      <c r="K17" s="56">
        <f>E17-G17</f>
        <v>-1</v>
      </c>
      <c r="L17" s="116">
        <v>0</v>
      </c>
      <c r="M17" s="116">
        <v>0</v>
      </c>
      <c r="N17" s="116">
        <v>1</v>
      </c>
      <c r="O17" s="116">
        <v>0</v>
      </c>
      <c r="P17" s="116">
        <v>0</v>
      </c>
      <c r="Q17" s="116">
        <v>1</v>
      </c>
      <c r="R17" s="1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 s="119">
        <v>0</v>
      </c>
      <c r="AA17" s="116">
        <v>0</v>
      </c>
      <c r="AB17" s="116">
        <v>1</v>
      </c>
      <c r="AC17" s="116">
        <v>0</v>
      </c>
      <c r="AD17" s="116">
        <v>0</v>
      </c>
      <c r="AE17" s="116">
        <v>1</v>
      </c>
      <c r="AF17" s="116">
        <v>1</v>
      </c>
      <c r="AI17" s="28" t="s">
        <v>219</v>
      </c>
      <c r="AJ17" s="34">
        <f t="shared" si="0"/>
        <v>31</v>
      </c>
      <c r="AK17" s="26">
        <v>1</v>
      </c>
      <c r="AL17" s="26">
        <v>1</v>
      </c>
      <c r="AM17" s="26">
        <v>0</v>
      </c>
      <c r="AN17" s="26">
        <v>1</v>
      </c>
      <c r="AO17" s="26">
        <v>1</v>
      </c>
      <c r="AP17" s="26">
        <v>1</v>
      </c>
      <c r="AQ17" s="26">
        <v>1</v>
      </c>
      <c r="AR17" s="26">
        <v>0</v>
      </c>
      <c r="AS17" s="26">
        <v>1</v>
      </c>
      <c r="AT17" s="26">
        <v>0</v>
      </c>
      <c r="AU17" s="26">
        <v>1</v>
      </c>
      <c r="AV17" s="26">
        <v>0</v>
      </c>
      <c r="AW17" s="26">
        <v>1</v>
      </c>
      <c r="AX17" s="26">
        <v>0</v>
      </c>
      <c r="AY17" s="26">
        <v>0</v>
      </c>
      <c r="AZ17" s="69">
        <v>1</v>
      </c>
      <c r="BA17" s="26">
        <v>1</v>
      </c>
      <c r="BB17" s="26">
        <v>0</v>
      </c>
      <c r="BC17" s="26">
        <v>0</v>
      </c>
      <c r="BD17" s="26">
        <v>1</v>
      </c>
      <c r="BE17" s="26">
        <v>1</v>
      </c>
      <c r="BF17" s="26">
        <v>1</v>
      </c>
      <c r="BG17" s="26">
        <v>0</v>
      </c>
      <c r="BH17" s="26">
        <v>0</v>
      </c>
      <c r="BI17" s="26">
        <v>1</v>
      </c>
      <c r="BJ17" s="26">
        <v>1</v>
      </c>
      <c r="BK17" s="26">
        <v>1</v>
      </c>
      <c r="BL17" s="26">
        <v>0</v>
      </c>
      <c r="BM17" s="26">
        <v>1</v>
      </c>
      <c r="BN17" s="26">
        <v>1</v>
      </c>
      <c r="BO17" s="26">
        <v>1</v>
      </c>
      <c r="BP17" s="26">
        <v>0</v>
      </c>
      <c r="BQ17" s="26">
        <v>0</v>
      </c>
      <c r="BR17" s="26">
        <v>1</v>
      </c>
      <c r="BS17" s="26">
        <v>1</v>
      </c>
      <c r="BT17" s="26">
        <v>0</v>
      </c>
      <c r="BU17" s="26">
        <v>1</v>
      </c>
      <c r="BV17" s="26">
        <v>1</v>
      </c>
      <c r="BW17" s="26">
        <v>0</v>
      </c>
      <c r="BX17" s="26">
        <v>1</v>
      </c>
      <c r="BY17" s="26">
        <v>0</v>
      </c>
      <c r="BZ17" s="26">
        <v>1</v>
      </c>
      <c r="CA17" s="26">
        <v>0</v>
      </c>
      <c r="CB17" s="26">
        <v>0</v>
      </c>
      <c r="CC17" s="26">
        <v>0</v>
      </c>
      <c r="CD17" s="26">
        <v>1</v>
      </c>
      <c r="CE17" s="26">
        <v>1</v>
      </c>
      <c r="CF17" s="26">
        <v>0</v>
      </c>
      <c r="CG17" s="26">
        <v>1</v>
      </c>
      <c r="CH17" s="26">
        <v>1</v>
      </c>
      <c r="CI17" s="30">
        <v>0</v>
      </c>
      <c r="CJ17">
        <v>1</v>
      </c>
      <c r="CM17" t="s">
        <v>35</v>
      </c>
    </row>
    <row r="18" spans="1:91" ht="16" thickBot="1">
      <c r="A18" s="40" t="s">
        <v>117</v>
      </c>
      <c r="B18" s="52" t="s">
        <v>38</v>
      </c>
      <c r="C18" s="53">
        <f>SUM(L18:AF18)</f>
        <v>8</v>
      </c>
      <c r="D18" s="54">
        <f>C18/21</f>
        <v>0.38095238095238093</v>
      </c>
      <c r="E18" s="55">
        <f>SUM(L18:R18)</f>
        <v>0</v>
      </c>
      <c r="F18" s="55">
        <f>SUM(S18:X18)</f>
        <v>3</v>
      </c>
      <c r="G18" s="55">
        <f>SUM(Z18:AF18)</f>
        <v>5</v>
      </c>
      <c r="H18" s="73" t="s">
        <v>248</v>
      </c>
      <c r="I18" s="55"/>
      <c r="J18" s="55"/>
      <c r="K18" s="122">
        <f>E18-G18</f>
        <v>-5</v>
      </c>
      <c r="L18" s="116">
        <v>0</v>
      </c>
      <c r="M18" s="116">
        <v>0</v>
      </c>
      <c r="N18" s="116">
        <v>0</v>
      </c>
      <c r="O18" s="116">
        <v>0</v>
      </c>
      <c r="P18" s="116">
        <v>0</v>
      </c>
      <c r="Q18" s="116">
        <v>0</v>
      </c>
      <c r="R18" s="117">
        <v>0</v>
      </c>
      <c r="S18">
        <v>1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 s="119">
        <v>1</v>
      </c>
      <c r="AA18" s="116">
        <v>1</v>
      </c>
      <c r="AB18" s="116">
        <v>1</v>
      </c>
      <c r="AC18" s="116">
        <v>1</v>
      </c>
      <c r="AD18" s="116">
        <v>1</v>
      </c>
      <c r="AE18" s="116">
        <v>0</v>
      </c>
      <c r="AF18" s="116">
        <v>0</v>
      </c>
      <c r="AI18" s="28" t="s">
        <v>212</v>
      </c>
      <c r="AJ18" s="34">
        <f t="shared" si="0"/>
        <v>32</v>
      </c>
      <c r="AK18" s="26">
        <v>1</v>
      </c>
      <c r="AL18" s="26">
        <v>1</v>
      </c>
      <c r="AM18" s="26">
        <v>1</v>
      </c>
      <c r="AN18" s="26">
        <v>1</v>
      </c>
      <c r="AO18" s="26">
        <v>1</v>
      </c>
      <c r="AP18" s="26">
        <v>1</v>
      </c>
      <c r="AQ18" s="26">
        <v>0</v>
      </c>
      <c r="AR18" s="26">
        <v>1</v>
      </c>
      <c r="AS18" s="26">
        <v>1</v>
      </c>
      <c r="AT18" s="26">
        <v>1</v>
      </c>
      <c r="AU18" s="26">
        <v>1</v>
      </c>
      <c r="AV18" s="26">
        <v>1</v>
      </c>
      <c r="AW18" s="26">
        <v>1</v>
      </c>
      <c r="AX18" s="26">
        <v>1</v>
      </c>
      <c r="AY18" s="26">
        <v>1</v>
      </c>
      <c r="AZ18" s="69">
        <v>1</v>
      </c>
      <c r="BA18" s="26">
        <v>0</v>
      </c>
      <c r="BB18" s="26">
        <v>1</v>
      </c>
      <c r="BC18" s="26">
        <v>0</v>
      </c>
      <c r="BD18" s="26">
        <v>1</v>
      </c>
      <c r="BE18" s="26">
        <v>1</v>
      </c>
      <c r="BF18" s="26">
        <v>1</v>
      </c>
      <c r="BG18" s="26">
        <v>0</v>
      </c>
      <c r="BH18" s="26">
        <v>1</v>
      </c>
      <c r="BI18" s="26">
        <v>1</v>
      </c>
      <c r="BJ18" s="26">
        <v>0</v>
      </c>
      <c r="BK18" s="26">
        <v>0</v>
      </c>
      <c r="BL18" s="26">
        <v>0</v>
      </c>
      <c r="BM18" s="26">
        <v>1</v>
      </c>
      <c r="BN18" s="26">
        <v>1</v>
      </c>
      <c r="BO18" s="26">
        <v>0</v>
      </c>
      <c r="BP18" s="26">
        <v>0</v>
      </c>
      <c r="BQ18" s="26">
        <v>0</v>
      </c>
      <c r="BR18" s="26">
        <v>0</v>
      </c>
      <c r="BS18" s="26">
        <v>0</v>
      </c>
      <c r="BT18" s="26">
        <v>0</v>
      </c>
      <c r="BU18" s="26">
        <v>1</v>
      </c>
      <c r="BV18" s="26">
        <v>0</v>
      </c>
      <c r="BW18" s="26">
        <v>0</v>
      </c>
      <c r="BX18" s="26">
        <v>0</v>
      </c>
      <c r="BY18" s="26">
        <v>0</v>
      </c>
      <c r="BZ18" s="26">
        <v>1</v>
      </c>
      <c r="CA18" s="26">
        <v>0</v>
      </c>
      <c r="CB18" s="26">
        <v>0</v>
      </c>
      <c r="CC18" s="26">
        <v>1</v>
      </c>
      <c r="CD18" s="26">
        <v>1</v>
      </c>
      <c r="CE18" s="26">
        <v>1</v>
      </c>
      <c r="CF18" s="26">
        <v>1</v>
      </c>
      <c r="CG18" s="26">
        <v>0</v>
      </c>
      <c r="CH18" s="26">
        <v>1</v>
      </c>
      <c r="CI18" s="30">
        <v>1</v>
      </c>
      <c r="CJ18">
        <v>1</v>
      </c>
      <c r="CM18" t="s">
        <v>36</v>
      </c>
    </row>
    <row r="19" spans="1:91" ht="16" thickBot="1">
      <c r="A19" s="40" t="s">
        <v>138</v>
      </c>
      <c r="B19" s="52" t="s">
        <v>59</v>
      </c>
      <c r="C19" s="53">
        <f>SUM(L19:AF19)</f>
        <v>8</v>
      </c>
      <c r="D19" s="54">
        <f>C19/21</f>
        <v>0.38095238095238093</v>
      </c>
      <c r="E19" s="55">
        <f>SUM(L19:R19)</f>
        <v>2</v>
      </c>
      <c r="F19" s="55">
        <f>SUM(S19:X19)</f>
        <v>1</v>
      </c>
      <c r="G19" s="55">
        <f>SUM(Z19:AF19)</f>
        <v>5</v>
      </c>
      <c r="H19" s="73" t="s">
        <v>263</v>
      </c>
      <c r="I19" s="55"/>
      <c r="J19" s="55"/>
      <c r="K19" s="122">
        <f>E19-G19</f>
        <v>-3</v>
      </c>
      <c r="L19" s="116">
        <v>1</v>
      </c>
      <c r="M19" s="116">
        <v>0</v>
      </c>
      <c r="N19" s="116">
        <v>1</v>
      </c>
      <c r="O19" s="116">
        <v>0</v>
      </c>
      <c r="P19" s="116">
        <v>0</v>
      </c>
      <c r="Q19" s="116">
        <v>0</v>
      </c>
      <c r="R19" s="117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 s="119">
        <v>1</v>
      </c>
      <c r="AA19" s="116">
        <v>1</v>
      </c>
      <c r="AB19" s="116">
        <v>1</v>
      </c>
      <c r="AC19" s="116">
        <v>0</v>
      </c>
      <c r="AD19" s="116">
        <v>0</v>
      </c>
      <c r="AE19" s="116">
        <v>1</v>
      </c>
      <c r="AF19" s="116">
        <v>1</v>
      </c>
      <c r="AI19" s="28" t="s">
        <v>217</v>
      </c>
      <c r="AJ19" s="34">
        <f t="shared" si="0"/>
        <v>32</v>
      </c>
      <c r="AK19" s="26">
        <v>1</v>
      </c>
      <c r="AL19" s="26">
        <v>1</v>
      </c>
      <c r="AM19" s="26">
        <v>1</v>
      </c>
      <c r="AN19" s="26">
        <v>1</v>
      </c>
      <c r="AO19" s="26">
        <v>1</v>
      </c>
      <c r="AP19" s="26">
        <v>1</v>
      </c>
      <c r="AQ19" s="26">
        <v>0</v>
      </c>
      <c r="AR19" s="26">
        <v>1</v>
      </c>
      <c r="AS19" s="26">
        <v>1</v>
      </c>
      <c r="AT19" s="26">
        <v>0</v>
      </c>
      <c r="AU19" s="26">
        <v>1</v>
      </c>
      <c r="AV19" s="26">
        <v>1</v>
      </c>
      <c r="AW19" s="26">
        <v>1</v>
      </c>
      <c r="AX19" s="26">
        <v>0</v>
      </c>
      <c r="AY19" s="26">
        <v>1</v>
      </c>
      <c r="AZ19" s="69">
        <v>1</v>
      </c>
      <c r="BA19" s="26">
        <v>1</v>
      </c>
      <c r="BB19" s="26">
        <v>1</v>
      </c>
      <c r="BC19" s="26">
        <v>0</v>
      </c>
      <c r="BD19" s="26">
        <v>0</v>
      </c>
      <c r="BE19" s="26">
        <v>1</v>
      </c>
      <c r="BF19" s="26">
        <v>1</v>
      </c>
      <c r="BG19" s="26">
        <v>1</v>
      </c>
      <c r="BH19" s="26">
        <v>1</v>
      </c>
      <c r="BI19" s="26">
        <v>1</v>
      </c>
      <c r="BJ19" s="26">
        <v>0</v>
      </c>
      <c r="BK19" s="26">
        <v>0</v>
      </c>
      <c r="BL19" s="26">
        <v>0</v>
      </c>
      <c r="BM19" s="26">
        <v>1</v>
      </c>
      <c r="BN19" s="26">
        <v>1</v>
      </c>
      <c r="BO19" s="26">
        <v>1</v>
      </c>
      <c r="BP19" s="26">
        <v>0</v>
      </c>
      <c r="BQ19" s="26">
        <v>0</v>
      </c>
      <c r="BR19" s="26">
        <v>0</v>
      </c>
      <c r="BS19" s="26">
        <v>1</v>
      </c>
      <c r="BT19" s="26">
        <v>1</v>
      </c>
      <c r="BU19" s="26">
        <v>1</v>
      </c>
      <c r="BV19" s="26">
        <v>0</v>
      </c>
      <c r="BW19" s="26">
        <v>0</v>
      </c>
      <c r="BX19" s="26">
        <v>0</v>
      </c>
      <c r="BY19" s="26">
        <v>0</v>
      </c>
      <c r="BZ19" s="26">
        <v>1</v>
      </c>
      <c r="CA19" s="26">
        <v>0</v>
      </c>
      <c r="CB19" s="26">
        <v>0</v>
      </c>
      <c r="CC19" s="26">
        <v>1</v>
      </c>
      <c r="CD19" s="26">
        <v>0</v>
      </c>
      <c r="CE19" s="26">
        <v>0</v>
      </c>
      <c r="CF19" s="26">
        <v>1</v>
      </c>
      <c r="CG19" s="26">
        <v>1</v>
      </c>
      <c r="CH19" s="26">
        <v>1</v>
      </c>
      <c r="CI19" s="30">
        <v>0</v>
      </c>
      <c r="CJ19">
        <v>1</v>
      </c>
      <c r="CM19" t="s">
        <v>37</v>
      </c>
    </row>
    <row r="20" spans="1:91" ht="16" thickBot="1">
      <c r="A20" s="26" t="s">
        <v>115</v>
      </c>
      <c r="B20" s="52" t="s">
        <v>36</v>
      </c>
      <c r="C20" s="53">
        <f>SUM(L20:AF20)</f>
        <v>8</v>
      </c>
      <c r="D20" s="54">
        <f>C20/21</f>
        <v>0.38095238095238093</v>
      </c>
      <c r="E20" s="55">
        <f>SUM(L20:R20)</f>
        <v>2</v>
      </c>
      <c r="F20" s="55">
        <f>SUM(S20:X20)</f>
        <v>2</v>
      </c>
      <c r="G20" s="55">
        <f>SUM(Z20:AF20)</f>
        <v>4</v>
      </c>
      <c r="H20" s="4"/>
      <c r="I20" s="55"/>
      <c r="J20" s="55"/>
      <c r="K20" s="122">
        <f>E20-G20</f>
        <v>-2</v>
      </c>
      <c r="L20" s="116">
        <v>1</v>
      </c>
      <c r="M20" s="116">
        <v>1</v>
      </c>
      <c r="N20" s="116">
        <v>0</v>
      </c>
      <c r="O20" s="116">
        <v>0</v>
      </c>
      <c r="P20" s="116">
        <v>0</v>
      </c>
      <c r="Q20" s="116">
        <v>0</v>
      </c>
      <c r="R20" s="117">
        <v>0</v>
      </c>
      <c r="S20" s="116">
        <v>0</v>
      </c>
      <c r="T20" s="116">
        <v>0</v>
      </c>
      <c r="U20" s="116">
        <v>1</v>
      </c>
      <c r="V20" s="116">
        <v>1</v>
      </c>
      <c r="W20" s="116">
        <v>0</v>
      </c>
      <c r="X20" s="116">
        <v>0</v>
      </c>
      <c r="Y20" s="116">
        <v>0</v>
      </c>
      <c r="Z20" s="119">
        <v>1</v>
      </c>
      <c r="AA20" s="116">
        <v>1</v>
      </c>
      <c r="AB20" s="116">
        <v>0</v>
      </c>
      <c r="AC20" s="116">
        <v>1</v>
      </c>
      <c r="AD20" s="116">
        <v>0</v>
      </c>
      <c r="AE20" s="116">
        <v>1</v>
      </c>
      <c r="AF20" s="116">
        <v>0</v>
      </c>
      <c r="AI20" s="28" t="s">
        <v>223</v>
      </c>
      <c r="AJ20" s="34">
        <f t="shared" si="0"/>
        <v>33</v>
      </c>
      <c r="AK20" s="26">
        <v>1</v>
      </c>
      <c r="AL20" s="26">
        <v>1</v>
      </c>
      <c r="AM20" s="26">
        <v>1</v>
      </c>
      <c r="AN20" s="26">
        <v>1</v>
      </c>
      <c r="AO20" s="26">
        <v>1</v>
      </c>
      <c r="AP20" s="26">
        <v>1</v>
      </c>
      <c r="AQ20" s="26">
        <v>0</v>
      </c>
      <c r="AR20" s="26">
        <v>1</v>
      </c>
      <c r="AS20" s="26">
        <v>1</v>
      </c>
      <c r="AT20" s="26">
        <v>1</v>
      </c>
      <c r="AU20" s="26">
        <v>1</v>
      </c>
      <c r="AV20" s="26">
        <v>0</v>
      </c>
      <c r="AW20" s="26">
        <v>1</v>
      </c>
      <c r="AX20" s="26">
        <v>0</v>
      </c>
      <c r="AY20" s="26">
        <v>1</v>
      </c>
      <c r="AZ20" s="69">
        <v>1</v>
      </c>
      <c r="BA20" s="26">
        <v>1</v>
      </c>
      <c r="BB20" s="26">
        <v>0</v>
      </c>
      <c r="BC20" s="26">
        <v>0</v>
      </c>
      <c r="BD20" s="26">
        <v>0</v>
      </c>
      <c r="BE20" s="26">
        <v>1</v>
      </c>
      <c r="BF20" s="26">
        <v>1</v>
      </c>
      <c r="BG20" s="26">
        <v>1</v>
      </c>
      <c r="BH20" s="26">
        <v>1</v>
      </c>
      <c r="BI20" s="26">
        <v>1</v>
      </c>
      <c r="BJ20" s="26">
        <v>1</v>
      </c>
      <c r="BK20" s="26">
        <v>1</v>
      </c>
      <c r="BL20" s="26">
        <v>0</v>
      </c>
      <c r="BM20" s="26">
        <v>0</v>
      </c>
      <c r="BN20" s="26">
        <v>1</v>
      </c>
      <c r="BO20" s="26">
        <v>1</v>
      </c>
      <c r="BP20" s="26">
        <v>0</v>
      </c>
      <c r="BQ20" s="26">
        <v>1</v>
      </c>
      <c r="BR20" s="26">
        <v>1</v>
      </c>
      <c r="BS20" s="26">
        <v>0</v>
      </c>
      <c r="BT20" s="26">
        <v>1</v>
      </c>
      <c r="BU20" s="26">
        <v>1</v>
      </c>
      <c r="BV20" s="26">
        <v>1</v>
      </c>
      <c r="BW20" s="26">
        <v>0</v>
      </c>
      <c r="BX20" s="26">
        <v>0</v>
      </c>
      <c r="BY20" s="26">
        <v>0</v>
      </c>
      <c r="BZ20" s="26">
        <v>1</v>
      </c>
      <c r="CA20" s="26">
        <v>0</v>
      </c>
      <c r="CB20" s="26">
        <v>0</v>
      </c>
      <c r="CC20" s="26">
        <v>0</v>
      </c>
      <c r="CD20" s="26">
        <v>0</v>
      </c>
      <c r="CE20" s="26">
        <v>1</v>
      </c>
      <c r="CF20" s="26">
        <v>0</v>
      </c>
      <c r="CG20" s="26">
        <v>1</v>
      </c>
      <c r="CH20" s="26">
        <v>1</v>
      </c>
      <c r="CI20" s="30">
        <v>0</v>
      </c>
      <c r="CJ20">
        <v>1</v>
      </c>
      <c r="CM20" t="s">
        <v>38</v>
      </c>
    </row>
    <row r="21" spans="1:91" ht="16" thickBot="1">
      <c r="A21" s="40" t="s">
        <v>133</v>
      </c>
      <c r="B21" s="52" t="s">
        <v>54</v>
      </c>
      <c r="C21" s="53">
        <f>SUM(L21:AF21)</f>
        <v>9</v>
      </c>
      <c r="D21" s="54">
        <f>C21/21</f>
        <v>0.42857142857142855</v>
      </c>
      <c r="E21" s="55">
        <f>SUM(L21:R21)</f>
        <v>1</v>
      </c>
      <c r="F21" s="55">
        <f>SUM(S21:X21)</f>
        <v>3</v>
      </c>
      <c r="G21" s="55">
        <f>SUM(Z21:AF21)</f>
        <v>4</v>
      </c>
      <c r="H21" s="46" t="s">
        <v>283</v>
      </c>
      <c r="I21" s="55"/>
      <c r="J21" s="55"/>
      <c r="K21" s="122">
        <f>E21-G21</f>
        <v>-3</v>
      </c>
      <c r="L21" s="116">
        <v>0</v>
      </c>
      <c r="M21" s="116">
        <v>0</v>
      </c>
      <c r="N21" s="116">
        <v>0</v>
      </c>
      <c r="O21" s="116">
        <v>0</v>
      </c>
      <c r="P21" s="116">
        <v>1</v>
      </c>
      <c r="Q21" s="116">
        <v>0</v>
      </c>
      <c r="R21" s="117">
        <v>0</v>
      </c>
      <c r="S21">
        <v>1</v>
      </c>
      <c r="T21">
        <v>0</v>
      </c>
      <c r="U21">
        <v>0</v>
      </c>
      <c r="V21">
        <v>1</v>
      </c>
      <c r="W21">
        <v>1</v>
      </c>
      <c r="X21">
        <v>0</v>
      </c>
      <c r="Y21">
        <v>1</v>
      </c>
      <c r="Z21" s="119">
        <v>1</v>
      </c>
      <c r="AA21" s="116">
        <v>0</v>
      </c>
      <c r="AB21" s="116">
        <v>0</v>
      </c>
      <c r="AC21" s="116">
        <v>1</v>
      </c>
      <c r="AD21" s="116">
        <v>0</v>
      </c>
      <c r="AE21" s="116">
        <v>1</v>
      </c>
      <c r="AF21" s="116">
        <v>1</v>
      </c>
      <c r="AI21" s="28" t="s">
        <v>210</v>
      </c>
      <c r="AJ21" s="34">
        <f t="shared" si="0"/>
        <v>34</v>
      </c>
      <c r="AK21" s="26">
        <v>0</v>
      </c>
      <c r="AL21" s="26">
        <v>1</v>
      </c>
      <c r="AM21" s="26">
        <v>1</v>
      </c>
      <c r="AN21" s="26">
        <v>0</v>
      </c>
      <c r="AO21" s="26">
        <v>1</v>
      </c>
      <c r="AP21" s="26">
        <v>1</v>
      </c>
      <c r="AQ21" s="26">
        <v>1</v>
      </c>
      <c r="AR21" s="26">
        <v>0</v>
      </c>
      <c r="AS21" s="26">
        <v>0</v>
      </c>
      <c r="AT21" s="26">
        <v>1</v>
      </c>
      <c r="AU21" s="26">
        <v>0</v>
      </c>
      <c r="AV21" s="26">
        <v>1</v>
      </c>
      <c r="AW21" s="26">
        <v>1</v>
      </c>
      <c r="AX21" s="26">
        <v>0</v>
      </c>
      <c r="AY21" s="26">
        <v>1</v>
      </c>
      <c r="AZ21" s="69">
        <v>1</v>
      </c>
      <c r="BA21" s="26">
        <v>1</v>
      </c>
      <c r="BB21" s="26">
        <v>0</v>
      </c>
      <c r="BC21" s="26">
        <v>1</v>
      </c>
      <c r="BD21" s="26">
        <v>0</v>
      </c>
      <c r="BE21" s="26">
        <v>1</v>
      </c>
      <c r="BF21" s="26">
        <v>1</v>
      </c>
      <c r="BG21" s="26">
        <v>0</v>
      </c>
      <c r="BH21" s="26">
        <v>1</v>
      </c>
      <c r="BI21" s="26">
        <v>1</v>
      </c>
      <c r="BJ21" s="26">
        <v>1</v>
      </c>
      <c r="BK21" s="26">
        <v>1</v>
      </c>
      <c r="BL21" s="26">
        <v>0</v>
      </c>
      <c r="BM21" s="26">
        <v>1</v>
      </c>
      <c r="BN21" s="26">
        <v>1</v>
      </c>
      <c r="BO21" s="26">
        <v>1</v>
      </c>
      <c r="BP21" s="26">
        <v>0</v>
      </c>
      <c r="BQ21" s="26">
        <v>1</v>
      </c>
      <c r="BR21" s="26">
        <v>1</v>
      </c>
      <c r="BS21" s="26">
        <v>1</v>
      </c>
      <c r="BT21" s="26">
        <v>0</v>
      </c>
      <c r="BU21" s="26">
        <v>1</v>
      </c>
      <c r="BV21" s="26">
        <v>0</v>
      </c>
      <c r="BW21" s="26">
        <v>0</v>
      </c>
      <c r="BX21" s="26">
        <v>1</v>
      </c>
      <c r="BY21" s="26">
        <v>1</v>
      </c>
      <c r="BZ21" s="26">
        <v>0</v>
      </c>
      <c r="CA21" s="26">
        <v>0</v>
      </c>
      <c r="CB21" s="26">
        <v>0</v>
      </c>
      <c r="CC21" s="26">
        <v>0</v>
      </c>
      <c r="CD21" s="26">
        <v>1</v>
      </c>
      <c r="CE21" s="26">
        <v>1</v>
      </c>
      <c r="CF21" s="26">
        <v>1</v>
      </c>
      <c r="CG21" s="26">
        <v>1</v>
      </c>
      <c r="CH21" s="26">
        <v>1</v>
      </c>
      <c r="CI21" s="30">
        <v>1</v>
      </c>
      <c r="CJ21">
        <v>1</v>
      </c>
      <c r="CM21" t="s">
        <v>39</v>
      </c>
    </row>
    <row r="22" spans="1:91" ht="16" thickBot="1">
      <c r="A22" s="40" t="s">
        <v>104</v>
      </c>
      <c r="B22" s="52" t="s">
        <v>25</v>
      </c>
      <c r="C22" s="53">
        <f>SUM(L22:AF22)</f>
        <v>9</v>
      </c>
      <c r="D22" s="54">
        <f>C22/21</f>
        <v>0.42857142857142855</v>
      </c>
      <c r="E22" s="55">
        <f>SUM(L22:R22)</f>
        <v>1</v>
      </c>
      <c r="F22" s="55">
        <f>SUM(S22:X22)</f>
        <v>3</v>
      </c>
      <c r="G22" s="55">
        <f>SUM(Z22:AF22)</f>
        <v>4</v>
      </c>
      <c r="H22" s="49" t="s">
        <v>263</v>
      </c>
      <c r="I22" s="55"/>
      <c r="J22" s="55"/>
      <c r="K22" s="122">
        <f>E22-G22</f>
        <v>-3</v>
      </c>
      <c r="L22" s="116">
        <v>0</v>
      </c>
      <c r="M22" s="116">
        <v>0</v>
      </c>
      <c r="N22" s="116">
        <v>1</v>
      </c>
      <c r="O22" s="116">
        <v>0</v>
      </c>
      <c r="P22" s="116">
        <v>0</v>
      </c>
      <c r="Q22" s="116">
        <v>0</v>
      </c>
      <c r="R22" s="117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1</v>
      </c>
      <c r="Y22">
        <v>1</v>
      </c>
      <c r="Z22" s="119">
        <v>1</v>
      </c>
      <c r="AA22" s="116">
        <v>0</v>
      </c>
      <c r="AB22" s="116">
        <v>1</v>
      </c>
      <c r="AC22" s="116">
        <v>1</v>
      </c>
      <c r="AD22" s="116">
        <v>1</v>
      </c>
      <c r="AE22" s="116">
        <v>0</v>
      </c>
      <c r="AF22" s="116">
        <v>0</v>
      </c>
      <c r="AI22" s="18" t="s">
        <v>206</v>
      </c>
      <c r="AJ22" s="34">
        <f t="shared" si="0"/>
        <v>35</v>
      </c>
      <c r="AK22" s="18">
        <v>1</v>
      </c>
      <c r="AL22" s="18">
        <v>1</v>
      </c>
      <c r="AM22" s="18">
        <v>1</v>
      </c>
      <c r="AN22" s="18">
        <v>1</v>
      </c>
      <c r="AO22" s="18">
        <v>1</v>
      </c>
      <c r="AP22" s="18">
        <v>1</v>
      </c>
      <c r="AQ22" s="18">
        <v>1</v>
      </c>
      <c r="AR22" s="18">
        <v>1</v>
      </c>
      <c r="AS22" s="18">
        <v>1</v>
      </c>
      <c r="AT22" s="18">
        <v>1</v>
      </c>
      <c r="AU22" s="18">
        <v>1</v>
      </c>
      <c r="AV22" s="18">
        <v>0</v>
      </c>
      <c r="AW22" s="18">
        <v>1</v>
      </c>
      <c r="AX22" s="18">
        <v>0</v>
      </c>
      <c r="AY22" s="18">
        <v>1</v>
      </c>
      <c r="AZ22" s="70">
        <v>1</v>
      </c>
      <c r="BA22" s="18">
        <v>1</v>
      </c>
      <c r="BB22" s="18">
        <v>0</v>
      </c>
      <c r="BC22" s="18">
        <v>1</v>
      </c>
      <c r="BD22" s="18">
        <v>0</v>
      </c>
      <c r="BE22" s="18">
        <v>1</v>
      </c>
      <c r="BF22" s="18">
        <v>1</v>
      </c>
      <c r="BG22" s="18">
        <v>0</v>
      </c>
      <c r="BH22" s="18">
        <v>1</v>
      </c>
      <c r="BI22" s="18">
        <v>1</v>
      </c>
      <c r="BJ22" s="18">
        <v>1</v>
      </c>
      <c r="BK22" s="18">
        <v>1</v>
      </c>
      <c r="BL22" s="18">
        <v>0</v>
      </c>
      <c r="BM22" s="18">
        <v>1</v>
      </c>
      <c r="BN22" s="18">
        <v>1</v>
      </c>
      <c r="BO22" s="18">
        <v>1</v>
      </c>
      <c r="BP22" s="18">
        <v>0</v>
      </c>
      <c r="BQ22" s="18">
        <v>0</v>
      </c>
      <c r="BR22" s="18">
        <v>0</v>
      </c>
      <c r="BS22" s="18">
        <v>1</v>
      </c>
      <c r="BT22" s="18">
        <v>1</v>
      </c>
      <c r="BU22" s="18">
        <v>0</v>
      </c>
      <c r="BV22" s="18">
        <v>0</v>
      </c>
      <c r="BW22" s="18">
        <v>0</v>
      </c>
      <c r="BX22" s="18">
        <v>0</v>
      </c>
      <c r="BY22" s="18">
        <v>0</v>
      </c>
      <c r="BZ22" s="18">
        <v>1</v>
      </c>
      <c r="CA22" s="18">
        <v>0</v>
      </c>
      <c r="CB22" s="18">
        <v>0</v>
      </c>
      <c r="CC22" s="18">
        <v>0</v>
      </c>
      <c r="CD22" s="18">
        <v>1</v>
      </c>
      <c r="CE22" s="18">
        <v>1</v>
      </c>
      <c r="CF22" s="18">
        <v>1</v>
      </c>
      <c r="CG22" s="18">
        <v>1</v>
      </c>
      <c r="CH22" s="18">
        <v>1</v>
      </c>
      <c r="CI22" s="18">
        <v>1</v>
      </c>
      <c r="CJ22">
        <v>1</v>
      </c>
      <c r="CM22" t="s">
        <v>40</v>
      </c>
    </row>
    <row r="23" spans="1:91" ht="16" thickBot="1">
      <c r="A23" s="40" t="s">
        <v>109</v>
      </c>
      <c r="B23" s="52" t="s">
        <v>30</v>
      </c>
      <c r="C23" s="53">
        <f>SUM(L23:AF23)</f>
        <v>10</v>
      </c>
      <c r="D23" s="54">
        <f>C23/21</f>
        <v>0.47619047619047616</v>
      </c>
      <c r="E23" s="55">
        <f>SUM(L23:R23)</f>
        <v>3</v>
      </c>
      <c r="F23" s="55">
        <f>SUM(S23:X23)</f>
        <v>3</v>
      </c>
      <c r="G23" s="55">
        <f>SUM(Z23:AF23)</f>
        <v>4</v>
      </c>
      <c r="H23" s="57" t="s">
        <v>275</v>
      </c>
      <c r="I23" s="55"/>
      <c r="J23" s="55"/>
      <c r="K23" s="56">
        <f>E23-G23</f>
        <v>-1</v>
      </c>
      <c r="L23" s="116">
        <v>0</v>
      </c>
      <c r="M23" s="116">
        <v>1</v>
      </c>
      <c r="N23" s="116">
        <v>1</v>
      </c>
      <c r="O23" s="116">
        <v>0</v>
      </c>
      <c r="P23" s="116">
        <v>0</v>
      </c>
      <c r="Q23" s="116">
        <v>0</v>
      </c>
      <c r="R23" s="117">
        <v>1</v>
      </c>
      <c r="S23">
        <v>0</v>
      </c>
      <c r="T23">
        <v>0</v>
      </c>
      <c r="U23">
        <v>1</v>
      </c>
      <c r="V23">
        <v>1</v>
      </c>
      <c r="W23">
        <v>0</v>
      </c>
      <c r="X23">
        <v>1</v>
      </c>
      <c r="Y23">
        <v>0</v>
      </c>
      <c r="Z23" s="119">
        <v>1</v>
      </c>
      <c r="AA23" s="116">
        <v>1</v>
      </c>
      <c r="AB23" s="116">
        <v>0</v>
      </c>
      <c r="AC23" s="116">
        <v>0</v>
      </c>
      <c r="AD23" s="116">
        <v>0</v>
      </c>
      <c r="AE23" s="116">
        <v>1</v>
      </c>
      <c r="AF23" s="116">
        <v>1</v>
      </c>
      <c r="AI23" s="19" t="s">
        <v>218</v>
      </c>
      <c r="AJ23" s="34">
        <f t="shared" si="0"/>
        <v>35</v>
      </c>
      <c r="AK23" s="19">
        <v>1</v>
      </c>
      <c r="AL23" s="19">
        <v>1</v>
      </c>
      <c r="AM23" s="19">
        <v>1</v>
      </c>
      <c r="AN23" s="19">
        <v>1</v>
      </c>
      <c r="AO23" s="19">
        <v>0</v>
      </c>
      <c r="AP23" s="19">
        <v>1</v>
      </c>
      <c r="AQ23" s="19">
        <v>1</v>
      </c>
      <c r="AR23" s="19">
        <v>1</v>
      </c>
      <c r="AS23" s="19">
        <v>1</v>
      </c>
      <c r="AT23" s="19">
        <v>1</v>
      </c>
      <c r="AU23" s="19">
        <v>1</v>
      </c>
      <c r="AV23" s="19">
        <v>1</v>
      </c>
      <c r="AW23" s="19">
        <v>1</v>
      </c>
      <c r="AX23" s="19">
        <v>0</v>
      </c>
      <c r="AY23" s="19">
        <v>1</v>
      </c>
      <c r="AZ23" s="71">
        <v>1</v>
      </c>
      <c r="BA23" s="19">
        <v>1</v>
      </c>
      <c r="BB23" s="19">
        <v>1</v>
      </c>
      <c r="BC23" s="19">
        <v>1</v>
      </c>
      <c r="BD23" s="19">
        <v>1</v>
      </c>
      <c r="BE23" s="19">
        <v>1</v>
      </c>
      <c r="BF23" s="19">
        <v>1</v>
      </c>
      <c r="BG23" s="19">
        <v>1</v>
      </c>
      <c r="BH23" s="19">
        <v>1</v>
      </c>
      <c r="BI23" s="19">
        <v>1</v>
      </c>
      <c r="BJ23" s="19">
        <v>0</v>
      </c>
      <c r="BK23" s="19">
        <v>1</v>
      </c>
      <c r="BL23" s="19">
        <v>0</v>
      </c>
      <c r="BM23" s="19">
        <v>0</v>
      </c>
      <c r="BN23" s="19">
        <v>1</v>
      </c>
      <c r="BO23" s="19">
        <v>1</v>
      </c>
      <c r="BP23" s="19">
        <v>0</v>
      </c>
      <c r="BQ23" s="19">
        <v>0</v>
      </c>
      <c r="BR23" s="19">
        <v>0</v>
      </c>
      <c r="BS23" s="19">
        <v>1</v>
      </c>
      <c r="BT23" s="19">
        <v>1</v>
      </c>
      <c r="BU23" s="19">
        <v>0</v>
      </c>
      <c r="BV23" s="19">
        <v>0</v>
      </c>
      <c r="BW23" s="19">
        <v>0</v>
      </c>
      <c r="BX23" s="19">
        <v>0</v>
      </c>
      <c r="BY23" s="19">
        <v>1</v>
      </c>
      <c r="BZ23" s="19">
        <v>1</v>
      </c>
      <c r="CA23" s="19">
        <v>0</v>
      </c>
      <c r="CB23" s="19">
        <v>1</v>
      </c>
      <c r="CC23" s="19">
        <v>1</v>
      </c>
      <c r="CD23" s="19">
        <v>0</v>
      </c>
      <c r="CE23" s="19">
        <v>0</v>
      </c>
      <c r="CF23" s="19">
        <v>0</v>
      </c>
      <c r="CG23" s="19">
        <v>1</v>
      </c>
      <c r="CH23" s="19">
        <v>1</v>
      </c>
      <c r="CI23" s="19">
        <v>0</v>
      </c>
      <c r="CJ23">
        <v>1</v>
      </c>
      <c r="CM23" t="s">
        <v>41</v>
      </c>
    </row>
    <row r="24" spans="1:91" ht="16" thickBot="1">
      <c r="A24" s="124" t="s">
        <v>114</v>
      </c>
      <c r="B24" s="109" t="s">
        <v>35</v>
      </c>
      <c r="C24" s="53">
        <f>SUM(L24:AF24)</f>
        <v>11</v>
      </c>
      <c r="D24" s="54">
        <f>C24/21</f>
        <v>0.52380952380952384</v>
      </c>
      <c r="E24" s="55">
        <f>SUM(L24:R24)</f>
        <v>0</v>
      </c>
      <c r="F24" s="55">
        <f>SUM(S24:X24)</f>
        <v>4</v>
      </c>
      <c r="G24" s="55">
        <f>SUM(Z24:AF24)</f>
        <v>6</v>
      </c>
      <c r="H24" s="73" t="s">
        <v>248</v>
      </c>
      <c r="I24" s="55"/>
      <c r="J24" s="55"/>
      <c r="K24" s="122">
        <f>E24-G24</f>
        <v>-6</v>
      </c>
      <c r="L24" s="116">
        <v>0</v>
      </c>
      <c r="M24" s="116">
        <v>0</v>
      </c>
      <c r="N24" s="116">
        <v>0</v>
      </c>
      <c r="O24" s="116">
        <v>0</v>
      </c>
      <c r="P24" s="116">
        <v>0</v>
      </c>
      <c r="Q24" s="116">
        <v>0</v>
      </c>
      <c r="R24" s="117">
        <v>0</v>
      </c>
      <c r="S24">
        <v>0</v>
      </c>
      <c r="T24">
        <v>1</v>
      </c>
      <c r="U24">
        <v>0</v>
      </c>
      <c r="V24">
        <v>1</v>
      </c>
      <c r="W24">
        <v>1</v>
      </c>
      <c r="X24">
        <v>1</v>
      </c>
      <c r="Y24">
        <v>1</v>
      </c>
      <c r="Z24" s="119">
        <v>1</v>
      </c>
      <c r="AA24" s="116">
        <v>1</v>
      </c>
      <c r="AB24" s="116">
        <v>1</v>
      </c>
      <c r="AC24" s="116">
        <v>1</v>
      </c>
      <c r="AD24" s="116">
        <v>1</v>
      </c>
      <c r="AE24" s="116">
        <v>0</v>
      </c>
      <c r="AF24" s="116">
        <v>1</v>
      </c>
      <c r="AI24" s="19" t="s">
        <v>220</v>
      </c>
      <c r="AJ24" s="34">
        <f t="shared" si="0"/>
        <v>35</v>
      </c>
      <c r="AK24" s="19">
        <v>1</v>
      </c>
      <c r="AL24" s="19">
        <v>1</v>
      </c>
      <c r="AM24" s="19">
        <v>1</v>
      </c>
      <c r="AN24" s="19">
        <v>1</v>
      </c>
      <c r="AO24" s="19">
        <v>1</v>
      </c>
      <c r="AP24" s="19">
        <v>1</v>
      </c>
      <c r="AQ24" s="19">
        <v>0</v>
      </c>
      <c r="AR24" s="19">
        <v>0</v>
      </c>
      <c r="AS24" s="19">
        <v>1</v>
      </c>
      <c r="AT24" s="19">
        <v>1</v>
      </c>
      <c r="AU24" s="19">
        <v>1</v>
      </c>
      <c r="AV24" s="19">
        <v>1</v>
      </c>
      <c r="AW24" s="19">
        <v>1</v>
      </c>
      <c r="AX24" s="19">
        <v>0</v>
      </c>
      <c r="AY24" s="19">
        <v>0</v>
      </c>
      <c r="AZ24" s="71">
        <v>1</v>
      </c>
      <c r="BA24" s="19">
        <v>1</v>
      </c>
      <c r="BB24" s="19">
        <v>1</v>
      </c>
      <c r="BC24" s="19">
        <v>0</v>
      </c>
      <c r="BD24" s="19">
        <v>1</v>
      </c>
      <c r="BE24" s="19">
        <v>1</v>
      </c>
      <c r="BF24" s="19">
        <v>1</v>
      </c>
      <c r="BG24" s="19">
        <v>0</v>
      </c>
      <c r="BH24" s="19">
        <v>1</v>
      </c>
      <c r="BI24" s="19">
        <v>1</v>
      </c>
      <c r="BJ24" s="19">
        <v>0</v>
      </c>
      <c r="BK24" s="19">
        <v>1</v>
      </c>
      <c r="BL24" s="19">
        <v>0</v>
      </c>
      <c r="BM24" s="19">
        <v>1</v>
      </c>
      <c r="BN24" s="19">
        <v>1</v>
      </c>
      <c r="BO24" s="19">
        <v>0</v>
      </c>
      <c r="BP24" s="19">
        <v>0</v>
      </c>
      <c r="BQ24" s="19">
        <v>0</v>
      </c>
      <c r="BR24" s="19">
        <v>1</v>
      </c>
      <c r="BS24" s="19">
        <v>1</v>
      </c>
      <c r="BT24" s="19">
        <v>0</v>
      </c>
      <c r="BU24" s="19">
        <v>1</v>
      </c>
      <c r="BV24" s="19">
        <v>0</v>
      </c>
      <c r="BW24" s="19">
        <v>0</v>
      </c>
      <c r="BX24" s="19">
        <v>0</v>
      </c>
      <c r="BY24" s="19">
        <v>1</v>
      </c>
      <c r="BZ24" s="19">
        <v>1</v>
      </c>
      <c r="CA24" s="19">
        <v>1</v>
      </c>
      <c r="CB24" s="19">
        <v>1</v>
      </c>
      <c r="CC24" s="19">
        <v>0</v>
      </c>
      <c r="CD24" s="19">
        <v>1</v>
      </c>
      <c r="CE24" s="19">
        <v>1</v>
      </c>
      <c r="CF24" s="19">
        <v>1</v>
      </c>
      <c r="CG24" s="19">
        <v>1</v>
      </c>
      <c r="CH24" s="19">
        <v>1</v>
      </c>
      <c r="CI24" s="19">
        <v>0</v>
      </c>
      <c r="CJ24">
        <v>1</v>
      </c>
      <c r="CM24" t="s">
        <v>42</v>
      </c>
    </row>
    <row r="25" spans="1:91" ht="16" thickBot="1">
      <c r="A25" s="40" t="s">
        <v>143</v>
      </c>
      <c r="B25" s="52" t="s">
        <v>62</v>
      </c>
      <c r="C25" s="53">
        <f>SUM(L25:AF25)</f>
        <v>12</v>
      </c>
      <c r="D25" s="54">
        <f>C25/21</f>
        <v>0.5714285714285714</v>
      </c>
      <c r="E25" s="55">
        <f>SUM(L25:R25)</f>
        <v>2</v>
      </c>
      <c r="F25" s="55">
        <f>SUM(S25:X25)</f>
        <v>3</v>
      </c>
      <c r="G25" s="55">
        <f>SUM(Z25:AF25)</f>
        <v>6</v>
      </c>
      <c r="H25" s="100" t="s">
        <v>248</v>
      </c>
      <c r="I25" s="55"/>
      <c r="J25" s="55"/>
      <c r="K25" s="122">
        <f>E25-G25</f>
        <v>-4</v>
      </c>
      <c r="L25" s="116">
        <v>0</v>
      </c>
      <c r="M25" s="116">
        <v>0</v>
      </c>
      <c r="N25" s="116">
        <v>1</v>
      </c>
      <c r="O25" s="116">
        <v>0</v>
      </c>
      <c r="P25" s="116">
        <v>1</v>
      </c>
      <c r="Q25" s="116">
        <v>0</v>
      </c>
      <c r="R25" s="117">
        <v>0</v>
      </c>
      <c r="S25">
        <v>0</v>
      </c>
      <c r="T25">
        <v>1</v>
      </c>
      <c r="U25">
        <v>1</v>
      </c>
      <c r="V25">
        <v>0</v>
      </c>
      <c r="W25">
        <v>0</v>
      </c>
      <c r="X25">
        <v>1</v>
      </c>
      <c r="Y25">
        <v>1</v>
      </c>
      <c r="Z25" s="119">
        <v>0</v>
      </c>
      <c r="AA25" s="116">
        <v>1</v>
      </c>
      <c r="AB25" s="116">
        <v>1</v>
      </c>
      <c r="AC25" s="116">
        <v>1</v>
      </c>
      <c r="AD25" s="116">
        <v>1</v>
      </c>
      <c r="AE25" s="116">
        <v>1</v>
      </c>
      <c r="AF25" s="116">
        <v>1</v>
      </c>
      <c r="AI25" s="19" t="s">
        <v>207</v>
      </c>
      <c r="AJ25" s="34">
        <f t="shared" si="0"/>
        <v>36</v>
      </c>
      <c r="AK25" s="19">
        <v>0</v>
      </c>
      <c r="AL25" s="19">
        <v>1</v>
      </c>
      <c r="AM25" s="19">
        <v>1</v>
      </c>
      <c r="AN25" s="19">
        <v>1</v>
      </c>
      <c r="AO25" s="19">
        <v>1</v>
      </c>
      <c r="AP25" s="19">
        <v>1</v>
      </c>
      <c r="AQ25" s="19">
        <v>1</v>
      </c>
      <c r="AR25" s="19">
        <v>1</v>
      </c>
      <c r="AS25" s="19">
        <v>1</v>
      </c>
      <c r="AT25" s="19">
        <v>1</v>
      </c>
      <c r="AU25" s="19">
        <v>0</v>
      </c>
      <c r="AV25" s="19">
        <v>0</v>
      </c>
      <c r="AW25" s="19">
        <v>1</v>
      </c>
      <c r="AX25" s="19">
        <v>1</v>
      </c>
      <c r="AY25" s="19">
        <v>1</v>
      </c>
      <c r="AZ25" s="71">
        <v>1</v>
      </c>
      <c r="BA25" s="19">
        <v>1</v>
      </c>
      <c r="BB25" s="19">
        <v>0</v>
      </c>
      <c r="BC25" s="19">
        <v>1</v>
      </c>
      <c r="BD25" s="19">
        <v>1</v>
      </c>
      <c r="BE25" s="19">
        <v>1</v>
      </c>
      <c r="BF25" s="19">
        <v>1</v>
      </c>
      <c r="BG25" s="19">
        <v>0</v>
      </c>
      <c r="BH25" s="19">
        <v>1</v>
      </c>
      <c r="BI25" s="19">
        <v>1</v>
      </c>
      <c r="BJ25" s="19">
        <v>0</v>
      </c>
      <c r="BK25" s="19">
        <v>1</v>
      </c>
      <c r="BL25" s="19">
        <v>0</v>
      </c>
      <c r="BM25" s="19">
        <v>1</v>
      </c>
      <c r="BN25" s="19">
        <v>0</v>
      </c>
      <c r="BO25" s="19">
        <v>1</v>
      </c>
      <c r="BP25" s="19">
        <v>1</v>
      </c>
      <c r="BQ25" s="19">
        <v>1</v>
      </c>
      <c r="BR25" s="19">
        <v>0</v>
      </c>
      <c r="BS25" s="19">
        <v>1</v>
      </c>
      <c r="BT25" s="19">
        <v>0</v>
      </c>
      <c r="BU25" s="19">
        <v>0</v>
      </c>
      <c r="BV25" s="19">
        <v>0</v>
      </c>
      <c r="BW25" s="19">
        <v>1</v>
      </c>
      <c r="BX25" s="19">
        <v>1</v>
      </c>
      <c r="BY25" s="19">
        <v>1</v>
      </c>
      <c r="BZ25" s="19">
        <v>0</v>
      </c>
      <c r="CA25" s="19">
        <v>0</v>
      </c>
      <c r="CB25" s="19">
        <v>1</v>
      </c>
      <c r="CC25" s="19">
        <v>0</v>
      </c>
      <c r="CD25" s="19">
        <v>1</v>
      </c>
      <c r="CE25" s="19">
        <v>1</v>
      </c>
      <c r="CF25" s="19">
        <v>1</v>
      </c>
      <c r="CG25" s="19">
        <v>1</v>
      </c>
      <c r="CH25" s="19">
        <v>1</v>
      </c>
      <c r="CI25" s="19">
        <v>0</v>
      </c>
      <c r="CJ25">
        <v>1</v>
      </c>
      <c r="CM25" t="s">
        <v>43</v>
      </c>
    </row>
    <row r="26" spans="1:91" ht="16" thickBot="1">
      <c r="A26" s="40" t="s">
        <v>139</v>
      </c>
      <c r="B26" s="52" t="s">
        <v>60</v>
      </c>
      <c r="C26" s="53">
        <f>SUM(L26:AF26)</f>
        <v>14</v>
      </c>
      <c r="D26" s="54">
        <f>C26/21</f>
        <v>0.66666666666666663</v>
      </c>
      <c r="E26" s="55">
        <f>SUM(L26:R26)</f>
        <v>3</v>
      </c>
      <c r="F26" s="55">
        <f>SUM(S26:X26)</f>
        <v>4</v>
      </c>
      <c r="G26" s="55">
        <f>SUM(Z26:AF26)</f>
        <v>6</v>
      </c>
      <c r="H26" s="100" t="s">
        <v>248</v>
      </c>
      <c r="I26" s="55"/>
      <c r="J26" s="55"/>
      <c r="K26" s="122">
        <f>E26-G26</f>
        <v>-3</v>
      </c>
      <c r="L26" s="116">
        <v>0</v>
      </c>
      <c r="M26" s="116">
        <v>0</v>
      </c>
      <c r="N26" s="116">
        <v>0</v>
      </c>
      <c r="O26" s="116">
        <v>1</v>
      </c>
      <c r="P26" s="116">
        <v>0</v>
      </c>
      <c r="Q26" s="116">
        <v>1</v>
      </c>
      <c r="R26" s="117">
        <v>1</v>
      </c>
      <c r="S26">
        <v>0</v>
      </c>
      <c r="T26">
        <v>1</v>
      </c>
      <c r="U26">
        <v>1</v>
      </c>
      <c r="V26">
        <v>1</v>
      </c>
      <c r="W26">
        <v>1</v>
      </c>
      <c r="X26">
        <v>0</v>
      </c>
      <c r="Y26">
        <v>1</v>
      </c>
      <c r="Z26" s="119">
        <v>1</v>
      </c>
      <c r="AA26" s="116">
        <v>1</v>
      </c>
      <c r="AB26" s="116">
        <v>0</v>
      </c>
      <c r="AC26" s="116">
        <v>1</v>
      </c>
      <c r="AD26" s="116">
        <v>1</v>
      </c>
      <c r="AE26" s="116">
        <v>1</v>
      </c>
      <c r="AF26" s="116">
        <v>1</v>
      </c>
      <c r="AI26" s="19" t="s">
        <v>213</v>
      </c>
      <c r="AJ26" s="34">
        <f t="shared" si="0"/>
        <v>37</v>
      </c>
      <c r="AK26" s="19">
        <v>1</v>
      </c>
      <c r="AL26" s="19">
        <v>1</v>
      </c>
      <c r="AM26" s="19">
        <v>1</v>
      </c>
      <c r="AN26" s="19">
        <v>1</v>
      </c>
      <c r="AO26" s="19">
        <v>1</v>
      </c>
      <c r="AP26" s="19">
        <v>1</v>
      </c>
      <c r="AQ26" s="19">
        <v>1</v>
      </c>
      <c r="AR26" s="19">
        <v>1</v>
      </c>
      <c r="AS26" s="19">
        <v>1</v>
      </c>
      <c r="AT26" s="19">
        <v>1</v>
      </c>
      <c r="AU26" s="19">
        <v>1</v>
      </c>
      <c r="AV26" s="19">
        <v>0</v>
      </c>
      <c r="AW26" s="19">
        <v>1</v>
      </c>
      <c r="AX26" s="19">
        <v>0</v>
      </c>
      <c r="AY26" s="19">
        <v>1</v>
      </c>
      <c r="AZ26" s="71">
        <v>1</v>
      </c>
      <c r="BA26" s="19">
        <v>1</v>
      </c>
      <c r="BB26" s="19">
        <v>1</v>
      </c>
      <c r="BC26" s="19">
        <v>0</v>
      </c>
      <c r="BD26" s="19">
        <v>1</v>
      </c>
      <c r="BE26" s="19">
        <v>1</v>
      </c>
      <c r="BF26" s="19">
        <v>1</v>
      </c>
      <c r="BG26" s="19">
        <v>0</v>
      </c>
      <c r="BH26" s="19">
        <v>1</v>
      </c>
      <c r="BI26" s="19">
        <v>1</v>
      </c>
      <c r="BJ26" s="19">
        <v>0</v>
      </c>
      <c r="BK26" s="19">
        <v>0</v>
      </c>
      <c r="BL26" s="19">
        <v>0</v>
      </c>
      <c r="BM26" s="19">
        <v>1</v>
      </c>
      <c r="BN26" s="19">
        <v>1</v>
      </c>
      <c r="BO26" s="19">
        <v>0</v>
      </c>
      <c r="BP26" s="19">
        <v>0</v>
      </c>
      <c r="BQ26" s="19">
        <v>0</v>
      </c>
      <c r="BR26" s="19">
        <v>0</v>
      </c>
      <c r="BS26" s="19">
        <v>1</v>
      </c>
      <c r="BT26" s="19">
        <v>1</v>
      </c>
      <c r="BU26" s="19">
        <v>1</v>
      </c>
      <c r="BV26" s="19">
        <v>1</v>
      </c>
      <c r="BW26" s="19">
        <v>1</v>
      </c>
      <c r="BX26" s="19">
        <v>0</v>
      </c>
      <c r="BY26" s="19">
        <v>0</v>
      </c>
      <c r="BZ26" s="19">
        <v>1</v>
      </c>
      <c r="CA26" s="19">
        <v>0</v>
      </c>
      <c r="CB26" s="19">
        <v>1</v>
      </c>
      <c r="CC26" s="19">
        <v>1</v>
      </c>
      <c r="CD26" s="19">
        <v>1</v>
      </c>
      <c r="CE26" s="19">
        <v>1</v>
      </c>
      <c r="CF26" s="19">
        <v>1</v>
      </c>
      <c r="CG26" s="19">
        <v>1</v>
      </c>
      <c r="CH26" s="19">
        <v>1</v>
      </c>
      <c r="CI26" s="19">
        <v>0</v>
      </c>
      <c r="CJ26">
        <v>1</v>
      </c>
      <c r="CM26" t="s">
        <v>44</v>
      </c>
    </row>
    <row r="27" spans="1:91" ht="16" thickBot="1">
      <c r="A27" s="40" t="s">
        <v>100</v>
      </c>
      <c r="B27" s="60" t="s">
        <v>21</v>
      </c>
      <c r="C27" s="53">
        <f>SUM(L27:AF27)</f>
        <v>15</v>
      </c>
      <c r="D27" s="54">
        <f>C27/21</f>
        <v>0.7142857142857143</v>
      </c>
      <c r="E27" s="55">
        <f>SUM(L27:R27)</f>
        <v>2</v>
      </c>
      <c r="F27" s="55">
        <f>SUM(S27:X27)</f>
        <v>5</v>
      </c>
      <c r="G27" s="55">
        <f>SUM(Z27:AF27)</f>
        <v>7</v>
      </c>
      <c r="H27" s="73" t="s">
        <v>248</v>
      </c>
      <c r="I27" s="55"/>
      <c r="J27" s="55"/>
      <c r="K27" s="122">
        <f>E27-G27</f>
        <v>-5</v>
      </c>
      <c r="L27" s="116">
        <v>0</v>
      </c>
      <c r="M27" s="116">
        <v>1</v>
      </c>
      <c r="N27" s="116">
        <v>0</v>
      </c>
      <c r="O27" s="116">
        <v>0</v>
      </c>
      <c r="P27" s="116">
        <v>0</v>
      </c>
      <c r="Q27" s="116">
        <v>0</v>
      </c>
      <c r="R27" s="117">
        <v>1</v>
      </c>
      <c r="S27">
        <v>1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 s="119">
        <v>1</v>
      </c>
      <c r="AA27" s="116">
        <v>1</v>
      </c>
      <c r="AB27" s="116">
        <v>1</v>
      </c>
      <c r="AC27" s="116">
        <v>1</v>
      </c>
      <c r="AD27" s="116">
        <v>1</v>
      </c>
      <c r="AE27" s="116">
        <v>1</v>
      </c>
      <c r="AF27" s="116">
        <v>1</v>
      </c>
      <c r="AI27" s="19" t="s">
        <v>221</v>
      </c>
      <c r="AJ27" s="34">
        <f t="shared" si="0"/>
        <v>37</v>
      </c>
      <c r="AK27" s="19">
        <v>1</v>
      </c>
      <c r="AL27" s="19">
        <v>1</v>
      </c>
      <c r="AM27" s="19">
        <v>1</v>
      </c>
      <c r="AN27" s="19">
        <v>1</v>
      </c>
      <c r="AO27" s="19">
        <v>1</v>
      </c>
      <c r="AP27" s="19">
        <v>1</v>
      </c>
      <c r="AQ27" s="19">
        <v>1</v>
      </c>
      <c r="AR27" s="19">
        <v>1</v>
      </c>
      <c r="AS27" s="19">
        <v>1</v>
      </c>
      <c r="AT27" s="19">
        <v>1</v>
      </c>
      <c r="AU27" s="19">
        <v>1</v>
      </c>
      <c r="AV27" s="19">
        <v>0</v>
      </c>
      <c r="AW27" s="19">
        <v>1</v>
      </c>
      <c r="AX27" s="19">
        <v>0</v>
      </c>
      <c r="AY27" s="19">
        <v>1</v>
      </c>
      <c r="AZ27" s="71">
        <v>1</v>
      </c>
      <c r="BA27" s="19">
        <v>1</v>
      </c>
      <c r="BB27" s="19">
        <v>0</v>
      </c>
      <c r="BC27" s="19">
        <v>0</v>
      </c>
      <c r="BD27" s="19">
        <v>1</v>
      </c>
      <c r="BE27" s="19">
        <v>1</v>
      </c>
      <c r="BF27" s="19">
        <v>1</v>
      </c>
      <c r="BG27" s="19">
        <v>0</v>
      </c>
      <c r="BH27" s="19">
        <v>1</v>
      </c>
      <c r="BI27" s="19">
        <v>1</v>
      </c>
      <c r="BJ27" s="19">
        <v>1</v>
      </c>
      <c r="BK27" s="19">
        <v>1</v>
      </c>
      <c r="BL27" s="19">
        <v>0</v>
      </c>
      <c r="BM27" s="19">
        <v>1</v>
      </c>
      <c r="BN27" s="19">
        <v>1</v>
      </c>
      <c r="BO27" s="19">
        <v>1</v>
      </c>
      <c r="BP27" s="19">
        <v>0</v>
      </c>
      <c r="BQ27" s="19">
        <v>0</v>
      </c>
      <c r="BR27" s="19">
        <v>0</v>
      </c>
      <c r="BS27" s="19">
        <v>1</v>
      </c>
      <c r="BT27" s="19">
        <v>0</v>
      </c>
      <c r="BU27" s="19">
        <v>1</v>
      </c>
      <c r="BV27" s="19">
        <v>0</v>
      </c>
      <c r="BW27" s="19">
        <v>0</v>
      </c>
      <c r="BX27" s="19">
        <v>0</v>
      </c>
      <c r="BY27" s="19">
        <v>0</v>
      </c>
      <c r="BZ27" s="19">
        <v>1</v>
      </c>
      <c r="CA27" s="19">
        <v>1</v>
      </c>
      <c r="CB27" s="19">
        <v>0</v>
      </c>
      <c r="CC27" s="19">
        <v>1</v>
      </c>
      <c r="CD27" s="19">
        <v>1</v>
      </c>
      <c r="CE27" s="19">
        <v>1</v>
      </c>
      <c r="CF27" s="19">
        <v>1</v>
      </c>
      <c r="CG27" s="19">
        <v>1</v>
      </c>
      <c r="CH27" s="19">
        <v>1</v>
      </c>
      <c r="CI27" s="19">
        <v>1</v>
      </c>
      <c r="CJ27">
        <v>1</v>
      </c>
      <c r="CM27" t="s">
        <v>45</v>
      </c>
    </row>
    <row r="28" spans="1:91">
      <c r="A28" s="26" t="s">
        <v>124</v>
      </c>
      <c r="B28" s="110" t="s">
        <v>45</v>
      </c>
      <c r="C28" s="55">
        <f>SUM(L28:AF28)</f>
        <v>15</v>
      </c>
      <c r="D28" s="54">
        <f>C28/21</f>
        <v>0.7142857142857143</v>
      </c>
      <c r="E28" s="55">
        <f>SUM(L28:R28)</f>
        <v>4</v>
      </c>
      <c r="F28" s="55">
        <f>SUM(S28:X28)</f>
        <v>4</v>
      </c>
      <c r="G28" s="55">
        <f>SUM(Z28:AF28)</f>
        <v>6</v>
      </c>
      <c r="H28" s="4" t="s">
        <v>263</v>
      </c>
      <c r="I28" s="55"/>
      <c r="J28" s="55"/>
      <c r="K28" s="122">
        <f>E28-G28</f>
        <v>-2</v>
      </c>
      <c r="L28" s="116">
        <v>0</v>
      </c>
      <c r="M28" s="116">
        <v>0</v>
      </c>
      <c r="N28" s="116">
        <v>1</v>
      </c>
      <c r="O28" s="116">
        <v>1</v>
      </c>
      <c r="P28" s="116">
        <v>1</v>
      </c>
      <c r="Q28" s="116">
        <v>0</v>
      </c>
      <c r="R28" s="117">
        <v>1</v>
      </c>
      <c r="S28" s="116">
        <v>1</v>
      </c>
      <c r="T28" s="116">
        <v>1</v>
      </c>
      <c r="U28" s="116">
        <v>0</v>
      </c>
      <c r="V28" s="116">
        <v>0</v>
      </c>
      <c r="W28" s="116">
        <v>1</v>
      </c>
      <c r="X28" s="116">
        <v>1</v>
      </c>
      <c r="Y28" s="116">
        <v>1</v>
      </c>
      <c r="Z28" s="119">
        <v>1</v>
      </c>
      <c r="AA28" s="116">
        <v>1</v>
      </c>
      <c r="AB28" s="116">
        <v>1</v>
      </c>
      <c r="AC28" s="116">
        <v>0</v>
      </c>
      <c r="AD28" s="116">
        <v>1</v>
      </c>
      <c r="AE28" s="116">
        <v>1</v>
      </c>
      <c r="AF28" s="116">
        <v>1</v>
      </c>
      <c r="AI28" s="19" t="s">
        <v>205</v>
      </c>
      <c r="AJ28" s="34">
        <f t="shared" si="0"/>
        <v>38</v>
      </c>
      <c r="AK28" s="19">
        <v>1</v>
      </c>
      <c r="AL28" s="19">
        <v>1</v>
      </c>
      <c r="AM28" s="19">
        <v>1</v>
      </c>
      <c r="AN28" s="19">
        <v>1</v>
      </c>
      <c r="AO28" s="19">
        <v>1</v>
      </c>
      <c r="AP28" s="19">
        <v>1</v>
      </c>
      <c r="AQ28" s="19">
        <v>0</v>
      </c>
      <c r="AR28" s="19">
        <v>1</v>
      </c>
      <c r="AS28" s="19">
        <v>1</v>
      </c>
      <c r="AT28" s="19">
        <v>1</v>
      </c>
      <c r="AU28" s="19">
        <v>1</v>
      </c>
      <c r="AV28" s="19">
        <v>1</v>
      </c>
      <c r="AW28" s="19">
        <v>1</v>
      </c>
      <c r="AX28" s="19">
        <v>1</v>
      </c>
      <c r="AY28" s="19">
        <v>1</v>
      </c>
      <c r="AZ28" s="106">
        <v>1</v>
      </c>
      <c r="BA28" s="19">
        <v>0</v>
      </c>
      <c r="BB28" s="19">
        <v>1</v>
      </c>
      <c r="BC28" s="19">
        <v>0</v>
      </c>
      <c r="BD28" s="19">
        <v>0</v>
      </c>
      <c r="BE28" s="19">
        <v>1</v>
      </c>
      <c r="BF28" s="19">
        <v>1</v>
      </c>
      <c r="BG28" s="19">
        <v>0</v>
      </c>
      <c r="BH28" s="19">
        <v>1</v>
      </c>
      <c r="BI28" s="19">
        <v>1</v>
      </c>
      <c r="BJ28" s="19">
        <v>0</v>
      </c>
      <c r="BK28" s="19">
        <v>1</v>
      </c>
      <c r="BL28" s="19">
        <v>0</v>
      </c>
      <c r="BM28" s="19">
        <v>1</v>
      </c>
      <c r="BN28" s="19">
        <v>1</v>
      </c>
      <c r="BO28" s="19">
        <v>1</v>
      </c>
      <c r="BP28" s="19">
        <v>0</v>
      </c>
      <c r="BQ28" s="19">
        <v>0</v>
      </c>
      <c r="BR28" s="19">
        <v>1</v>
      </c>
      <c r="BS28" s="19">
        <v>1</v>
      </c>
      <c r="BT28" s="19">
        <v>1</v>
      </c>
      <c r="BU28" s="19">
        <v>1</v>
      </c>
      <c r="BV28" s="19">
        <v>1</v>
      </c>
      <c r="BW28" s="19">
        <v>0</v>
      </c>
      <c r="BX28" s="19">
        <v>0</v>
      </c>
      <c r="BY28" s="19">
        <v>1</v>
      </c>
      <c r="BZ28" s="19">
        <v>1</v>
      </c>
      <c r="CA28" s="19">
        <v>1</v>
      </c>
      <c r="CB28" s="19">
        <v>0</v>
      </c>
      <c r="CC28" s="19">
        <v>0</v>
      </c>
      <c r="CD28" s="19">
        <v>1</v>
      </c>
      <c r="CE28" s="19">
        <v>1</v>
      </c>
      <c r="CF28" s="19">
        <v>0</v>
      </c>
      <c r="CG28" s="19">
        <v>1</v>
      </c>
      <c r="CH28" s="19">
        <v>1</v>
      </c>
      <c r="CI28" s="19">
        <v>1</v>
      </c>
      <c r="CJ28">
        <v>1</v>
      </c>
      <c r="CM28" t="s">
        <v>46</v>
      </c>
    </row>
    <row r="29" spans="1:91" s="108" customFormat="1">
      <c r="A29" s="40" t="s">
        <v>105</v>
      </c>
      <c r="B29" s="61" t="s">
        <v>26</v>
      </c>
      <c r="C29" s="53">
        <f>SUM(L29:AF29)</f>
        <v>15</v>
      </c>
      <c r="D29" s="54">
        <f>C29/21</f>
        <v>0.7142857142857143</v>
      </c>
      <c r="E29" s="55">
        <f>SUM(L29:R29)</f>
        <v>4</v>
      </c>
      <c r="F29" s="55">
        <f>SUM(S29:X29)</f>
        <v>4</v>
      </c>
      <c r="G29" s="55">
        <f>SUM(Z29:AF29)</f>
        <v>6</v>
      </c>
      <c r="H29" s="4" t="s">
        <v>263</v>
      </c>
      <c r="I29" s="55"/>
      <c r="J29" s="55"/>
      <c r="K29" s="122">
        <f>E29-G29</f>
        <v>-2</v>
      </c>
      <c r="L29" s="116">
        <v>1</v>
      </c>
      <c r="M29" s="116">
        <v>0</v>
      </c>
      <c r="N29" s="116">
        <v>0</v>
      </c>
      <c r="O29" s="116">
        <v>1</v>
      </c>
      <c r="P29" s="116">
        <v>1</v>
      </c>
      <c r="Q29" s="116">
        <v>1</v>
      </c>
      <c r="R29" s="117">
        <v>0</v>
      </c>
      <c r="S29">
        <v>1</v>
      </c>
      <c r="T29">
        <v>0</v>
      </c>
      <c r="U29">
        <v>1</v>
      </c>
      <c r="V29">
        <v>1</v>
      </c>
      <c r="W29">
        <v>1</v>
      </c>
      <c r="X29">
        <v>0</v>
      </c>
      <c r="Y29">
        <v>1</v>
      </c>
      <c r="Z29" s="119">
        <v>1</v>
      </c>
      <c r="AA29" s="116">
        <v>0</v>
      </c>
      <c r="AB29" s="116">
        <v>1</v>
      </c>
      <c r="AC29" s="116">
        <v>1</v>
      </c>
      <c r="AD29" s="116">
        <v>1</v>
      </c>
      <c r="AE29" s="116">
        <v>1</v>
      </c>
      <c r="AF29" s="116">
        <v>1</v>
      </c>
      <c r="AI29" s="19" t="s">
        <v>209</v>
      </c>
      <c r="AJ29" s="20">
        <f t="shared" si="0"/>
        <v>38</v>
      </c>
      <c r="AK29" s="19">
        <v>1</v>
      </c>
      <c r="AL29" s="19">
        <v>1</v>
      </c>
      <c r="AM29" s="19">
        <v>1</v>
      </c>
      <c r="AN29" s="19">
        <v>1</v>
      </c>
      <c r="AO29" s="19">
        <v>1</v>
      </c>
      <c r="AP29" s="19">
        <v>1</v>
      </c>
      <c r="AQ29" s="19">
        <v>0</v>
      </c>
      <c r="AR29" s="19">
        <v>1</v>
      </c>
      <c r="AS29" s="19">
        <v>1</v>
      </c>
      <c r="AT29" s="19">
        <v>1</v>
      </c>
      <c r="AU29" s="19">
        <v>1</v>
      </c>
      <c r="AV29" s="19">
        <v>1</v>
      </c>
      <c r="AW29" s="19">
        <v>1</v>
      </c>
      <c r="AX29" s="19">
        <v>1</v>
      </c>
      <c r="AY29" s="19">
        <v>1</v>
      </c>
      <c r="AZ29" s="107">
        <v>1</v>
      </c>
      <c r="BA29" s="19">
        <v>1</v>
      </c>
      <c r="BB29" s="19">
        <v>0</v>
      </c>
      <c r="BC29" s="19">
        <v>1</v>
      </c>
      <c r="BD29" s="19">
        <v>0</v>
      </c>
      <c r="BE29" s="19">
        <v>1</v>
      </c>
      <c r="BF29" s="19">
        <v>1</v>
      </c>
      <c r="BG29" s="19">
        <v>0</v>
      </c>
      <c r="BH29" s="19">
        <v>1</v>
      </c>
      <c r="BI29" s="19">
        <v>1</v>
      </c>
      <c r="BJ29" s="19">
        <v>1</v>
      </c>
      <c r="BK29" s="19">
        <v>1</v>
      </c>
      <c r="BL29" s="19">
        <v>0</v>
      </c>
      <c r="BM29" s="19">
        <v>1</v>
      </c>
      <c r="BN29" s="19">
        <v>1</v>
      </c>
      <c r="BO29" s="19">
        <v>0</v>
      </c>
      <c r="BP29" s="19">
        <v>0</v>
      </c>
      <c r="BQ29" s="19">
        <v>1</v>
      </c>
      <c r="BR29" s="19">
        <v>0</v>
      </c>
      <c r="BS29" s="19">
        <v>1</v>
      </c>
      <c r="BT29" s="19">
        <v>1</v>
      </c>
      <c r="BU29" s="19">
        <v>0</v>
      </c>
      <c r="BV29" s="19">
        <v>0</v>
      </c>
      <c r="BW29" s="19">
        <v>1</v>
      </c>
      <c r="BX29" s="19">
        <v>1</v>
      </c>
      <c r="BY29" s="19">
        <v>1</v>
      </c>
      <c r="BZ29" s="19">
        <v>1</v>
      </c>
      <c r="CA29" s="19">
        <v>1</v>
      </c>
      <c r="CB29" s="19">
        <v>0</v>
      </c>
      <c r="CC29" s="19">
        <v>0</v>
      </c>
      <c r="CD29" s="19">
        <v>1</v>
      </c>
      <c r="CE29" s="19">
        <v>1</v>
      </c>
      <c r="CF29" s="19">
        <v>0</v>
      </c>
      <c r="CG29" s="19">
        <v>1</v>
      </c>
      <c r="CH29" s="19">
        <v>1</v>
      </c>
      <c r="CI29" s="19">
        <v>0</v>
      </c>
      <c r="CJ29" s="108">
        <v>1</v>
      </c>
      <c r="CM29" s="108" t="s">
        <v>47</v>
      </c>
    </row>
    <row r="30" spans="1:91">
      <c r="A30" s="40" t="s">
        <v>121</v>
      </c>
      <c r="B30" s="52" t="s">
        <v>42</v>
      </c>
      <c r="C30" s="53">
        <f>SUM(L30:AF30)</f>
        <v>16</v>
      </c>
      <c r="D30" s="54">
        <f>C30/21</f>
        <v>0.76190476190476186</v>
      </c>
      <c r="E30" s="55">
        <f>SUM(L30:R30)</f>
        <v>4</v>
      </c>
      <c r="F30" s="55">
        <f>SUM(S30:X30)</f>
        <v>4</v>
      </c>
      <c r="G30" s="55">
        <f>SUM(Z30:AF30)</f>
        <v>7</v>
      </c>
      <c r="H30" s="73" t="s">
        <v>248</v>
      </c>
      <c r="I30" s="55"/>
      <c r="J30" s="55"/>
      <c r="K30" s="122">
        <f>E30-G30</f>
        <v>-3</v>
      </c>
      <c r="L30" s="116">
        <v>1</v>
      </c>
      <c r="M30" s="116">
        <v>0</v>
      </c>
      <c r="N30" s="116">
        <v>1</v>
      </c>
      <c r="O30" s="116">
        <v>0</v>
      </c>
      <c r="P30" s="116">
        <v>1</v>
      </c>
      <c r="Q30" s="116">
        <v>0</v>
      </c>
      <c r="R30" s="117">
        <v>1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 s="119">
        <v>1</v>
      </c>
      <c r="AA30" s="116">
        <v>1</v>
      </c>
      <c r="AB30" s="116">
        <v>1</v>
      </c>
      <c r="AC30" s="116">
        <v>1</v>
      </c>
      <c r="AD30" s="116">
        <v>1</v>
      </c>
      <c r="AE30" s="116">
        <v>1</v>
      </c>
      <c r="AF30" s="116">
        <v>1</v>
      </c>
      <c r="CM30" t="s">
        <v>48</v>
      </c>
    </row>
    <row r="31" spans="1:91">
      <c r="A31" s="40" t="s">
        <v>132</v>
      </c>
      <c r="B31" s="52" t="s">
        <v>53</v>
      </c>
      <c r="C31" s="53">
        <f>SUM(L31:AF31)</f>
        <v>16</v>
      </c>
      <c r="D31" s="54">
        <f>C31/21</f>
        <v>0.76190476190476186</v>
      </c>
      <c r="E31" s="55">
        <f>SUM(L31:R31)</f>
        <v>5</v>
      </c>
      <c r="F31" s="55">
        <f>SUM(S31:X31)</f>
        <v>3</v>
      </c>
      <c r="G31" s="55">
        <f>SUM(Z31:AF31)</f>
        <v>7</v>
      </c>
      <c r="H31" s="73" t="s">
        <v>248</v>
      </c>
      <c r="I31" s="55"/>
      <c r="J31" s="55"/>
      <c r="K31" s="122">
        <f>E31-G31</f>
        <v>-2</v>
      </c>
      <c r="L31" s="116">
        <v>0</v>
      </c>
      <c r="M31" s="116">
        <v>0</v>
      </c>
      <c r="N31" s="116">
        <v>1</v>
      </c>
      <c r="O31" s="116">
        <v>1</v>
      </c>
      <c r="P31" s="116">
        <v>1</v>
      </c>
      <c r="Q31" s="116">
        <v>1</v>
      </c>
      <c r="R31" s="117">
        <v>1</v>
      </c>
      <c r="S31">
        <v>0</v>
      </c>
      <c r="T31">
        <v>1</v>
      </c>
      <c r="U31">
        <v>0</v>
      </c>
      <c r="V31">
        <v>1</v>
      </c>
      <c r="W31">
        <v>0</v>
      </c>
      <c r="X31">
        <v>1</v>
      </c>
      <c r="Y31">
        <v>1</v>
      </c>
      <c r="Z31" s="119">
        <v>1</v>
      </c>
      <c r="AA31" s="116">
        <v>1</v>
      </c>
      <c r="AB31" s="116">
        <v>1</v>
      </c>
      <c r="AC31" s="116">
        <v>1</v>
      </c>
      <c r="AD31" s="116">
        <v>1</v>
      </c>
      <c r="AE31" s="116">
        <v>1</v>
      </c>
      <c r="AF31" s="116">
        <v>1</v>
      </c>
      <c r="CM31" t="s">
        <v>49</v>
      </c>
    </row>
    <row r="32" spans="1:91">
      <c r="A32" s="40" t="s">
        <v>101</v>
      </c>
      <c r="B32" s="52" t="s">
        <v>22</v>
      </c>
      <c r="C32" s="53">
        <f>SUM(L32:AF32)</f>
        <v>17</v>
      </c>
      <c r="D32" s="54">
        <f>C32/21</f>
        <v>0.80952380952380953</v>
      </c>
      <c r="E32" s="55">
        <f>SUM(L32:R32)</f>
        <v>4</v>
      </c>
      <c r="F32" s="55">
        <f>SUM(S32:X32)</f>
        <v>5</v>
      </c>
      <c r="G32" s="55">
        <f>SUM(Z32:AF32)</f>
        <v>7</v>
      </c>
      <c r="H32" s="49" t="s">
        <v>263</v>
      </c>
      <c r="I32" s="55"/>
      <c r="J32" s="55"/>
      <c r="K32" s="122">
        <f>E32-G32</f>
        <v>-3</v>
      </c>
      <c r="L32" s="116">
        <v>0</v>
      </c>
      <c r="M32" s="116">
        <v>1</v>
      </c>
      <c r="N32" s="116">
        <v>0</v>
      </c>
      <c r="O32" s="116">
        <v>1</v>
      </c>
      <c r="P32" s="116">
        <v>1</v>
      </c>
      <c r="Q32" s="116">
        <v>1</v>
      </c>
      <c r="R32" s="117">
        <v>0</v>
      </c>
      <c r="S32">
        <v>1</v>
      </c>
      <c r="T32">
        <v>1</v>
      </c>
      <c r="U32">
        <v>1</v>
      </c>
      <c r="V32">
        <v>1</v>
      </c>
      <c r="W32">
        <v>1</v>
      </c>
      <c r="X32">
        <v>0</v>
      </c>
      <c r="Y32">
        <v>1</v>
      </c>
      <c r="Z32" s="119">
        <v>1</v>
      </c>
      <c r="AA32" s="116">
        <v>1</v>
      </c>
      <c r="AB32" s="116">
        <v>1</v>
      </c>
      <c r="AC32" s="116">
        <v>1</v>
      </c>
      <c r="AD32" s="116">
        <v>1</v>
      </c>
      <c r="AE32" s="116">
        <v>1</v>
      </c>
      <c r="AF32" s="116">
        <v>1</v>
      </c>
      <c r="CM32" t="s">
        <v>50</v>
      </c>
    </row>
    <row r="33" spans="1:91">
      <c r="A33" s="40" t="s">
        <v>107</v>
      </c>
      <c r="B33" s="60" t="s">
        <v>28</v>
      </c>
      <c r="C33" s="53">
        <f>SUM(L33:AF33)</f>
        <v>17</v>
      </c>
      <c r="D33" s="54">
        <f>C33/21</f>
        <v>0.80952380952380953</v>
      </c>
      <c r="E33" s="55">
        <f>SUM(L33:R33)</f>
        <v>5</v>
      </c>
      <c r="F33" s="55">
        <f>SUM(S33:X33)</f>
        <v>4</v>
      </c>
      <c r="G33" s="55">
        <f>SUM(Z33:AF33)</f>
        <v>7</v>
      </c>
      <c r="H33" s="4" t="s">
        <v>263</v>
      </c>
      <c r="I33" s="55"/>
      <c r="J33" s="55"/>
      <c r="K33" s="122">
        <f>E33-G33</f>
        <v>-2</v>
      </c>
      <c r="L33" s="116">
        <v>0</v>
      </c>
      <c r="M33" s="116">
        <v>1</v>
      </c>
      <c r="N33" s="116">
        <v>1</v>
      </c>
      <c r="O33" s="116">
        <v>1</v>
      </c>
      <c r="P33" s="116">
        <v>0</v>
      </c>
      <c r="Q33" s="116">
        <v>1</v>
      </c>
      <c r="R33" s="117">
        <v>1</v>
      </c>
      <c r="S33">
        <v>1</v>
      </c>
      <c r="T33">
        <v>0</v>
      </c>
      <c r="U33">
        <v>1</v>
      </c>
      <c r="V33">
        <v>0</v>
      </c>
      <c r="W33">
        <v>1</v>
      </c>
      <c r="X33">
        <v>1</v>
      </c>
      <c r="Y33">
        <v>1</v>
      </c>
      <c r="Z33" s="119">
        <v>1</v>
      </c>
      <c r="AA33" s="116">
        <v>1</v>
      </c>
      <c r="AB33" s="116">
        <v>1</v>
      </c>
      <c r="AC33" s="116">
        <v>1</v>
      </c>
      <c r="AD33" s="116">
        <v>1</v>
      </c>
      <c r="AE33" s="116">
        <v>1</v>
      </c>
      <c r="AF33" s="116">
        <v>1</v>
      </c>
      <c r="CM33" t="s">
        <v>51</v>
      </c>
    </row>
    <row r="34" spans="1:91">
      <c r="A34" s="40" t="s">
        <v>110</v>
      </c>
      <c r="B34" s="110" t="s">
        <v>31</v>
      </c>
      <c r="C34" s="55">
        <f>SUM(L34:AF34)</f>
        <v>18</v>
      </c>
      <c r="D34" s="54">
        <f>C34/21</f>
        <v>0.8571428571428571</v>
      </c>
      <c r="E34" s="55">
        <f>SUM(L34:R34)</f>
        <v>4</v>
      </c>
      <c r="F34" s="55">
        <f>SUM(S34:X34)</f>
        <v>6</v>
      </c>
      <c r="G34" s="55">
        <f>SUM(Z34:AF34)</f>
        <v>7</v>
      </c>
      <c r="H34" s="4" t="s">
        <v>271</v>
      </c>
      <c r="I34" s="55"/>
      <c r="J34" s="55"/>
      <c r="K34" s="122">
        <f>E34-G34</f>
        <v>-3</v>
      </c>
      <c r="L34" s="116">
        <v>0</v>
      </c>
      <c r="M34" s="116">
        <v>1</v>
      </c>
      <c r="N34" s="116">
        <v>0</v>
      </c>
      <c r="O34" s="116">
        <v>1</v>
      </c>
      <c r="P34" s="116">
        <v>0</v>
      </c>
      <c r="Q34" s="116">
        <v>1</v>
      </c>
      <c r="R34" s="116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 s="116">
        <v>1</v>
      </c>
      <c r="AA34" s="116">
        <v>1</v>
      </c>
      <c r="AB34" s="116">
        <v>1</v>
      </c>
      <c r="AC34" s="116">
        <v>1</v>
      </c>
      <c r="AD34" s="116">
        <v>1</v>
      </c>
      <c r="AE34" s="116">
        <v>1</v>
      </c>
      <c r="AF34" s="116">
        <v>1</v>
      </c>
      <c r="AH34">
        <f>SUM(AI34:CH34)</f>
        <v>669</v>
      </c>
      <c r="AI34">
        <v>17</v>
      </c>
      <c r="AJ34">
        <v>20</v>
      </c>
      <c r="AK34">
        <v>15</v>
      </c>
      <c r="AL34">
        <v>17</v>
      </c>
      <c r="AM34">
        <v>19</v>
      </c>
      <c r="AN34">
        <v>18</v>
      </c>
      <c r="AO34">
        <v>9</v>
      </c>
      <c r="AP34">
        <v>15</v>
      </c>
      <c r="AQ34">
        <v>18</v>
      </c>
      <c r="AR34">
        <v>17</v>
      </c>
      <c r="AS34">
        <v>14</v>
      </c>
      <c r="AT34">
        <v>10</v>
      </c>
      <c r="AU34">
        <v>18</v>
      </c>
      <c r="AV34">
        <v>6</v>
      </c>
      <c r="AW34">
        <v>18</v>
      </c>
      <c r="AX34">
        <v>19</v>
      </c>
      <c r="AY34">
        <v>11</v>
      </c>
      <c r="AZ34">
        <v>8</v>
      </c>
      <c r="BA34">
        <v>8</v>
      </c>
      <c r="BB34">
        <v>8</v>
      </c>
      <c r="BC34">
        <v>20</v>
      </c>
      <c r="BD34">
        <v>20</v>
      </c>
      <c r="BE34">
        <v>6</v>
      </c>
      <c r="BF34">
        <v>16</v>
      </c>
      <c r="BG34">
        <v>18</v>
      </c>
      <c r="BH34">
        <v>9</v>
      </c>
      <c r="BI34">
        <v>15</v>
      </c>
      <c r="BJ34">
        <v>1</v>
      </c>
      <c r="BK34">
        <v>18</v>
      </c>
      <c r="BL34">
        <v>19</v>
      </c>
      <c r="BM34">
        <v>17</v>
      </c>
      <c r="BN34">
        <v>1</v>
      </c>
      <c r="BO34">
        <v>7</v>
      </c>
      <c r="BP34">
        <v>8</v>
      </c>
      <c r="BQ34">
        <v>16</v>
      </c>
      <c r="BR34">
        <v>9</v>
      </c>
      <c r="BS34">
        <v>15</v>
      </c>
      <c r="BT34">
        <v>5</v>
      </c>
      <c r="BU34">
        <v>7</v>
      </c>
      <c r="BV34">
        <v>6</v>
      </c>
      <c r="BW34">
        <v>8</v>
      </c>
      <c r="BX34">
        <v>14</v>
      </c>
      <c r="BY34">
        <v>4</v>
      </c>
      <c r="BZ34">
        <v>6</v>
      </c>
      <c r="CA34">
        <v>8</v>
      </c>
      <c r="CB34">
        <v>12</v>
      </c>
      <c r="CC34">
        <v>18</v>
      </c>
      <c r="CD34">
        <v>13</v>
      </c>
      <c r="CE34">
        <v>18</v>
      </c>
      <c r="CF34">
        <v>21</v>
      </c>
      <c r="CG34">
        <v>9</v>
      </c>
      <c r="CH34">
        <v>20</v>
      </c>
      <c r="CM34" t="s">
        <v>52</v>
      </c>
    </row>
    <row r="35" spans="1:91" s="116" customFormat="1">
      <c r="A35" s="40" t="s">
        <v>122</v>
      </c>
      <c r="B35" s="61" t="s">
        <v>43</v>
      </c>
      <c r="C35" s="53">
        <f>SUM(L35:AF35)</f>
        <v>18</v>
      </c>
      <c r="D35" s="54">
        <f>C35/21</f>
        <v>0.8571428571428571</v>
      </c>
      <c r="E35" s="55">
        <f>SUM(L35:R35)</f>
        <v>4</v>
      </c>
      <c r="F35" s="55">
        <f>SUM(S35:X35)</f>
        <v>6</v>
      </c>
      <c r="G35" s="55">
        <f>SUM(Z35:AF35)</f>
        <v>7</v>
      </c>
      <c r="H35" s="73" t="s">
        <v>271</v>
      </c>
      <c r="I35" s="55"/>
      <c r="J35" s="55"/>
      <c r="K35" s="122">
        <f>E35-G35</f>
        <v>-3</v>
      </c>
      <c r="L35" s="116">
        <v>0</v>
      </c>
      <c r="M35" s="116">
        <v>0</v>
      </c>
      <c r="N35" s="116">
        <v>0</v>
      </c>
      <c r="O35" s="116">
        <v>1</v>
      </c>
      <c r="P35" s="116">
        <v>1</v>
      </c>
      <c r="Q35" s="116">
        <v>1</v>
      </c>
      <c r="R35" s="117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 s="119">
        <v>1</v>
      </c>
      <c r="AA35" s="116">
        <v>1</v>
      </c>
      <c r="AB35" s="116">
        <v>1</v>
      </c>
      <c r="AC35" s="116">
        <v>1</v>
      </c>
      <c r="AD35" s="116">
        <v>1</v>
      </c>
      <c r="AE35" s="116">
        <v>1</v>
      </c>
      <c r="AF35" s="116">
        <v>1</v>
      </c>
      <c r="AH35" s="116">
        <f>AH34/22</f>
        <v>30.40909090909091</v>
      </c>
      <c r="CM35" s="116" t="s">
        <v>53</v>
      </c>
    </row>
    <row r="36" spans="1:91">
      <c r="A36" s="40" t="s">
        <v>103</v>
      </c>
      <c r="B36" s="61" t="s">
        <v>24</v>
      </c>
      <c r="C36" s="53">
        <f>SUM(L36:AF36)</f>
        <v>18</v>
      </c>
      <c r="D36" s="54">
        <f>C36/21</f>
        <v>0.8571428571428571</v>
      </c>
      <c r="E36" s="55">
        <f>SUM(L36:R36)</f>
        <v>5</v>
      </c>
      <c r="F36" s="55">
        <f>SUM(S36:X36)</f>
        <v>5</v>
      </c>
      <c r="G36" s="55">
        <f>SUM(Z36:AF36)</f>
        <v>7</v>
      </c>
      <c r="H36" s="4" t="s">
        <v>263</v>
      </c>
      <c r="I36" s="55"/>
      <c r="J36" s="55"/>
      <c r="K36" s="122">
        <f>E36-G36</f>
        <v>-2</v>
      </c>
      <c r="L36" s="116">
        <v>0</v>
      </c>
      <c r="M36" s="116">
        <v>1</v>
      </c>
      <c r="N36" s="116">
        <v>1</v>
      </c>
      <c r="O36" s="116">
        <v>1</v>
      </c>
      <c r="P36" s="116">
        <v>1</v>
      </c>
      <c r="Q36" s="116">
        <v>1</v>
      </c>
      <c r="R36" s="117">
        <v>0</v>
      </c>
      <c r="S36">
        <v>0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 s="119">
        <v>1</v>
      </c>
      <c r="AA36" s="116">
        <v>1</v>
      </c>
      <c r="AB36" s="116">
        <v>1</v>
      </c>
      <c r="AC36" s="116">
        <v>1</v>
      </c>
      <c r="AD36" s="116">
        <v>1</v>
      </c>
      <c r="AE36" s="116">
        <v>1</v>
      </c>
      <c r="AF36" s="116">
        <v>1</v>
      </c>
      <c r="CM36" t="s">
        <v>54</v>
      </c>
    </row>
    <row r="37" spans="1:91">
      <c r="A37" s="30" t="s">
        <v>106</v>
      </c>
      <c r="B37" s="52" t="s">
        <v>27</v>
      </c>
      <c r="C37" s="111">
        <f>SUM(L37:AF37)</f>
        <v>18</v>
      </c>
      <c r="D37" s="112">
        <f>C37/21</f>
        <v>0.8571428571428571</v>
      </c>
      <c r="E37" s="113">
        <f>SUM(L37:R37)</f>
        <v>5</v>
      </c>
      <c r="F37" s="113">
        <f>SUM(S37:X37)</f>
        <v>5</v>
      </c>
      <c r="G37" s="113">
        <f>SUM(Z37:AF37)</f>
        <v>7</v>
      </c>
      <c r="H37" s="4" t="s">
        <v>263</v>
      </c>
      <c r="I37" s="113"/>
      <c r="J37" s="113"/>
      <c r="K37" s="123">
        <f>E37-G37</f>
        <v>-2</v>
      </c>
      <c r="L37" s="115">
        <v>1</v>
      </c>
      <c r="M37" s="115">
        <v>1</v>
      </c>
      <c r="N37" s="115">
        <v>1</v>
      </c>
      <c r="O37" s="115">
        <v>0</v>
      </c>
      <c r="P37" s="115">
        <v>0</v>
      </c>
      <c r="Q37" s="115">
        <v>1</v>
      </c>
      <c r="R37" s="118">
        <v>1</v>
      </c>
      <c r="S37" s="115">
        <v>1</v>
      </c>
      <c r="T37" s="115">
        <v>1</v>
      </c>
      <c r="U37" s="115">
        <v>1</v>
      </c>
      <c r="V37" s="115">
        <v>1</v>
      </c>
      <c r="W37" s="115">
        <v>1</v>
      </c>
      <c r="X37" s="115">
        <v>0</v>
      </c>
      <c r="Y37" s="115">
        <v>1</v>
      </c>
      <c r="Z37" s="120">
        <v>1</v>
      </c>
      <c r="AA37" s="115">
        <v>1</v>
      </c>
      <c r="AB37" s="115">
        <v>1</v>
      </c>
      <c r="AC37" s="115">
        <v>1</v>
      </c>
      <c r="AD37" s="115">
        <v>1</v>
      </c>
      <c r="AE37" s="115">
        <v>1</v>
      </c>
      <c r="AF37" s="115">
        <v>1</v>
      </c>
      <c r="CM37" t="s">
        <v>61</v>
      </c>
    </row>
    <row r="38" spans="1:91">
      <c r="A38" s="40" t="s">
        <v>146</v>
      </c>
      <c r="B38" s="52" t="s">
        <v>64</v>
      </c>
      <c r="C38" s="53">
        <f>SUM(L38:AF38)</f>
        <v>18</v>
      </c>
      <c r="D38" s="54">
        <f>C38/21</f>
        <v>0.8571428571428571</v>
      </c>
      <c r="E38" s="55">
        <f>SUM(L38:R38)</f>
        <v>6</v>
      </c>
      <c r="F38" s="55">
        <f>SUM(S38:X38)</f>
        <v>4</v>
      </c>
      <c r="G38" s="55">
        <f>SUM(Z38:AF38)</f>
        <v>7</v>
      </c>
      <c r="H38" s="4" t="s">
        <v>263</v>
      </c>
      <c r="I38" s="55"/>
      <c r="J38" s="55"/>
      <c r="K38" s="56">
        <f>E38-G38</f>
        <v>-1</v>
      </c>
      <c r="L38" s="116">
        <v>1</v>
      </c>
      <c r="M38" s="116">
        <v>0</v>
      </c>
      <c r="N38" s="116">
        <v>1</v>
      </c>
      <c r="O38" s="116">
        <v>1</v>
      </c>
      <c r="P38" s="116">
        <v>1</v>
      </c>
      <c r="Q38" s="116">
        <v>1</v>
      </c>
      <c r="R38" s="117">
        <v>1</v>
      </c>
      <c r="S38">
        <v>0</v>
      </c>
      <c r="T38">
        <v>1</v>
      </c>
      <c r="U38">
        <v>0</v>
      </c>
      <c r="V38">
        <v>1</v>
      </c>
      <c r="W38">
        <v>1</v>
      </c>
      <c r="X38">
        <v>1</v>
      </c>
      <c r="Y38">
        <v>1</v>
      </c>
      <c r="Z38" s="119">
        <v>1</v>
      </c>
      <c r="AA38" s="116">
        <v>1</v>
      </c>
      <c r="AB38" s="116">
        <v>1</v>
      </c>
      <c r="AC38" s="116">
        <v>1</v>
      </c>
      <c r="AD38" s="116">
        <v>1</v>
      </c>
      <c r="AE38" s="116">
        <v>1</v>
      </c>
      <c r="AF38" s="116">
        <v>1</v>
      </c>
      <c r="CM38" t="s">
        <v>55</v>
      </c>
    </row>
    <row r="39" spans="1:91">
      <c r="A39" s="26" t="s">
        <v>113</v>
      </c>
      <c r="B39" s="52" t="s">
        <v>34</v>
      </c>
      <c r="C39" s="53">
        <f>SUM(L39:AF39)</f>
        <v>19</v>
      </c>
      <c r="D39" s="54">
        <f>C39/21</f>
        <v>0.90476190476190477</v>
      </c>
      <c r="E39" s="55">
        <f>SUM(L39:R39)</f>
        <v>5</v>
      </c>
      <c r="F39" s="55">
        <f>SUM(S39:X39)</f>
        <v>6</v>
      </c>
      <c r="G39" s="55">
        <f>SUM(Z39:AF39)</f>
        <v>7</v>
      </c>
      <c r="H39" s="4" t="s">
        <v>271</v>
      </c>
      <c r="I39" s="55"/>
      <c r="J39" s="55"/>
      <c r="K39" s="122">
        <f>E39-G39</f>
        <v>-2</v>
      </c>
      <c r="L39" s="116">
        <v>1</v>
      </c>
      <c r="M39" s="116">
        <v>1</v>
      </c>
      <c r="N39" s="116">
        <v>1</v>
      </c>
      <c r="O39" s="116">
        <v>1</v>
      </c>
      <c r="P39" s="116">
        <v>1</v>
      </c>
      <c r="Q39" s="116">
        <v>0</v>
      </c>
      <c r="R39" s="117">
        <v>0</v>
      </c>
      <c r="S39" s="116">
        <v>1</v>
      </c>
      <c r="T39" s="116">
        <v>1</v>
      </c>
      <c r="U39" s="116">
        <v>1</v>
      </c>
      <c r="V39" s="116">
        <v>1</v>
      </c>
      <c r="W39" s="116">
        <v>1</v>
      </c>
      <c r="X39" s="116">
        <v>1</v>
      </c>
      <c r="Y39" s="116">
        <v>1</v>
      </c>
      <c r="Z39" s="119">
        <v>1</v>
      </c>
      <c r="AA39" s="116">
        <v>1</v>
      </c>
      <c r="AB39" s="116">
        <v>1</v>
      </c>
      <c r="AC39" s="116">
        <v>1</v>
      </c>
      <c r="AD39" s="116">
        <v>1</v>
      </c>
      <c r="AE39" s="116">
        <v>1</v>
      </c>
      <c r="AF39" s="116">
        <v>1</v>
      </c>
      <c r="CM39" t="s">
        <v>226</v>
      </c>
    </row>
    <row r="40" spans="1:91">
      <c r="A40" s="26" t="s">
        <v>99</v>
      </c>
      <c r="B40" s="52" t="s">
        <v>20</v>
      </c>
      <c r="C40" s="53">
        <f>SUM(L40:AF40)</f>
        <v>20</v>
      </c>
      <c r="D40" s="54">
        <f>C40/21</f>
        <v>0.95238095238095233</v>
      </c>
      <c r="E40" s="55">
        <f>SUM(L40:R40)</f>
        <v>6</v>
      </c>
      <c r="F40" s="55">
        <f>SUM(S40:X40)</f>
        <v>6</v>
      </c>
      <c r="G40" s="55">
        <f>SUM(Z40:AF40)</f>
        <v>7</v>
      </c>
      <c r="H40" s="46" t="s">
        <v>261</v>
      </c>
      <c r="I40" s="55"/>
      <c r="J40" s="55"/>
      <c r="K40" s="122">
        <f>E40-G40</f>
        <v>-1</v>
      </c>
      <c r="L40" s="116">
        <v>0</v>
      </c>
      <c r="M40" s="116">
        <v>1</v>
      </c>
      <c r="N40" s="116">
        <v>1</v>
      </c>
      <c r="O40" s="116">
        <v>1</v>
      </c>
      <c r="P40" s="116">
        <v>1</v>
      </c>
      <c r="Q40" s="116">
        <v>1</v>
      </c>
      <c r="R40" s="117">
        <v>1</v>
      </c>
      <c r="S40" s="116">
        <v>1</v>
      </c>
      <c r="T40" s="116">
        <v>1</v>
      </c>
      <c r="U40" s="116">
        <v>1</v>
      </c>
      <c r="V40" s="116">
        <v>1</v>
      </c>
      <c r="W40" s="116">
        <v>1</v>
      </c>
      <c r="X40" s="116">
        <v>1</v>
      </c>
      <c r="Y40" s="116">
        <v>1</v>
      </c>
      <c r="Z40" s="119">
        <v>1</v>
      </c>
      <c r="AA40" s="116">
        <v>1</v>
      </c>
      <c r="AB40" s="116">
        <v>1</v>
      </c>
      <c r="AC40" s="116">
        <v>1</v>
      </c>
      <c r="AD40" s="116">
        <v>1</v>
      </c>
      <c r="AE40" s="116">
        <v>1</v>
      </c>
      <c r="AF40" s="116">
        <v>1</v>
      </c>
      <c r="CM40" t="s">
        <v>60</v>
      </c>
    </row>
    <row r="41" spans="1:91">
      <c r="A41" s="26" t="s">
        <v>118</v>
      </c>
      <c r="B41" s="52" t="s">
        <v>39</v>
      </c>
      <c r="C41" s="53">
        <f>SUM(L41:AF41)</f>
        <v>20</v>
      </c>
      <c r="D41" s="54">
        <f>C41/21</f>
        <v>0.95238095238095233</v>
      </c>
      <c r="E41" s="55">
        <f>SUM(L41:R41)</f>
        <v>6</v>
      </c>
      <c r="F41" s="55">
        <f>SUM(S41:X41)</f>
        <v>6</v>
      </c>
      <c r="G41" s="55">
        <f>SUM(Z41:AF41)</f>
        <v>7</v>
      </c>
      <c r="H41" s="46" t="s">
        <v>261</v>
      </c>
      <c r="I41" s="55"/>
      <c r="J41" s="55"/>
      <c r="K41" s="122">
        <f>E41-G41</f>
        <v>-1</v>
      </c>
      <c r="L41" s="116">
        <v>0</v>
      </c>
      <c r="M41" s="116">
        <v>1</v>
      </c>
      <c r="N41" s="116">
        <v>1</v>
      </c>
      <c r="O41" s="116">
        <v>1</v>
      </c>
      <c r="P41" s="116">
        <v>1</v>
      </c>
      <c r="Q41" s="116">
        <v>1</v>
      </c>
      <c r="R41" s="117">
        <v>1</v>
      </c>
      <c r="S41" s="116">
        <v>1</v>
      </c>
      <c r="T41" s="116">
        <v>1</v>
      </c>
      <c r="U41" s="116">
        <v>1</v>
      </c>
      <c r="V41" s="116">
        <v>1</v>
      </c>
      <c r="W41" s="116">
        <v>1</v>
      </c>
      <c r="X41" s="116">
        <v>1</v>
      </c>
      <c r="Y41" s="116">
        <v>1</v>
      </c>
      <c r="Z41" s="119">
        <v>1</v>
      </c>
      <c r="AA41" s="116">
        <v>1</v>
      </c>
      <c r="AB41" s="116">
        <v>1</v>
      </c>
      <c r="AC41" s="116">
        <v>1</v>
      </c>
      <c r="AD41" s="116">
        <v>1</v>
      </c>
      <c r="AE41" s="116">
        <v>1</v>
      </c>
      <c r="AF41" s="116">
        <v>1</v>
      </c>
    </row>
    <row r="42" spans="1:91">
      <c r="A42" s="40" t="s">
        <v>119</v>
      </c>
      <c r="B42" s="52" t="s">
        <v>40</v>
      </c>
      <c r="C42" s="53">
        <f>SUM(L42:AF42)</f>
        <v>20</v>
      </c>
      <c r="D42" s="54">
        <f>C42/21</f>
        <v>0.95238095238095233</v>
      </c>
      <c r="E42" s="55">
        <f>SUM(L42:R42)</f>
        <v>6</v>
      </c>
      <c r="F42" s="55">
        <f>SUM(S42:X42)</f>
        <v>6</v>
      </c>
      <c r="G42" s="55">
        <f>SUM(Z42:AF42)</f>
        <v>7</v>
      </c>
      <c r="H42" s="46" t="s">
        <v>261</v>
      </c>
      <c r="I42" s="55"/>
      <c r="J42" s="55"/>
      <c r="K42" s="56">
        <f>E42-G42</f>
        <v>-1</v>
      </c>
      <c r="L42" s="116">
        <v>1</v>
      </c>
      <c r="M42" s="116">
        <v>1</v>
      </c>
      <c r="N42" s="116">
        <v>0</v>
      </c>
      <c r="O42" s="116">
        <v>1</v>
      </c>
      <c r="P42" s="116">
        <v>1</v>
      </c>
      <c r="Q42" s="116">
        <v>1</v>
      </c>
      <c r="R42" s="117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 s="119">
        <v>1</v>
      </c>
      <c r="AA42" s="116">
        <v>1</v>
      </c>
      <c r="AB42" s="116">
        <v>1</v>
      </c>
      <c r="AC42" s="116">
        <v>1</v>
      </c>
      <c r="AD42" s="116">
        <v>1</v>
      </c>
      <c r="AE42" s="116">
        <v>1</v>
      </c>
      <c r="AF42" s="116">
        <v>1</v>
      </c>
    </row>
    <row r="43" spans="1:91">
      <c r="A43" s="40" t="s">
        <v>149</v>
      </c>
      <c r="B43" s="52" t="s">
        <v>67</v>
      </c>
      <c r="C43" s="53">
        <f>SUM(L43:AF43)</f>
        <v>20</v>
      </c>
      <c r="D43" s="54">
        <f>C43/21</f>
        <v>0.95238095238095233</v>
      </c>
      <c r="E43" s="55">
        <f>SUM(L43:R43)</f>
        <v>6</v>
      </c>
      <c r="F43" s="55">
        <f>SUM(S43:X43)</f>
        <v>6</v>
      </c>
      <c r="G43" s="55">
        <f>SUM(Z43:AF43)</f>
        <v>7</v>
      </c>
      <c r="H43" s="46" t="s">
        <v>261</v>
      </c>
      <c r="I43" s="55"/>
      <c r="J43" s="55"/>
      <c r="K43" s="56">
        <f>E43-G43</f>
        <v>-1</v>
      </c>
      <c r="L43" s="116">
        <v>1</v>
      </c>
      <c r="M43" s="116">
        <v>1</v>
      </c>
      <c r="N43" s="116">
        <v>0</v>
      </c>
      <c r="O43" s="116">
        <v>1</v>
      </c>
      <c r="P43" s="116">
        <v>1</v>
      </c>
      <c r="Q43" s="116">
        <v>1</v>
      </c>
      <c r="R43" s="117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 s="119">
        <v>1</v>
      </c>
      <c r="AA43" s="116">
        <v>1</v>
      </c>
      <c r="AB43" s="116">
        <v>1</v>
      </c>
      <c r="AC43" s="116">
        <v>1</v>
      </c>
      <c r="AD43" s="116">
        <v>1</v>
      </c>
      <c r="AE43" s="116">
        <v>1</v>
      </c>
      <c r="AF43" s="116">
        <v>1</v>
      </c>
      <c r="CM43" t="s">
        <v>228</v>
      </c>
    </row>
    <row r="44" spans="1:91">
      <c r="A44" s="40" t="s">
        <v>142</v>
      </c>
      <c r="B44" s="52" t="s">
        <v>227</v>
      </c>
      <c r="C44" s="53">
        <f>SUM(L44:AF44)</f>
        <v>8</v>
      </c>
      <c r="D44" s="54">
        <f>C44/21</f>
        <v>0.38095238095238093</v>
      </c>
      <c r="E44" s="55">
        <f>SUM(L44:R44)</f>
        <v>3</v>
      </c>
      <c r="F44" s="55">
        <f>SUM(S44:X44)</f>
        <v>2</v>
      </c>
      <c r="G44" s="55">
        <f>SUM(Z44:AF44)</f>
        <v>3</v>
      </c>
      <c r="H44" s="49" t="s">
        <v>285</v>
      </c>
      <c r="I44" s="55"/>
      <c r="J44" s="55"/>
      <c r="K44" s="56">
        <f>E44-G44</f>
        <v>0</v>
      </c>
      <c r="L44" s="116">
        <v>0</v>
      </c>
      <c r="M44" s="116">
        <v>0</v>
      </c>
      <c r="N44" s="116">
        <v>0</v>
      </c>
      <c r="O44" s="116">
        <v>0</v>
      </c>
      <c r="P44" s="116">
        <v>1</v>
      </c>
      <c r="Q44" s="116">
        <v>1</v>
      </c>
      <c r="R44" s="117">
        <v>1</v>
      </c>
      <c r="S44">
        <v>0</v>
      </c>
      <c r="T44">
        <v>0</v>
      </c>
      <c r="U44">
        <v>1</v>
      </c>
      <c r="V44">
        <v>1</v>
      </c>
      <c r="W44">
        <v>0</v>
      </c>
      <c r="X44">
        <v>0</v>
      </c>
      <c r="Y44">
        <v>0</v>
      </c>
      <c r="Z44" s="119">
        <v>1</v>
      </c>
      <c r="AA44" s="116">
        <v>0</v>
      </c>
      <c r="AB44" s="116">
        <v>0</v>
      </c>
      <c r="AC44" s="116">
        <v>1</v>
      </c>
      <c r="AD44" s="116">
        <v>1</v>
      </c>
      <c r="AE44" s="116">
        <v>0</v>
      </c>
      <c r="AF44" s="116">
        <v>0</v>
      </c>
    </row>
    <row r="45" spans="1:91">
      <c r="A45" s="40" t="s">
        <v>112</v>
      </c>
      <c r="B45" s="52" t="s">
        <v>33</v>
      </c>
      <c r="C45" s="53">
        <f>SUM(L45:AF45)</f>
        <v>18</v>
      </c>
      <c r="D45" s="54">
        <f>C45/21</f>
        <v>0.8571428571428571</v>
      </c>
      <c r="E45" s="55">
        <f>SUM(L45:R45)</f>
        <v>6</v>
      </c>
      <c r="F45" s="55">
        <f>SUM(S45:X45)</f>
        <v>5</v>
      </c>
      <c r="G45" s="55">
        <f>SUM(Z45:AF45)</f>
        <v>6</v>
      </c>
      <c r="H45" s="46" t="s">
        <v>261</v>
      </c>
      <c r="I45" s="55"/>
      <c r="J45" s="55"/>
      <c r="K45" s="56">
        <f>E45-G45</f>
        <v>0</v>
      </c>
      <c r="L45" s="116">
        <v>0</v>
      </c>
      <c r="M45" s="116">
        <v>1</v>
      </c>
      <c r="N45" s="116">
        <v>1</v>
      </c>
      <c r="O45" s="116">
        <v>1</v>
      </c>
      <c r="P45" s="116">
        <v>1</v>
      </c>
      <c r="Q45" s="116">
        <v>1</v>
      </c>
      <c r="R45" s="117">
        <v>1</v>
      </c>
      <c r="S45">
        <v>1</v>
      </c>
      <c r="T45">
        <v>0</v>
      </c>
      <c r="U45">
        <v>1</v>
      </c>
      <c r="V45">
        <v>1</v>
      </c>
      <c r="W45">
        <v>1</v>
      </c>
      <c r="X45">
        <v>1</v>
      </c>
      <c r="Y45">
        <v>1</v>
      </c>
      <c r="Z45" s="119">
        <v>1</v>
      </c>
      <c r="AA45" s="116">
        <v>0</v>
      </c>
      <c r="AB45" s="116">
        <v>1</v>
      </c>
      <c r="AC45" s="116">
        <v>1</v>
      </c>
      <c r="AD45" s="116">
        <v>1</v>
      </c>
      <c r="AE45" s="116">
        <v>1</v>
      </c>
      <c r="AF45" s="116">
        <v>1</v>
      </c>
    </row>
    <row r="46" spans="1:91">
      <c r="A46" s="40" t="s">
        <v>116</v>
      </c>
      <c r="B46" s="52" t="s">
        <v>37</v>
      </c>
      <c r="C46" s="53">
        <f>SUM(L46:AF46)</f>
        <v>8</v>
      </c>
      <c r="D46" s="54">
        <f>C46/21</f>
        <v>0.38095238095238093</v>
      </c>
      <c r="E46" s="55">
        <f>SUM(L46:R46)</f>
        <v>3</v>
      </c>
      <c r="F46" s="55">
        <f>SUM(S46:X46)</f>
        <v>1</v>
      </c>
      <c r="G46" s="55">
        <f>SUM(Z46:AF46)</f>
        <v>3</v>
      </c>
      <c r="H46" s="57" t="s">
        <v>275</v>
      </c>
      <c r="I46" s="55"/>
      <c r="J46" s="55"/>
      <c r="K46" s="56">
        <f>E46-G46</f>
        <v>0</v>
      </c>
      <c r="L46" s="116">
        <v>1</v>
      </c>
      <c r="M46" s="116">
        <v>1</v>
      </c>
      <c r="N46" s="116">
        <v>1</v>
      </c>
      <c r="O46" s="116">
        <v>0</v>
      </c>
      <c r="P46" s="116">
        <v>0</v>
      </c>
      <c r="Q46" s="116">
        <v>0</v>
      </c>
      <c r="R46" s="117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1</v>
      </c>
      <c r="Z46" s="119">
        <v>1</v>
      </c>
      <c r="AA46" s="116">
        <v>0</v>
      </c>
      <c r="AB46" s="116">
        <v>1</v>
      </c>
      <c r="AC46" s="116">
        <v>0</v>
      </c>
      <c r="AD46" s="116">
        <v>0</v>
      </c>
      <c r="AE46" s="116">
        <v>0</v>
      </c>
      <c r="AF46" s="116">
        <v>1</v>
      </c>
    </row>
    <row r="47" spans="1:91">
      <c r="A47" s="40" t="s">
        <v>144</v>
      </c>
      <c r="B47" s="52" t="s">
        <v>228</v>
      </c>
      <c r="C47" s="53">
        <f>SUM(L47:AF47)</f>
        <v>18</v>
      </c>
      <c r="D47" s="54">
        <f>C47/21</f>
        <v>0.8571428571428571</v>
      </c>
      <c r="E47" s="55">
        <f>SUM(L47:R47)</f>
        <v>6</v>
      </c>
      <c r="F47" s="55">
        <f>SUM(S47:X47)</f>
        <v>5</v>
      </c>
      <c r="G47" s="55">
        <f>SUM(Z47:AF47)</f>
        <v>6</v>
      </c>
      <c r="H47" s="4" t="s">
        <v>263</v>
      </c>
      <c r="I47" s="55"/>
      <c r="J47" s="55"/>
      <c r="K47" s="56">
        <f>E47-G47</f>
        <v>0</v>
      </c>
      <c r="L47" s="116">
        <v>1</v>
      </c>
      <c r="M47" s="116">
        <v>1</v>
      </c>
      <c r="N47" s="116">
        <v>1</v>
      </c>
      <c r="O47" s="116">
        <v>0</v>
      </c>
      <c r="P47" s="116">
        <v>1</v>
      </c>
      <c r="Q47" s="116">
        <v>1</v>
      </c>
      <c r="R47" s="117">
        <v>1</v>
      </c>
      <c r="S47">
        <v>1</v>
      </c>
      <c r="T47">
        <v>1</v>
      </c>
      <c r="U47">
        <v>1</v>
      </c>
      <c r="V47">
        <v>0</v>
      </c>
      <c r="W47">
        <v>1</v>
      </c>
      <c r="X47">
        <v>1</v>
      </c>
      <c r="Y47">
        <v>1</v>
      </c>
      <c r="Z47" s="119">
        <v>0</v>
      </c>
      <c r="AA47" s="116">
        <v>1</v>
      </c>
      <c r="AB47" s="116">
        <v>1</v>
      </c>
      <c r="AC47" s="116">
        <v>1</v>
      </c>
      <c r="AD47" s="116">
        <v>1</v>
      </c>
      <c r="AE47" s="116">
        <v>1</v>
      </c>
      <c r="AF47" s="116">
        <v>1</v>
      </c>
      <c r="CM47" t="s">
        <v>59</v>
      </c>
    </row>
    <row r="48" spans="1:91">
      <c r="A48" s="40" t="s">
        <v>125</v>
      </c>
      <c r="B48" s="52" t="s">
        <v>46</v>
      </c>
      <c r="C48" s="53">
        <f>SUM(L48:AF48)</f>
        <v>1</v>
      </c>
      <c r="D48" s="54">
        <f>C48/21</f>
        <v>4.7619047619047616E-2</v>
      </c>
      <c r="E48" s="55">
        <f>SUM(L48:R48)</f>
        <v>0</v>
      </c>
      <c r="F48" s="55">
        <f>SUM(S48:X48)</f>
        <v>1</v>
      </c>
      <c r="G48" s="55">
        <f>SUM(Z48:AF48)</f>
        <v>0</v>
      </c>
      <c r="H48" s="57" t="s">
        <v>275</v>
      </c>
      <c r="I48" s="55"/>
      <c r="J48" s="55"/>
      <c r="K48" s="56">
        <f>E48-G48</f>
        <v>0</v>
      </c>
      <c r="L48" s="116">
        <v>0</v>
      </c>
      <c r="M48" s="116">
        <v>0</v>
      </c>
      <c r="N48" s="116">
        <v>0</v>
      </c>
      <c r="O48" s="116">
        <v>0</v>
      </c>
      <c r="P48" s="116">
        <v>0</v>
      </c>
      <c r="Q48" s="116">
        <v>0</v>
      </c>
      <c r="R48" s="117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s="119">
        <v>0</v>
      </c>
      <c r="AA48" s="116">
        <v>0</v>
      </c>
      <c r="AB48" s="116">
        <v>0</v>
      </c>
      <c r="AC48" s="116">
        <v>0</v>
      </c>
      <c r="AD48" s="116">
        <v>0</v>
      </c>
      <c r="AE48" s="116">
        <v>0</v>
      </c>
      <c r="AF48" s="116">
        <v>0</v>
      </c>
      <c r="CM48" t="s">
        <v>66</v>
      </c>
    </row>
    <row r="49" spans="1:91">
      <c r="A49" s="40" t="s">
        <v>126</v>
      </c>
      <c r="B49" s="52" t="s">
        <v>47</v>
      </c>
      <c r="C49" s="53">
        <f>SUM(L49:AF49)</f>
        <v>18</v>
      </c>
      <c r="D49" s="54">
        <f>C49/21</f>
        <v>0.8571428571428571</v>
      </c>
      <c r="E49" s="55">
        <f>SUM(L49:R49)</f>
        <v>6</v>
      </c>
      <c r="F49" s="55">
        <f>SUM(S49:X49)</f>
        <v>5</v>
      </c>
      <c r="G49" s="55">
        <f>SUM(Z49:AF49)</f>
        <v>6</v>
      </c>
      <c r="H49" s="46" t="s">
        <v>261</v>
      </c>
      <c r="I49" s="55"/>
      <c r="J49" s="55"/>
      <c r="K49" s="56">
        <f>E49-G49</f>
        <v>0</v>
      </c>
      <c r="L49" s="116">
        <v>1</v>
      </c>
      <c r="M49" s="116">
        <v>1</v>
      </c>
      <c r="N49" s="116">
        <v>1</v>
      </c>
      <c r="O49" s="116">
        <v>1</v>
      </c>
      <c r="P49" s="116">
        <v>1</v>
      </c>
      <c r="Q49" s="116">
        <v>0</v>
      </c>
      <c r="R49" s="117">
        <v>1</v>
      </c>
      <c r="S49">
        <v>1</v>
      </c>
      <c r="T49">
        <v>1</v>
      </c>
      <c r="U49">
        <v>1</v>
      </c>
      <c r="V49">
        <v>1</v>
      </c>
      <c r="W49">
        <v>0</v>
      </c>
      <c r="X49">
        <v>1</v>
      </c>
      <c r="Y49">
        <v>1</v>
      </c>
      <c r="Z49" s="119">
        <v>0</v>
      </c>
      <c r="AA49" s="116">
        <v>1</v>
      </c>
      <c r="AB49" s="116">
        <v>1</v>
      </c>
      <c r="AC49" s="116">
        <v>1</v>
      </c>
      <c r="AD49" s="116">
        <v>1</v>
      </c>
      <c r="AE49" s="116">
        <v>1</v>
      </c>
      <c r="AF49" s="116">
        <v>1</v>
      </c>
      <c r="CM49" t="s">
        <v>57</v>
      </c>
    </row>
    <row r="50" spans="1:91">
      <c r="A50" s="40" t="s">
        <v>127</v>
      </c>
      <c r="B50" s="52" t="s">
        <v>48</v>
      </c>
      <c r="C50" s="53">
        <f>SUM(L50:AF50)</f>
        <v>19</v>
      </c>
      <c r="D50" s="54">
        <f>C50/21</f>
        <v>0.90476190476190477</v>
      </c>
      <c r="E50" s="55">
        <f>SUM(L50:R50)</f>
        <v>6</v>
      </c>
      <c r="F50" s="55">
        <f>SUM(S50:X50)</f>
        <v>6</v>
      </c>
      <c r="G50" s="55">
        <f>SUM(Z50:AF50)</f>
        <v>6</v>
      </c>
      <c r="H50" s="46" t="s">
        <v>261</v>
      </c>
      <c r="I50" s="55"/>
      <c r="J50" s="55"/>
      <c r="K50" s="56">
        <f>E50-G50</f>
        <v>0</v>
      </c>
      <c r="L50" s="116">
        <v>0</v>
      </c>
      <c r="M50" s="116">
        <v>1</v>
      </c>
      <c r="N50" s="116">
        <v>1</v>
      </c>
      <c r="O50" s="116">
        <v>1</v>
      </c>
      <c r="P50" s="116">
        <v>1</v>
      </c>
      <c r="Q50" s="116">
        <v>1</v>
      </c>
      <c r="R50" s="117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 s="119">
        <v>1</v>
      </c>
      <c r="AA50" s="116">
        <v>1</v>
      </c>
      <c r="AB50" s="116">
        <v>0</v>
      </c>
      <c r="AC50" s="116">
        <v>1</v>
      </c>
      <c r="AD50" s="116">
        <v>1</v>
      </c>
      <c r="AE50" s="116">
        <v>1</v>
      </c>
      <c r="AF50" s="116">
        <v>1</v>
      </c>
      <c r="CM50" t="s">
        <v>62</v>
      </c>
    </row>
    <row r="51" spans="1:91">
      <c r="A51" s="40" t="s">
        <v>136</v>
      </c>
      <c r="B51" s="52" t="s">
        <v>57</v>
      </c>
      <c r="C51" s="53">
        <f>SUM(L51:AF51)</f>
        <v>7</v>
      </c>
      <c r="D51" s="54">
        <f>C51/21</f>
        <v>0.33333333333333331</v>
      </c>
      <c r="E51" s="55">
        <f>SUM(L51:R51)</f>
        <v>3</v>
      </c>
      <c r="F51" s="55">
        <f>SUM(S51:X51)</f>
        <v>1</v>
      </c>
      <c r="G51" s="55">
        <f>SUM(Z51:AF51)</f>
        <v>3</v>
      </c>
      <c r="H51" s="57" t="s">
        <v>275</v>
      </c>
      <c r="I51" s="55"/>
      <c r="J51" s="55"/>
      <c r="K51" s="56">
        <f>E51-G51</f>
        <v>0</v>
      </c>
      <c r="L51" s="116">
        <v>1</v>
      </c>
      <c r="M51" s="116">
        <v>0</v>
      </c>
      <c r="N51" s="116">
        <v>1</v>
      </c>
      <c r="O51" s="116">
        <v>0</v>
      </c>
      <c r="P51" s="116">
        <v>0</v>
      </c>
      <c r="Q51" s="116">
        <v>0</v>
      </c>
      <c r="R51" s="117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119">
        <v>0</v>
      </c>
      <c r="AA51" s="116">
        <v>0</v>
      </c>
      <c r="AB51" s="116">
        <v>1</v>
      </c>
      <c r="AC51" s="116">
        <v>1</v>
      </c>
      <c r="AD51" s="116">
        <v>0</v>
      </c>
      <c r="AE51" s="116">
        <v>0</v>
      </c>
      <c r="AF51" s="116">
        <v>1</v>
      </c>
      <c r="CM51" t="s">
        <v>63</v>
      </c>
    </row>
    <row r="52" spans="1:91">
      <c r="A52" s="40" t="s">
        <v>137</v>
      </c>
      <c r="B52" s="52" t="s">
        <v>58</v>
      </c>
      <c r="C52" s="53">
        <f>SUM(L52:AF52)</f>
        <v>6</v>
      </c>
      <c r="D52" s="54">
        <f>C52/21</f>
        <v>0.2857142857142857</v>
      </c>
      <c r="E52" s="55">
        <f>SUM(L52:R52)</f>
        <v>2</v>
      </c>
      <c r="F52" s="55">
        <f>SUM(S52:X52)</f>
        <v>2</v>
      </c>
      <c r="G52" s="55">
        <f>SUM(Z52:AF52)</f>
        <v>2</v>
      </c>
      <c r="H52" s="46" t="s">
        <v>284</v>
      </c>
      <c r="I52" s="55"/>
      <c r="J52" s="55"/>
      <c r="K52" s="56">
        <f>E52-G52</f>
        <v>0</v>
      </c>
      <c r="L52" s="116">
        <v>0</v>
      </c>
      <c r="M52" s="116">
        <v>0</v>
      </c>
      <c r="N52" s="116">
        <v>1</v>
      </c>
      <c r="O52" s="116">
        <v>0</v>
      </c>
      <c r="P52" s="116">
        <v>0</v>
      </c>
      <c r="Q52" s="116">
        <v>0</v>
      </c>
      <c r="R52" s="117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1</v>
      </c>
      <c r="Y52">
        <v>0</v>
      </c>
      <c r="Z52" s="119">
        <v>0</v>
      </c>
      <c r="AA52" s="116">
        <v>0</v>
      </c>
      <c r="AB52" s="116">
        <v>1</v>
      </c>
      <c r="AC52" s="116">
        <v>0</v>
      </c>
      <c r="AD52" s="116">
        <v>0</v>
      </c>
      <c r="AE52" s="116">
        <v>0</v>
      </c>
      <c r="AF52" s="116">
        <v>1</v>
      </c>
      <c r="CM52" t="s">
        <v>65</v>
      </c>
    </row>
    <row r="53" spans="1:91">
      <c r="A53" s="40" t="s">
        <v>145</v>
      </c>
      <c r="B53" s="52" t="s">
        <v>63</v>
      </c>
      <c r="C53" s="53">
        <f>SUM(L53:AF53)</f>
        <v>13</v>
      </c>
      <c r="D53" s="54">
        <f>C53/21</f>
        <v>0.61904761904761907</v>
      </c>
      <c r="E53" s="55">
        <f>SUM(L53:R53)</f>
        <v>4</v>
      </c>
      <c r="F53" s="55">
        <f>SUM(S53:X53)</f>
        <v>4</v>
      </c>
      <c r="G53" s="55">
        <f>SUM(Z53:AF53)</f>
        <v>4</v>
      </c>
      <c r="H53" s="46" t="s">
        <v>285</v>
      </c>
      <c r="I53" s="55"/>
      <c r="J53" s="55"/>
      <c r="K53" s="56">
        <f>E53-G53</f>
        <v>0</v>
      </c>
      <c r="L53" s="116">
        <v>0</v>
      </c>
      <c r="M53" s="116">
        <v>1</v>
      </c>
      <c r="N53" s="116">
        <v>1</v>
      </c>
      <c r="O53" s="116">
        <v>1</v>
      </c>
      <c r="P53" s="116">
        <v>0</v>
      </c>
      <c r="Q53" s="116">
        <v>1</v>
      </c>
      <c r="R53" s="117">
        <v>0</v>
      </c>
      <c r="S53">
        <v>1</v>
      </c>
      <c r="T53">
        <v>0</v>
      </c>
      <c r="U53">
        <v>1</v>
      </c>
      <c r="V53">
        <v>1</v>
      </c>
      <c r="W53">
        <v>0</v>
      </c>
      <c r="X53">
        <v>1</v>
      </c>
      <c r="Y53">
        <v>1</v>
      </c>
      <c r="Z53" s="119">
        <v>0</v>
      </c>
      <c r="AA53" s="116">
        <v>1</v>
      </c>
      <c r="AB53" s="116">
        <v>1</v>
      </c>
      <c r="AC53" s="116">
        <v>1</v>
      </c>
      <c r="AD53" s="116">
        <v>1</v>
      </c>
      <c r="AE53" s="116">
        <v>0</v>
      </c>
      <c r="AF53" s="116">
        <v>0</v>
      </c>
      <c r="CM53" t="s">
        <v>227</v>
      </c>
    </row>
    <row r="54" spans="1:91">
      <c r="A54" s="26" t="s">
        <v>147</v>
      </c>
      <c r="B54" s="52" t="s">
        <v>65</v>
      </c>
      <c r="C54" s="53">
        <f>SUM(L54:AF54)</f>
        <v>21</v>
      </c>
      <c r="D54" s="54">
        <f>C54/21</f>
        <v>1</v>
      </c>
      <c r="E54" s="55">
        <f>SUM(L54:R54)</f>
        <v>7</v>
      </c>
      <c r="F54" s="55">
        <f>SUM(S54:X54)</f>
        <v>6</v>
      </c>
      <c r="G54" s="55">
        <f>SUM(Z54:AF54)</f>
        <v>7</v>
      </c>
      <c r="H54" s="46" t="s">
        <v>261</v>
      </c>
      <c r="I54" s="55"/>
      <c r="J54" s="55"/>
      <c r="K54" s="56">
        <f>E54-G54</f>
        <v>0</v>
      </c>
      <c r="L54" s="116">
        <v>1</v>
      </c>
      <c r="M54" s="116">
        <v>1</v>
      </c>
      <c r="N54" s="116">
        <v>1</v>
      </c>
      <c r="O54" s="116">
        <v>1</v>
      </c>
      <c r="P54" s="116">
        <v>1</v>
      </c>
      <c r="Q54" s="116">
        <v>1</v>
      </c>
      <c r="R54" s="117">
        <v>1</v>
      </c>
      <c r="S54" s="116">
        <v>1</v>
      </c>
      <c r="T54" s="116">
        <v>1</v>
      </c>
      <c r="U54" s="116">
        <v>1</v>
      </c>
      <c r="V54" s="116">
        <v>1</v>
      </c>
      <c r="W54" s="116">
        <v>1</v>
      </c>
      <c r="X54" s="116">
        <v>1</v>
      </c>
      <c r="Y54" s="116">
        <v>1</v>
      </c>
      <c r="Z54" s="119">
        <v>1</v>
      </c>
      <c r="AA54" s="116">
        <v>1</v>
      </c>
      <c r="AB54" s="116">
        <v>1</v>
      </c>
      <c r="AC54" s="116">
        <v>1</v>
      </c>
      <c r="AD54" s="116">
        <v>1</v>
      </c>
      <c r="AE54" s="116">
        <v>1</v>
      </c>
      <c r="AF54" s="116">
        <v>1</v>
      </c>
      <c r="CM54" t="s">
        <v>64</v>
      </c>
    </row>
    <row r="55" spans="1:91">
      <c r="A55" s="40" t="s">
        <v>102</v>
      </c>
      <c r="B55" s="52" t="s">
        <v>23</v>
      </c>
      <c r="C55" s="53">
        <f>SUM(L55:AF55)</f>
        <v>19</v>
      </c>
      <c r="D55" s="54">
        <f>C55/21</f>
        <v>0.90476190476190477</v>
      </c>
      <c r="E55" s="55">
        <f>SUM(L55:R55)</f>
        <v>6</v>
      </c>
      <c r="F55" s="55">
        <f>SUM(S55:X55)</f>
        <v>6</v>
      </c>
      <c r="G55" s="55">
        <f>SUM(Z55:AF55)</f>
        <v>6</v>
      </c>
      <c r="H55" s="46" t="s">
        <v>261</v>
      </c>
      <c r="I55" s="55"/>
      <c r="J55" s="55"/>
      <c r="K55" s="56">
        <f>E55-G55</f>
        <v>0</v>
      </c>
      <c r="L55" s="116">
        <v>0</v>
      </c>
      <c r="M55" s="116">
        <v>1</v>
      </c>
      <c r="N55" s="116">
        <v>1</v>
      </c>
      <c r="O55" s="116">
        <v>1</v>
      </c>
      <c r="P55" s="116">
        <v>1</v>
      </c>
      <c r="Q55" s="116">
        <v>1</v>
      </c>
      <c r="R55" s="117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 s="119">
        <v>0</v>
      </c>
      <c r="AA55" s="116">
        <v>1</v>
      </c>
      <c r="AB55" s="116">
        <v>1</v>
      </c>
      <c r="AC55" s="116">
        <v>1</v>
      </c>
      <c r="AD55" s="116">
        <v>1</v>
      </c>
      <c r="AE55" s="116">
        <v>1</v>
      </c>
      <c r="AF55" s="116">
        <v>1</v>
      </c>
      <c r="CM55" t="s">
        <v>56</v>
      </c>
    </row>
    <row r="56" spans="1:91">
      <c r="A56" s="30" t="s">
        <v>98</v>
      </c>
      <c r="B56" s="52" t="s">
        <v>19</v>
      </c>
      <c r="C56" s="111">
        <f>SUM(L56:AF56)</f>
        <v>17</v>
      </c>
      <c r="D56" s="112">
        <f>C56/21</f>
        <v>0.80952380952380953</v>
      </c>
      <c r="E56" s="113">
        <f>SUM(L56:R56)</f>
        <v>5</v>
      </c>
      <c r="F56" s="113">
        <f>SUM(S56:X56)</f>
        <v>5</v>
      </c>
      <c r="G56" s="55">
        <f>SUM(Z56:AF56)</f>
        <v>6</v>
      </c>
      <c r="H56" s="4" t="s">
        <v>285</v>
      </c>
      <c r="I56" s="113"/>
      <c r="J56" s="113"/>
      <c r="K56" s="114">
        <f>G56-E56</f>
        <v>1</v>
      </c>
      <c r="L56" s="115">
        <v>0</v>
      </c>
      <c r="M56" s="115">
        <v>1</v>
      </c>
      <c r="N56" s="115">
        <v>1</v>
      </c>
      <c r="O56" s="115">
        <v>1</v>
      </c>
      <c r="P56" s="115">
        <v>1</v>
      </c>
      <c r="Q56" s="115">
        <v>1</v>
      </c>
      <c r="R56" s="118">
        <v>0</v>
      </c>
      <c r="S56" s="115">
        <v>1</v>
      </c>
      <c r="T56" s="115">
        <v>1</v>
      </c>
      <c r="U56" s="115">
        <v>1</v>
      </c>
      <c r="V56" s="115">
        <v>1</v>
      </c>
      <c r="W56" s="115">
        <v>1</v>
      </c>
      <c r="X56" s="115">
        <v>0</v>
      </c>
      <c r="Y56" s="115">
        <v>1</v>
      </c>
      <c r="Z56" s="120">
        <v>1</v>
      </c>
      <c r="AA56" s="116">
        <v>1</v>
      </c>
      <c r="AB56" s="116">
        <v>0</v>
      </c>
      <c r="AC56" s="115">
        <v>1</v>
      </c>
      <c r="AD56" s="115">
        <v>1</v>
      </c>
      <c r="AE56" s="115">
        <v>1</v>
      </c>
      <c r="AF56" s="115">
        <v>1</v>
      </c>
      <c r="CM56" t="s">
        <v>58</v>
      </c>
    </row>
    <row r="57" spans="1:91">
      <c r="A57" s="40" t="s">
        <v>123</v>
      </c>
      <c r="B57" s="61" t="s">
        <v>44</v>
      </c>
      <c r="C57" s="53">
        <f>SUM(L57:AF57)</f>
        <v>9</v>
      </c>
      <c r="D57" s="54">
        <f>C57/21</f>
        <v>0.42857142857142855</v>
      </c>
      <c r="E57" s="55">
        <f>SUM(L57:R57)</f>
        <v>3</v>
      </c>
      <c r="F57" s="55">
        <f>SUM(S57:X57)</f>
        <v>3</v>
      </c>
      <c r="G57" s="55">
        <f>SUM(Z57:AF57)</f>
        <v>2</v>
      </c>
      <c r="H57" s="57" t="s">
        <v>275</v>
      </c>
      <c r="I57" s="55"/>
      <c r="J57" s="55"/>
      <c r="K57" s="56">
        <f>E57-G57</f>
        <v>1</v>
      </c>
      <c r="L57" s="116">
        <v>0</v>
      </c>
      <c r="M57" s="116">
        <v>0</v>
      </c>
      <c r="N57" s="116">
        <v>1</v>
      </c>
      <c r="O57" s="116">
        <v>1</v>
      </c>
      <c r="P57" s="116">
        <v>0</v>
      </c>
      <c r="Q57" s="116">
        <v>1</v>
      </c>
      <c r="R57" s="117">
        <v>0</v>
      </c>
      <c r="S57">
        <v>0</v>
      </c>
      <c r="T57">
        <v>1</v>
      </c>
      <c r="U57">
        <v>0</v>
      </c>
      <c r="V57">
        <v>0</v>
      </c>
      <c r="W57">
        <v>1</v>
      </c>
      <c r="X57">
        <v>1</v>
      </c>
      <c r="Y57">
        <v>1</v>
      </c>
      <c r="Z57" s="119">
        <v>0</v>
      </c>
      <c r="AA57" s="116">
        <v>0</v>
      </c>
      <c r="AB57" s="116">
        <v>0</v>
      </c>
      <c r="AC57" s="116">
        <v>0</v>
      </c>
      <c r="AD57" s="116">
        <v>1</v>
      </c>
      <c r="AE57" s="116">
        <v>0</v>
      </c>
      <c r="AF57" s="116">
        <v>1</v>
      </c>
      <c r="CM57" t="s">
        <v>67</v>
      </c>
    </row>
    <row r="58" spans="1:91">
      <c r="A58" s="40" t="s">
        <v>130</v>
      </c>
      <c r="B58" s="52" t="s">
        <v>51</v>
      </c>
      <c r="C58" s="53">
        <f>SUM(L58:AF58)</f>
        <v>7</v>
      </c>
      <c r="D58" s="54">
        <f>C58/21</f>
        <v>0.33333333333333331</v>
      </c>
      <c r="E58" s="55">
        <f>SUM(L58:R58)</f>
        <v>3</v>
      </c>
      <c r="F58" s="55">
        <f>SUM(S58:X58)</f>
        <v>2</v>
      </c>
      <c r="G58" s="55">
        <f>SUM(Z58:AF58)</f>
        <v>2</v>
      </c>
      <c r="H58" s="57" t="s">
        <v>275</v>
      </c>
      <c r="I58" s="55"/>
      <c r="J58" s="55"/>
      <c r="K58" s="56">
        <f>E58-G58</f>
        <v>1</v>
      </c>
      <c r="L58" s="116">
        <v>0</v>
      </c>
      <c r="M58" s="116">
        <v>1</v>
      </c>
      <c r="N58" s="116">
        <v>0</v>
      </c>
      <c r="O58" s="116">
        <v>0</v>
      </c>
      <c r="P58" s="116">
        <v>0</v>
      </c>
      <c r="Q58" s="116">
        <v>1</v>
      </c>
      <c r="R58" s="117">
        <v>1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0</v>
      </c>
      <c r="Z58" s="119">
        <v>0</v>
      </c>
      <c r="AA58" s="116">
        <v>0</v>
      </c>
      <c r="AB58" s="116">
        <v>1</v>
      </c>
      <c r="AC58" s="116">
        <v>0</v>
      </c>
      <c r="AD58" s="116">
        <v>0</v>
      </c>
      <c r="AE58" s="116">
        <v>0</v>
      </c>
      <c r="AF58" s="116">
        <v>1</v>
      </c>
    </row>
    <row r="59" spans="1:91">
      <c r="A59" s="40" t="s">
        <v>131</v>
      </c>
      <c r="B59" s="52" t="s">
        <v>52</v>
      </c>
      <c r="C59" s="53">
        <f>SUM(L59:AF59)</f>
        <v>8</v>
      </c>
      <c r="D59" s="54">
        <f>C59/21</f>
        <v>0.38095238095238093</v>
      </c>
      <c r="E59" s="55">
        <f>SUM(L59:R59)</f>
        <v>3</v>
      </c>
      <c r="F59" s="55">
        <f>SUM(S59:X59)</f>
        <v>3</v>
      </c>
      <c r="G59" s="55">
        <f>SUM(Z59:AF59)</f>
        <v>2</v>
      </c>
      <c r="H59" s="46" t="s">
        <v>283</v>
      </c>
      <c r="I59" s="55"/>
      <c r="J59" s="55"/>
      <c r="K59" s="56">
        <f>E59-G59</f>
        <v>1</v>
      </c>
      <c r="L59" s="116">
        <v>1</v>
      </c>
      <c r="M59" s="116">
        <v>0</v>
      </c>
      <c r="N59" s="116">
        <v>0</v>
      </c>
      <c r="O59" s="116">
        <v>0</v>
      </c>
      <c r="P59" s="116">
        <v>1</v>
      </c>
      <c r="Q59" s="116">
        <v>0</v>
      </c>
      <c r="R59" s="117">
        <v>1</v>
      </c>
      <c r="S59">
        <v>0</v>
      </c>
      <c r="T59">
        <v>1</v>
      </c>
      <c r="U59">
        <v>0</v>
      </c>
      <c r="V59">
        <v>0</v>
      </c>
      <c r="W59">
        <v>1</v>
      </c>
      <c r="X59">
        <v>1</v>
      </c>
      <c r="Y59">
        <v>0</v>
      </c>
      <c r="Z59" s="119">
        <v>0</v>
      </c>
      <c r="AA59" s="116">
        <v>1</v>
      </c>
      <c r="AB59" s="116">
        <v>0</v>
      </c>
      <c r="AC59" s="116">
        <v>0</v>
      </c>
      <c r="AD59" s="116">
        <v>0</v>
      </c>
      <c r="AE59" s="116">
        <v>1</v>
      </c>
      <c r="AF59" s="116">
        <v>0</v>
      </c>
    </row>
    <row r="60" spans="1:91">
      <c r="A60" s="40" t="s">
        <v>134</v>
      </c>
      <c r="B60" s="52" t="s">
        <v>55</v>
      </c>
      <c r="C60" s="53">
        <f>SUM(L60:AF60)</f>
        <v>15</v>
      </c>
      <c r="D60" s="54">
        <f>C60/21</f>
        <v>0.7142857142857143</v>
      </c>
      <c r="E60" s="55">
        <f>SUM(L60:R60)</f>
        <v>5</v>
      </c>
      <c r="F60" s="55">
        <f>SUM(S60:X60)</f>
        <v>6</v>
      </c>
      <c r="G60" s="55">
        <f>SUM(Z60:AF60)</f>
        <v>4</v>
      </c>
      <c r="H60" s="57" t="s">
        <v>275</v>
      </c>
      <c r="I60" s="55"/>
      <c r="J60" s="55"/>
      <c r="K60" s="56">
        <f>E60-G60</f>
        <v>1</v>
      </c>
      <c r="L60" s="116">
        <v>0</v>
      </c>
      <c r="M60" s="116">
        <v>1</v>
      </c>
      <c r="N60" s="116">
        <v>0</v>
      </c>
      <c r="O60" s="116">
        <v>1</v>
      </c>
      <c r="P60" s="116">
        <v>1</v>
      </c>
      <c r="Q60" s="116">
        <v>1</v>
      </c>
      <c r="R60" s="117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0</v>
      </c>
      <c r="Z60" s="119">
        <v>0</v>
      </c>
      <c r="AA60" s="116">
        <v>1</v>
      </c>
      <c r="AB60" s="116">
        <v>0</v>
      </c>
      <c r="AC60" s="116">
        <v>1</v>
      </c>
      <c r="AD60" s="116">
        <v>1</v>
      </c>
      <c r="AE60" s="116">
        <v>1</v>
      </c>
      <c r="AF60" s="116">
        <v>0</v>
      </c>
    </row>
    <row r="61" spans="1:91">
      <c r="A61" s="26" t="s">
        <v>148</v>
      </c>
      <c r="B61" s="52" t="s">
        <v>66</v>
      </c>
      <c r="C61" s="53">
        <f>SUM(L61:AF61)</f>
        <v>9</v>
      </c>
      <c r="D61" s="54">
        <f>C61/21</f>
        <v>0.42857142857142855</v>
      </c>
      <c r="E61" s="55">
        <f>SUM(L61:R61)</f>
        <v>3</v>
      </c>
      <c r="F61" s="55">
        <f>SUM(S61:X61)</f>
        <v>3</v>
      </c>
      <c r="G61" s="55">
        <f>SUM(Z61:AF61)</f>
        <v>2</v>
      </c>
      <c r="H61" s="57" t="s">
        <v>275</v>
      </c>
      <c r="I61" s="55"/>
      <c r="J61" s="55"/>
      <c r="K61" s="56">
        <f>E61-G61</f>
        <v>1</v>
      </c>
      <c r="L61" s="116">
        <v>1</v>
      </c>
      <c r="M61" s="116">
        <v>0</v>
      </c>
      <c r="N61" s="116">
        <v>0</v>
      </c>
      <c r="O61" s="116">
        <v>1</v>
      </c>
      <c r="P61" s="116">
        <v>1</v>
      </c>
      <c r="Q61" s="116">
        <v>0</v>
      </c>
      <c r="R61" s="117">
        <v>0</v>
      </c>
      <c r="S61" s="116">
        <v>1</v>
      </c>
      <c r="T61" s="116">
        <v>0</v>
      </c>
      <c r="U61" s="116">
        <v>1</v>
      </c>
      <c r="V61" s="116">
        <v>0</v>
      </c>
      <c r="W61" s="116">
        <v>0</v>
      </c>
      <c r="X61" s="116">
        <v>1</v>
      </c>
      <c r="Y61" s="116">
        <v>1</v>
      </c>
      <c r="Z61" s="119">
        <v>0</v>
      </c>
      <c r="AA61" s="116">
        <v>0</v>
      </c>
      <c r="AB61" s="116">
        <v>0</v>
      </c>
      <c r="AC61" s="116">
        <v>0</v>
      </c>
      <c r="AD61" s="116">
        <v>1</v>
      </c>
      <c r="AE61" s="116">
        <v>1</v>
      </c>
      <c r="AF61" s="116">
        <v>0</v>
      </c>
    </row>
    <row r="62" spans="1:91">
      <c r="A62" s="40" t="s">
        <v>120</v>
      </c>
      <c r="B62" s="52" t="s">
        <v>41</v>
      </c>
      <c r="C62" s="53">
        <f>SUM(L62:AF62)</f>
        <v>6</v>
      </c>
      <c r="D62" s="54">
        <f>C62/21</f>
        <v>0.2857142857142857</v>
      </c>
      <c r="E62" s="55">
        <f>SUM(L62:R62)</f>
        <v>3</v>
      </c>
      <c r="F62" s="55">
        <f>SUM(S62:X62)</f>
        <v>2</v>
      </c>
      <c r="G62" s="55">
        <f>SUM(Z62:AF62)</f>
        <v>1</v>
      </c>
      <c r="H62" s="57" t="s">
        <v>275</v>
      </c>
      <c r="I62" s="55"/>
      <c r="J62" s="55"/>
      <c r="K62" s="56">
        <f>E62-G62</f>
        <v>2</v>
      </c>
      <c r="L62" s="116">
        <v>0</v>
      </c>
      <c r="M62" s="116">
        <v>0</v>
      </c>
      <c r="N62" s="116">
        <v>0</v>
      </c>
      <c r="O62" s="116">
        <v>1</v>
      </c>
      <c r="P62" s="116">
        <v>1</v>
      </c>
      <c r="Q62" s="116">
        <v>0</v>
      </c>
      <c r="R62" s="117">
        <v>1</v>
      </c>
      <c r="S62">
        <v>0</v>
      </c>
      <c r="T62">
        <v>0</v>
      </c>
      <c r="U62">
        <v>0</v>
      </c>
      <c r="V62">
        <v>1</v>
      </c>
      <c r="W62">
        <v>1</v>
      </c>
      <c r="X62">
        <v>0</v>
      </c>
      <c r="Y62">
        <v>0</v>
      </c>
      <c r="Z62" s="119">
        <v>1</v>
      </c>
      <c r="AA62" s="116">
        <v>0</v>
      </c>
      <c r="AB62" s="116">
        <v>0</v>
      </c>
      <c r="AC62" s="116">
        <v>0</v>
      </c>
      <c r="AD62" s="116">
        <v>0</v>
      </c>
      <c r="AE62" s="116">
        <v>0</v>
      </c>
      <c r="AF62" s="116">
        <v>0</v>
      </c>
    </row>
    <row r="63" spans="1:91">
      <c r="A63" s="40" t="s">
        <v>128</v>
      </c>
      <c r="B63" s="52" t="s">
        <v>49</v>
      </c>
      <c r="C63" s="53">
        <f>SUM(L63:AF63)</f>
        <v>17</v>
      </c>
      <c r="D63" s="54">
        <f>C63/21</f>
        <v>0.80952380952380953</v>
      </c>
      <c r="E63" s="55">
        <f>SUM(L63:R63)</f>
        <v>7</v>
      </c>
      <c r="F63" s="55">
        <f>SUM(S63:X63)</f>
        <v>5</v>
      </c>
      <c r="G63" s="55">
        <f>SUM(Z63:AF63)</f>
        <v>4</v>
      </c>
      <c r="H63" s="57" t="s">
        <v>275</v>
      </c>
      <c r="I63" s="55"/>
      <c r="J63" s="55"/>
      <c r="K63" s="56">
        <f>E63-G63</f>
        <v>3</v>
      </c>
      <c r="L63" s="116">
        <v>1</v>
      </c>
      <c r="M63" s="116">
        <v>1</v>
      </c>
      <c r="N63" s="116">
        <v>1</v>
      </c>
      <c r="O63" s="116">
        <v>1</v>
      </c>
      <c r="P63" s="116">
        <v>1</v>
      </c>
      <c r="Q63" s="116">
        <v>1</v>
      </c>
      <c r="R63" s="117">
        <v>1</v>
      </c>
      <c r="S63">
        <v>1</v>
      </c>
      <c r="T63">
        <v>1</v>
      </c>
      <c r="U63">
        <v>0</v>
      </c>
      <c r="V63">
        <v>1</v>
      </c>
      <c r="W63">
        <v>1</v>
      </c>
      <c r="X63">
        <v>1</v>
      </c>
      <c r="Y63">
        <v>1</v>
      </c>
      <c r="Z63" s="119">
        <v>1</v>
      </c>
      <c r="AA63" s="116">
        <v>0</v>
      </c>
      <c r="AB63" s="116">
        <v>1</v>
      </c>
      <c r="AC63" s="116">
        <v>0</v>
      </c>
      <c r="AD63" s="116">
        <v>1</v>
      </c>
      <c r="AE63" s="116">
        <v>1</v>
      </c>
      <c r="AF63" s="116">
        <v>0</v>
      </c>
    </row>
    <row r="64" spans="1:91">
      <c r="A64" s="3"/>
      <c r="B64" s="3"/>
      <c r="E64" s="11"/>
      <c r="F64" s="11"/>
      <c r="G64" s="11"/>
      <c r="H64" s="11"/>
      <c r="I64" s="11"/>
      <c r="J64" s="11"/>
      <c r="L64" s="38">
        <f>SUM(L13:L62)</f>
        <v>17</v>
      </c>
      <c r="M64" s="38">
        <f>SUM(M13:M62)</f>
        <v>24</v>
      </c>
      <c r="N64" s="38">
        <f>SUM(N13:N62)</f>
        <v>27</v>
      </c>
      <c r="O64" s="38">
        <f>SUM(O13:O62)</f>
        <v>26</v>
      </c>
      <c r="P64" s="39">
        <f>SUM(P13:P62)</f>
        <v>27</v>
      </c>
      <c r="Q64" s="38">
        <f>SUM(Q13:Q62)</f>
        <v>27</v>
      </c>
      <c r="R64" s="39">
        <f>SUM(R13:R62)</f>
        <v>28</v>
      </c>
      <c r="S64" s="38">
        <f>SUM(S13:S62)</f>
        <v>29</v>
      </c>
      <c r="T64" s="38">
        <f>SUM(T13:T62)</f>
        <v>29</v>
      </c>
      <c r="U64" s="38">
        <f>SUM(U13:U62)</f>
        <v>31</v>
      </c>
      <c r="V64" s="38">
        <f>SUM(V13:V62)</f>
        <v>30</v>
      </c>
      <c r="W64" s="38">
        <f>SUM(W13:W62)</f>
        <v>31</v>
      </c>
      <c r="X64" s="38">
        <f>SUM(X13:X62)</f>
        <v>33</v>
      </c>
      <c r="Y64" s="38">
        <f>SUM(Y13:Y62)</f>
        <v>33</v>
      </c>
      <c r="Z64" s="42">
        <f>SUM(Z13:Z62)</f>
        <v>33</v>
      </c>
      <c r="AA64" s="108">
        <f>SUM(AA13:AA62)</f>
        <v>34</v>
      </c>
      <c r="AB64" s="108">
        <f>SUM(AB13:AB62)</f>
        <v>35</v>
      </c>
      <c r="AC64" s="38">
        <f>SUM(AC13:AC62)</f>
        <v>36</v>
      </c>
      <c r="AD64" s="38">
        <f>SUM(AD13:AD62)</f>
        <v>35</v>
      </c>
      <c r="AE64" s="38">
        <f>SUM(AE13:AE62)</f>
        <v>36</v>
      </c>
      <c r="AF64" s="38">
        <f>SUM(AF13:AF62)</f>
        <v>37</v>
      </c>
    </row>
    <row r="65" spans="1:32" s="3" customFormat="1">
      <c r="A65"/>
      <c r="B65"/>
      <c r="D65" s="22"/>
      <c r="K65" s="24"/>
      <c r="L65" s="14">
        <f>L64/52</f>
        <v>0.32692307692307693</v>
      </c>
      <c r="M65" s="14">
        <f t="shared" ref="M65:AF65" si="1">M64/52</f>
        <v>0.46153846153846156</v>
      </c>
      <c r="N65" s="14">
        <f t="shared" si="1"/>
        <v>0.51923076923076927</v>
      </c>
      <c r="O65" s="14">
        <f t="shared" si="1"/>
        <v>0.5</v>
      </c>
      <c r="P65" s="15">
        <f t="shared" si="1"/>
        <v>0.51923076923076927</v>
      </c>
      <c r="Q65" s="14">
        <f t="shared" si="1"/>
        <v>0.51923076923076927</v>
      </c>
      <c r="R65" s="15">
        <f t="shared" si="1"/>
        <v>0.53846153846153844</v>
      </c>
      <c r="S65" s="10">
        <f t="shared" si="1"/>
        <v>0.55769230769230771</v>
      </c>
      <c r="T65" s="10">
        <f t="shared" si="1"/>
        <v>0.55769230769230771</v>
      </c>
      <c r="U65" s="10">
        <f t="shared" si="1"/>
        <v>0.59615384615384615</v>
      </c>
      <c r="V65" s="10">
        <f t="shared" si="1"/>
        <v>0.57692307692307687</v>
      </c>
      <c r="W65" s="10">
        <f t="shared" si="1"/>
        <v>0.59615384615384615</v>
      </c>
      <c r="X65" s="10">
        <f t="shared" si="1"/>
        <v>0.63461538461538458</v>
      </c>
      <c r="Y65" s="10">
        <f t="shared" si="1"/>
        <v>0.63461538461538458</v>
      </c>
      <c r="Z65" s="17">
        <f t="shared" si="1"/>
        <v>0.63461538461538458</v>
      </c>
      <c r="AA65" s="14">
        <f t="shared" si="1"/>
        <v>0.65384615384615385</v>
      </c>
      <c r="AB65" s="14">
        <f t="shared" si="1"/>
        <v>0.67307692307692313</v>
      </c>
      <c r="AC65" s="14">
        <f t="shared" si="1"/>
        <v>0.69230769230769229</v>
      </c>
      <c r="AD65" s="14">
        <f t="shared" si="1"/>
        <v>0.67307692307692313</v>
      </c>
      <c r="AE65" s="14">
        <f t="shared" si="1"/>
        <v>0.69230769230769229</v>
      </c>
      <c r="AF65" s="14">
        <f t="shared" si="1"/>
        <v>0.71153846153846156</v>
      </c>
    </row>
    <row r="67" spans="1:32">
      <c r="A67" s="40" t="s">
        <v>108</v>
      </c>
      <c r="B67" s="52" t="s">
        <v>29</v>
      </c>
      <c r="C67" s="53">
        <f>SUM(L67:AF67)</f>
        <v>14</v>
      </c>
      <c r="D67" s="54">
        <f>C67/21</f>
        <v>0.66666666666666663</v>
      </c>
      <c r="E67" s="55">
        <f>SUM(L67:R67)</f>
        <v>2</v>
      </c>
      <c r="F67" s="55">
        <f>SUM(S67:X67)</f>
        <v>5</v>
      </c>
      <c r="G67" s="55">
        <f>SUM(Z67:AF67)</f>
        <v>6</v>
      </c>
      <c r="H67" s="46" t="s">
        <v>268</v>
      </c>
      <c r="I67" s="55"/>
      <c r="J67" s="55"/>
      <c r="K67" s="122">
        <f>E67-G67</f>
        <v>-4</v>
      </c>
      <c r="L67" s="116">
        <v>0</v>
      </c>
      <c r="M67" s="116">
        <v>0</v>
      </c>
      <c r="N67" s="116">
        <v>0</v>
      </c>
      <c r="O67" s="116">
        <v>1</v>
      </c>
      <c r="P67" s="116">
        <v>0</v>
      </c>
      <c r="Q67" s="116">
        <v>1</v>
      </c>
      <c r="R67" s="117">
        <v>0</v>
      </c>
      <c r="S67">
        <v>1</v>
      </c>
      <c r="T67">
        <v>1</v>
      </c>
      <c r="U67">
        <v>1</v>
      </c>
      <c r="V67">
        <v>1</v>
      </c>
      <c r="W67">
        <v>1</v>
      </c>
      <c r="X67">
        <v>0</v>
      </c>
      <c r="Y67">
        <v>1</v>
      </c>
      <c r="Z67" s="119">
        <v>1</v>
      </c>
      <c r="AA67" s="116">
        <v>1</v>
      </c>
      <c r="AB67" s="116">
        <v>0</v>
      </c>
      <c r="AC67" s="116">
        <v>1</v>
      </c>
      <c r="AD67" s="116">
        <v>1</v>
      </c>
      <c r="AE67" s="116">
        <v>1</v>
      </c>
      <c r="AF67" s="116">
        <v>1</v>
      </c>
    </row>
    <row r="69" spans="1:32">
      <c r="A69">
        <v>1</v>
      </c>
      <c r="B69">
        <f>COUNTIF($L$64:$AF$64,A69)</f>
        <v>0</v>
      </c>
    </row>
    <row r="70" spans="1:32">
      <c r="A70">
        <v>2</v>
      </c>
      <c r="B70">
        <f>COUNTIF($L$64:$AF$64,A70)</f>
        <v>0</v>
      </c>
      <c r="D70" s="22" t="s">
        <v>234</v>
      </c>
      <c r="E70" s="3" t="s">
        <v>235</v>
      </c>
      <c r="G70" s="3">
        <f>SUM(B69:B72)</f>
        <v>0</v>
      </c>
    </row>
    <row r="71" spans="1:32">
      <c r="A71">
        <v>3</v>
      </c>
      <c r="B71">
        <f t="shared" ref="B71:B118" si="2">COUNTIF($L$64:$AF$64,A71)</f>
        <v>0</v>
      </c>
      <c r="E71" s="43" t="s">
        <v>236</v>
      </c>
      <c r="F71" s="43"/>
      <c r="G71" s="3">
        <f>SUM(B73:B77)</f>
        <v>0</v>
      </c>
    </row>
    <row r="72" spans="1:32">
      <c r="A72">
        <v>4</v>
      </c>
      <c r="B72">
        <f t="shared" si="2"/>
        <v>0</v>
      </c>
      <c r="E72" s="3" t="s">
        <v>237</v>
      </c>
      <c r="G72" s="3">
        <f>SUM(B78:B82)</f>
        <v>0</v>
      </c>
    </row>
    <row r="73" spans="1:32">
      <c r="A73">
        <v>5</v>
      </c>
      <c r="B73">
        <f t="shared" si="2"/>
        <v>0</v>
      </c>
      <c r="E73" s="3" t="s">
        <v>238</v>
      </c>
      <c r="G73" s="3">
        <f>SUM(B83:B87)</f>
        <v>1</v>
      </c>
    </row>
    <row r="74" spans="1:32">
      <c r="A74">
        <v>6</v>
      </c>
      <c r="B74">
        <f t="shared" si="2"/>
        <v>0</v>
      </c>
      <c r="E74" s="3" t="s">
        <v>239</v>
      </c>
      <c r="G74" s="3">
        <f>SUM(B88:B92)</f>
        <v>1</v>
      </c>
    </row>
    <row r="75" spans="1:32">
      <c r="A75">
        <v>7</v>
      </c>
      <c r="B75">
        <f t="shared" si="2"/>
        <v>0</v>
      </c>
      <c r="E75" s="3" t="s">
        <v>240</v>
      </c>
      <c r="G75" s="3">
        <f>SUM(B93:B97)</f>
        <v>7</v>
      </c>
    </row>
    <row r="76" spans="1:32">
      <c r="A76">
        <v>8</v>
      </c>
      <c r="B76">
        <f t="shared" si="2"/>
        <v>0</v>
      </c>
      <c r="E76" s="3" t="s">
        <v>241</v>
      </c>
      <c r="G76" s="3">
        <f>SUM(B98:B102)</f>
        <v>7</v>
      </c>
    </row>
    <row r="77" spans="1:32">
      <c r="A77">
        <v>9</v>
      </c>
      <c r="B77">
        <f t="shared" si="2"/>
        <v>0</v>
      </c>
      <c r="E77" s="3" t="s">
        <v>242</v>
      </c>
      <c r="G77" s="3">
        <f>SUM(B103:B107)</f>
        <v>5</v>
      </c>
    </row>
    <row r="78" spans="1:32">
      <c r="A78">
        <v>10</v>
      </c>
      <c r="B78">
        <f t="shared" si="2"/>
        <v>0</v>
      </c>
      <c r="E78" s="3" t="s">
        <v>243</v>
      </c>
      <c r="G78" s="3">
        <f>SUM(B108:B112)</f>
        <v>0</v>
      </c>
    </row>
    <row r="79" spans="1:32">
      <c r="A79">
        <v>11</v>
      </c>
      <c r="B79">
        <f t="shared" si="2"/>
        <v>0</v>
      </c>
      <c r="E79" s="3" t="s">
        <v>244</v>
      </c>
      <c r="G79" s="3">
        <f>SUM(B113:B117)</f>
        <v>0</v>
      </c>
    </row>
    <row r="80" spans="1:32">
      <c r="A80">
        <v>12</v>
      </c>
      <c r="B80">
        <f t="shared" si="2"/>
        <v>0</v>
      </c>
      <c r="E80" s="3" t="s">
        <v>245</v>
      </c>
      <c r="G80" s="3">
        <f>SUM(B118)</f>
        <v>0</v>
      </c>
    </row>
    <row r="81" spans="1:91" s="3" customFormat="1">
      <c r="A81">
        <v>13</v>
      </c>
      <c r="B81">
        <f t="shared" si="2"/>
        <v>0</v>
      </c>
      <c r="D81" s="22"/>
      <c r="K81" s="24"/>
      <c r="L81" s="116"/>
      <c r="M81" s="116"/>
      <c r="N81" s="116"/>
      <c r="O81" s="116"/>
      <c r="P81" s="116"/>
      <c r="Q81" s="116"/>
      <c r="R81" s="117"/>
      <c r="S81"/>
      <c r="T81"/>
      <c r="U81"/>
      <c r="V81"/>
      <c r="W81"/>
      <c r="X81"/>
      <c r="Y81"/>
      <c r="Z81" s="119"/>
      <c r="AA81" s="116"/>
      <c r="AB81" s="116"/>
      <c r="AC81" s="116"/>
      <c r="AD81" s="116"/>
      <c r="AE81" s="116"/>
      <c r="AF81" s="116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3" customFormat="1">
      <c r="A82">
        <f>A81+1</f>
        <v>14</v>
      </c>
      <c r="B82">
        <f t="shared" si="2"/>
        <v>0</v>
      </c>
      <c r="D82" s="22"/>
      <c r="K82" s="24"/>
      <c r="L82" s="116"/>
      <c r="M82" s="116"/>
      <c r="N82" s="116"/>
      <c r="O82" s="116"/>
      <c r="P82" s="116"/>
      <c r="Q82" s="116"/>
      <c r="R82" s="117"/>
      <c r="S82"/>
      <c r="T82"/>
      <c r="U82"/>
      <c r="V82"/>
      <c r="W82"/>
      <c r="X82"/>
      <c r="Y82"/>
      <c r="Z82" s="119"/>
      <c r="AA82" s="116"/>
      <c r="AB82" s="116"/>
      <c r="AC82" s="116"/>
      <c r="AD82" s="116"/>
      <c r="AE82" s="116"/>
      <c r="AF82" s="116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3" customFormat="1">
      <c r="A83">
        <f t="shared" ref="A83:A114" si="3">A82+1</f>
        <v>15</v>
      </c>
      <c r="B83">
        <f t="shared" si="2"/>
        <v>0</v>
      </c>
      <c r="D83" s="22"/>
      <c r="K83" s="24"/>
      <c r="L83" s="116"/>
      <c r="M83" s="116"/>
      <c r="N83" s="116"/>
      <c r="O83" s="116"/>
      <c r="P83" s="116"/>
      <c r="Q83" s="116"/>
      <c r="R83" s="117"/>
      <c r="S83"/>
      <c r="T83"/>
      <c r="U83"/>
      <c r="V83"/>
      <c r="W83"/>
      <c r="X83"/>
      <c r="Y83"/>
      <c r="Z83" s="119"/>
      <c r="AA83" s="116"/>
      <c r="AB83" s="116"/>
      <c r="AC83" s="116"/>
      <c r="AD83" s="116"/>
      <c r="AE83" s="116"/>
      <c r="AF83" s="116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3" customFormat="1">
      <c r="A84">
        <f t="shared" si="3"/>
        <v>16</v>
      </c>
      <c r="B84">
        <f t="shared" si="2"/>
        <v>0</v>
      </c>
      <c r="D84" s="22"/>
      <c r="K84" s="24"/>
      <c r="L84" s="116"/>
      <c r="M84" s="116"/>
      <c r="N84" s="116"/>
      <c r="O84" s="116"/>
      <c r="P84" s="116"/>
      <c r="Q84" s="116"/>
      <c r="R84" s="117"/>
      <c r="S84"/>
      <c r="T84"/>
      <c r="U84"/>
      <c r="V84"/>
      <c r="W84"/>
      <c r="X84"/>
      <c r="Y84"/>
      <c r="Z84" s="119"/>
      <c r="AA84" s="116"/>
      <c r="AB84" s="116"/>
      <c r="AC84" s="116"/>
      <c r="AD84" s="116"/>
      <c r="AE84" s="116"/>
      <c r="AF84" s="116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3" customFormat="1">
      <c r="A85">
        <f t="shared" si="3"/>
        <v>17</v>
      </c>
      <c r="B85">
        <f t="shared" si="2"/>
        <v>1</v>
      </c>
      <c r="D85" s="22"/>
      <c r="K85" s="24"/>
      <c r="L85" s="116"/>
      <c r="M85" s="116"/>
      <c r="N85" s="116"/>
      <c r="O85" s="116"/>
      <c r="P85" s="116"/>
      <c r="Q85" s="116"/>
      <c r="R85" s="117"/>
      <c r="S85"/>
      <c r="T85"/>
      <c r="U85"/>
      <c r="V85"/>
      <c r="W85"/>
      <c r="X85"/>
      <c r="Y85"/>
      <c r="Z85" s="119"/>
      <c r="AA85" s="116"/>
      <c r="AB85" s="116"/>
      <c r="AC85" s="116"/>
      <c r="AD85" s="116"/>
      <c r="AE85" s="116"/>
      <c r="AF85" s="116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3" customFormat="1">
      <c r="A86">
        <f t="shared" si="3"/>
        <v>18</v>
      </c>
      <c r="B86">
        <f t="shared" si="2"/>
        <v>0</v>
      </c>
      <c r="D86" s="22"/>
      <c r="K86" s="24"/>
      <c r="L86" s="116"/>
      <c r="M86" s="116"/>
      <c r="N86" s="116"/>
      <c r="O86" s="116"/>
      <c r="P86" s="116"/>
      <c r="Q86" s="116"/>
      <c r="R86" s="117"/>
      <c r="S86"/>
      <c r="T86"/>
      <c r="U86"/>
      <c r="V86"/>
      <c r="W86"/>
      <c r="X86"/>
      <c r="Y86"/>
      <c r="Z86" s="119"/>
      <c r="AA86" s="116"/>
      <c r="AB86" s="116"/>
      <c r="AC86" s="116"/>
      <c r="AD86" s="116"/>
      <c r="AE86" s="116"/>
      <c r="AF86" s="11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3" customFormat="1">
      <c r="A87">
        <f t="shared" si="3"/>
        <v>19</v>
      </c>
      <c r="B87">
        <f t="shared" si="2"/>
        <v>0</v>
      </c>
      <c r="D87" s="22"/>
      <c r="K87" s="24"/>
      <c r="L87" s="116"/>
      <c r="M87" s="116"/>
      <c r="N87" s="116"/>
      <c r="O87" s="116"/>
      <c r="P87" s="116"/>
      <c r="Q87" s="116"/>
      <c r="R87" s="117"/>
      <c r="S87"/>
      <c r="T87"/>
      <c r="U87"/>
      <c r="V87"/>
      <c r="W87"/>
      <c r="X87"/>
      <c r="Y87"/>
      <c r="Z87" s="119"/>
      <c r="AA87" s="116"/>
      <c r="AB87" s="116"/>
      <c r="AC87" s="116"/>
      <c r="AD87" s="116"/>
      <c r="AE87" s="116"/>
      <c r="AF87" s="116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3" customFormat="1">
      <c r="A88">
        <f t="shared" si="3"/>
        <v>20</v>
      </c>
      <c r="B88">
        <f t="shared" si="2"/>
        <v>0</v>
      </c>
      <c r="D88" s="22"/>
      <c r="K88" s="24"/>
      <c r="L88" s="116"/>
      <c r="M88" s="116"/>
      <c r="N88" s="116"/>
      <c r="O88" s="116"/>
      <c r="P88" s="116"/>
      <c r="Q88" s="116"/>
      <c r="R88" s="117"/>
      <c r="S88"/>
      <c r="T88"/>
      <c r="U88"/>
      <c r="V88"/>
      <c r="W88"/>
      <c r="X88"/>
      <c r="Y88"/>
      <c r="Z88" s="119"/>
      <c r="AA88" s="116"/>
      <c r="AB88" s="116"/>
      <c r="AC88" s="116"/>
      <c r="AD88" s="116"/>
      <c r="AE88" s="116"/>
      <c r="AF88" s="116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3" customFormat="1">
      <c r="A89">
        <f t="shared" si="3"/>
        <v>21</v>
      </c>
      <c r="B89">
        <f t="shared" si="2"/>
        <v>0</v>
      </c>
      <c r="D89" s="22"/>
      <c r="K89" s="24"/>
      <c r="L89" s="116"/>
      <c r="M89" s="116"/>
      <c r="N89" s="116"/>
      <c r="O89" s="116"/>
      <c r="P89" s="116"/>
      <c r="Q89" s="116"/>
      <c r="R89" s="117"/>
      <c r="S89"/>
      <c r="T89"/>
      <c r="U89"/>
      <c r="V89"/>
      <c r="W89"/>
      <c r="X89"/>
      <c r="Y89"/>
      <c r="Z89" s="119"/>
      <c r="AA89" s="116"/>
      <c r="AB89" s="116"/>
      <c r="AC89" s="116"/>
      <c r="AD89" s="116"/>
      <c r="AE89" s="116"/>
      <c r="AF89" s="116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3" customFormat="1">
      <c r="A90">
        <f t="shared" si="3"/>
        <v>22</v>
      </c>
      <c r="B90">
        <f t="shared" si="2"/>
        <v>0</v>
      </c>
      <c r="D90" s="22"/>
      <c r="K90" s="24"/>
      <c r="L90" s="116"/>
      <c r="M90" s="116"/>
      <c r="N90" s="116"/>
      <c r="O90" s="116"/>
      <c r="P90" s="116"/>
      <c r="Q90" s="116"/>
      <c r="R90" s="117"/>
      <c r="S90"/>
      <c r="T90"/>
      <c r="U90"/>
      <c r="V90"/>
      <c r="W90"/>
      <c r="X90"/>
      <c r="Y90"/>
      <c r="Z90" s="119"/>
      <c r="AA90" s="116"/>
      <c r="AB90" s="116"/>
      <c r="AC90" s="116"/>
      <c r="AD90" s="116"/>
      <c r="AE90" s="116"/>
      <c r="AF90" s="116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3" customFormat="1">
      <c r="A91">
        <f t="shared" si="3"/>
        <v>23</v>
      </c>
      <c r="B91">
        <f t="shared" si="2"/>
        <v>0</v>
      </c>
      <c r="D91" s="22"/>
      <c r="K91" s="24"/>
      <c r="L91" s="116"/>
      <c r="M91" s="116"/>
      <c r="N91" s="116"/>
      <c r="O91" s="116"/>
      <c r="P91" s="116"/>
      <c r="Q91" s="116"/>
      <c r="R91" s="117"/>
      <c r="S91"/>
      <c r="T91"/>
      <c r="U91"/>
      <c r="V91"/>
      <c r="W91"/>
      <c r="X91"/>
      <c r="Y91"/>
      <c r="Z91" s="119"/>
      <c r="AA91" s="116"/>
      <c r="AB91" s="116"/>
      <c r="AC91" s="116"/>
      <c r="AD91" s="116"/>
      <c r="AE91" s="116"/>
      <c r="AF91" s="116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3" customFormat="1">
      <c r="A92">
        <f t="shared" si="3"/>
        <v>24</v>
      </c>
      <c r="B92">
        <f t="shared" si="2"/>
        <v>1</v>
      </c>
      <c r="D92" s="22"/>
      <c r="K92" s="24"/>
      <c r="L92" s="116"/>
      <c r="M92" s="116"/>
      <c r="N92" s="116"/>
      <c r="O92" s="116"/>
      <c r="P92" s="116"/>
      <c r="Q92" s="116"/>
      <c r="R92" s="117"/>
      <c r="S92"/>
      <c r="T92"/>
      <c r="U92"/>
      <c r="V92"/>
      <c r="W92"/>
      <c r="X92"/>
      <c r="Y92"/>
      <c r="Z92" s="119"/>
      <c r="AA92" s="116"/>
      <c r="AB92" s="116"/>
      <c r="AC92" s="116"/>
      <c r="AD92" s="116"/>
      <c r="AE92" s="116"/>
      <c r="AF92" s="116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3" customFormat="1">
      <c r="A93">
        <f t="shared" si="3"/>
        <v>25</v>
      </c>
      <c r="B93">
        <f t="shared" si="2"/>
        <v>0</v>
      </c>
      <c r="D93" s="22"/>
      <c r="K93" s="24"/>
      <c r="L93" s="116"/>
      <c r="M93" s="116"/>
      <c r="N93" s="116"/>
      <c r="O93" s="116"/>
      <c r="P93" s="116"/>
      <c r="Q93" s="116"/>
      <c r="R93" s="117"/>
      <c r="S93"/>
      <c r="T93"/>
      <c r="U93"/>
      <c r="V93"/>
      <c r="W93"/>
      <c r="X93"/>
      <c r="Y93"/>
      <c r="Z93" s="119"/>
      <c r="AA93" s="116"/>
      <c r="AB93" s="116"/>
      <c r="AC93" s="116"/>
      <c r="AD93" s="116"/>
      <c r="AE93" s="116"/>
      <c r="AF93" s="116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3" customFormat="1">
      <c r="A94">
        <f t="shared" si="3"/>
        <v>26</v>
      </c>
      <c r="B94">
        <f t="shared" si="2"/>
        <v>1</v>
      </c>
      <c r="D94" s="22"/>
      <c r="K94" s="24"/>
      <c r="L94" s="116"/>
      <c r="M94" s="116"/>
      <c r="N94" s="116"/>
      <c r="O94" s="116"/>
      <c r="P94" s="116"/>
      <c r="Q94" s="116"/>
      <c r="R94" s="117"/>
      <c r="S94"/>
      <c r="T94"/>
      <c r="U94"/>
      <c r="V94"/>
      <c r="W94"/>
      <c r="X94"/>
      <c r="Y94"/>
      <c r="Z94" s="119"/>
      <c r="AA94" s="116"/>
      <c r="AB94" s="116"/>
      <c r="AC94" s="116"/>
      <c r="AD94" s="116"/>
      <c r="AE94" s="116"/>
      <c r="AF94" s="116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3" customFormat="1">
      <c r="A95">
        <f t="shared" si="3"/>
        <v>27</v>
      </c>
      <c r="B95">
        <f t="shared" si="2"/>
        <v>3</v>
      </c>
      <c r="D95" s="22"/>
      <c r="K95" s="24"/>
      <c r="L95" s="116"/>
      <c r="M95" s="116"/>
      <c r="N95" s="116"/>
      <c r="O95" s="116"/>
      <c r="P95" s="116"/>
      <c r="Q95" s="116"/>
      <c r="R95" s="117"/>
      <c r="S95"/>
      <c r="T95"/>
      <c r="U95"/>
      <c r="V95"/>
      <c r="W95"/>
      <c r="X95"/>
      <c r="Y95"/>
      <c r="Z95" s="119"/>
      <c r="AA95" s="116"/>
      <c r="AB95" s="116"/>
      <c r="AC95" s="116"/>
      <c r="AD95" s="116"/>
      <c r="AE95" s="116"/>
      <c r="AF95" s="116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3" customFormat="1">
      <c r="A96">
        <f t="shared" si="3"/>
        <v>28</v>
      </c>
      <c r="B96">
        <f t="shared" si="2"/>
        <v>1</v>
      </c>
      <c r="D96" s="22"/>
      <c r="K96" s="24"/>
      <c r="L96" s="116"/>
      <c r="M96" s="116"/>
      <c r="N96" s="116"/>
      <c r="O96" s="116"/>
      <c r="P96" s="116"/>
      <c r="Q96" s="116"/>
      <c r="R96" s="117"/>
      <c r="S96"/>
      <c r="T96"/>
      <c r="U96"/>
      <c r="V96"/>
      <c r="W96"/>
      <c r="X96"/>
      <c r="Y96"/>
      <c r="Z96" s="119"/>
      <c r="AA96" s="116"/>
      <c r="AB96" s="116"/>
      <c r="AC96" s="116"/>
      <c r="AD96" s="116"/>
      <c r="AE96" s="116"/>
      <c r="AF96" s="11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3" customFormat="1">
      <c r="A97">
        <f t="shared" si="3"/>
        <v>29</v>
      </c>
      <c r="B97">
        <f t="shared" si="2"/>
        <v>2</v>
      </c>
      <c r="D97" s="22"/>
      <c r="K97" s="24"/>
      <c r="L97" s="116"/>
      <c r="M97" s="116"/>
      <c r="N97" s="116"/>
      <c r="O97" s="116"/>
      <c r="P97" s="116"/>
      <c r="Q97" s="116"/>
      <c r="R97" s="117"/>
      <c r="S97"/>
      <c r="T97"/>
      <c r="U97"/>
      <c r="V97"/>
      <c r="W97"/>
      <c r="X97"/>
      <c r="Y97"/>
      <c r="Z97" s="119"/>
      <c r="AA97" s="116"/>
      <c r="AB97" s="116"/>
      <c r="AC97" s="116"/>
      <c r="AD97" s="116"/>
      <c r="AE97" s="116"/>
      <c r="AF97" s="116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3" customFormat="1">
      <c r="A98">
        <f t="shared" si="3"/>
        <v>30</v>
      </c>
      <c r="B98">
        <f t="shared" si="2"/>
        <v>1</v>
      </c>
      <c r="D98" s="22"/>
      <c r="K98" s="24"/>
      <c r="L98" s="116"/>
      <c r="M98" s="116"/>
      <c r="N98" s="116"/>
      <c r="O98" s="116"/>
      <c r="P98" s="116"/>
      <c r="Q98" s="116"/>
      <c r="R98" s="117"/>
      <c r="S98"/>
      <c r="T98"/>
      <c r="U98"/>
      <c r="V98"/>
      <c r="W98"/>
      <c r="X98"/>
      <c r="Y98"/>
      <c r="Z98" s="119"/>
      <c r="AA98" s="116"/>
      <c r="AB98" s="116"/>
      <c r="AC98" s="116"/>
      <c r="AD98" s="116"/>
      <c r="AE98" s="116"/>
      <c r="AF98" s="116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3" customFormat="1">
      <c r="A99">
        <f t="shared" si="3"/>
        <v>31</v>
      </c>
      <c r="B99">
        <f t="shared" si="2"/>
        <v>2</v>
      </c>
      <c r="D99" s="22"/>
      <c r="K99" s="24"/>
      <c r="L99" s="116"/>
      <c r="M99" s="116"/>
      <c r="N99" s="116"/>
      <c r="O99" s="116"/>
      <c r="P99" s="116"/>
      <c r="Q99" s="116"/>
      <c r="R99" s="117"/>
      <c r="S99"/>
      <c r="T99"/>
      <c r="U99"/>
      <c r="V99"/>
      <c r="W99"/>
      <c r="X99"/>
      <c r="Y99"/>
      <c r="Z99" s="119"/>
      <c r="AA99" s="116"/>
      <c r="AB99" s="116"/>
      <c r="AC99" s="116"/>
      <c r="AD99" s="116"/>
      <c r="AE99" s="116"/>
      <c r="AF99" s="116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3" customFormat="1">
      <c r="A100">
        <f t="shared" si="3"/>
        <v>32</v>
      </c>
      <c r="B100">
        <f t="shared" si="2"/>
        <v>0</v>
      </c>
      <c r="D100" s="22"/>
      <c r="K100" s="24"/>
      <c r="L100" s="116"/>
      <c r="M100" s="116"/>
      <c r="N100" s="116"/>
      <c r="O100" s="116"/>
      <c r="P100" s="116"/>
      <c r="Q100" s="116"/>
      <c r="R100" s="117"/>
      <c r="S100"/>
      <c r="T100"/>
      <c r="U100"/>
      <c r="V100"/>
      <c r="W100"/>
      <c r="X100"/>
      <c r="Y100"/>
      <c r="Z100" s="119"/>
      <c r="AA100" s="116"/>
      <c r="AB100" s="116"/>
      <c r="AC100" s="116"/>
      <c r="AD100" s="116"/>
      <c r="AE100" s="116"/>
      <c r="AF100" s="116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3" customFormat="1">
      <c r="A101">
        <f t="shared" si="3"/>
        <v>33</v>
      </c>
      <c r="B101">
        <f t="shared" si="2"/>
        <v>3</v>
      </c>
      <c r="D101" s="22"/>
      <c r="K101" s="24"/>
      <c r="L101" s="116"/>
      <c r="M101" s="116"/>
      <c r="N101" s="116"/>
      <c r="O101" s="116"/>
      <c r="P101" s="116"/>
      <c r="Q101" s="116"/>
      <c r="R101" s="117"/>
      <c r="S101"/>
      <c r="T101"/>
      <c r="U101"/>
      <c r="V101"/>
      <c r="W101"/>
      <c r="X101"/>
      <c r="Y101"/>
      <c r="Z101" s="119"/>
      <c r="AA101" s="116"/>
      <c r="AB101" s="116"/>
      <c r="AC101" s="116"/>
      <c r="AD101" s="116"/>
      <c r="AE101" s="116"/>
      <c r="AF101" s="116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3" customFormat="1">
      <c r="A102">
        <f t="shared" si="3"/>
        <v>34</v>
      </c>
      <c r="B102">
        <f t="shared" si="2"/>
        <v>1</v>
      </c>
      <c r="D102" s="22"/>
      <c r="K102" s="24"/>
      <c r="L102" s="116"/>
      <c r="M102" s="116"/>
      <c r="N102" s="116"/>
      <c r="O102" s="116"/>
      <c r="P102" s="116"/>
      <c r="Q102" s="116"/>
      <c r="R102" s="117"/>
      <c r="S102"/>
      <c r="T102"/>
      <c r="U102"/>
      <c r="V102"/>
      <c r="W102"/>
      <c r="X102"/>
      <c r="Y102"/>
      <c r="Z102" s="119"/>
      <c r="AA102" s="116"/>
      <c r="AB102" s="116"/>
      <c r="AC102" s="116"/>
      <c r="AD102" s="116"/>
      <c r="AE102" s="116"/>
      <c r="AF102" s="116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3" customFormat="1">
      <c r="A103">
        <f t="shared" si="3"/>
        <v>35</v>
      </c>
      <c r="B103">
        <f t="shared" si="2"/>
        <v>2</v>
      </c>
      <c r="D103" s="22"/>
      <c r="K103" s="24"/>
      <c r="L103" s="116"/>
      <c r="M103" s="116"/>
      <c r="N103" s="116"/>
      <c r="O103" s="116"/>
      <c r="P103" s="116"/>
      <c r="Q103" s="116"/>
      <c r="R103" s="117"/>
      <c r="S103"/>
      <c r="T103"/>
      <c r="U103"/>
      <c r="V103"/>
      <c r="W103"/>
      <c r="X103"/>
      <c r="Y103"/>
      <c r="Z103" s="119"/>
      <c r="AA103" s="116"/>
      <c r="AB103" s="116"/>
      <c r="AC103" s="116"/>
      <c r="AD103" s="116"/>
      <c r="AE103" s="116"/>
      <c r="AF103" s="116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3" customFormat="1">
      <c r="A104">
        <f t="shared" si="3"/>
        <v>36</v>
      </c>
      <c r="B104">
        <f t="shared" si="2"/>
        <v>2</v>
      </c>
      <c r="D104" s="22"/>
      <c r="K104" s="24"/>
      <c r="L104" s="116"/>
      <c r="M104" s="116"/>
      <c r="N104" s="116"/>
      <c r="O104" s="116"/>
      <c r="P104" s="116"/>
      <c r="Q104" s="116"/>
      <c r="R104" s="117"/>
      <c r="S104"/>
      <c r="T104"/>
      <c r="U104"/>
      <c r="V104"/>
      <c r="W104"/>
      <c r="X104"/>
      <c r="Y104"/>
      <c r="Z104" s="119"/>
      <c r="AA104" s="116"/>
      <c r="AB104" s="116"/>
      <c r="AC104" s="116"/>
      <c r="AD104" s="116"/>
      <c r="AE104" s="116"/>
      <c r="AF104" s="116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3" customFormat="1">
      <c r="A105">
        <f t="shared" si="3"/>
        <v>37</v>
      </c>
      <c r="B105">
        <f t="shared" si="2"/>
        <v>1</v>
      </c>
      <c r="D105" s="22"/>
      <c r="K105" s="24"/>
      <c r="L105" s="116"/>
      <c r="M105" s="116"/>
      <c r="N105" s="116"/>
      <c r="O105" s="116"/>
      <c r="P105" s="116"/>
      <c r="Q105" s="116"/>
      <c r="R105" s="117"/>
      <c r="S105"/>
      <c r="T105"/>
      <c r="U105"/>
      <c r="V105"/>
      <c r="W105"/>
      <c r="X105"/>
      <c r="Y105"/>
      <c r="Z105" s="119"/>
      <c r="AA105" s="116"/>
      <c r="AB105" s="116"/>
      <c r="AC105" s="116"/>
      <c r="AD105" s="116"/>
      <c r="AE105" s="116"/>
      <c r="AF105" s="116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3" customFormat="1">
      <c r="A106">
        <f t="shared" si="3"/>
        <v>38</v>
      </c>
      <c r="B106">
        <f t="shared" si="2"/>
        <v>0</v>
      </c>
      <c r="D106" s="22"/>
      <c r="K106" s="24"/>
      <c r="L106" s="116"/>
      <c r="M106" s="116"/>
      <c r="N106" s="116"/>
      <c r="O106" s="116"/>
      <c r="P106" s="116"/>
      <c r="Q106" s="116"/>
      <c r="R106" s="117"/>
      <c r="S106"/>
      <c r="T106"/>
      <c r="U106"/>
      <c r="V106"/>
      <c r="W106"/>
      <c r="X106"/>
      <c r="Y106"/>
      <c r="Z106" s="119"/>
      <c r="AA106" s="116"/>
      <c r="AB106" s="116"/>
      <c r="AC106" s="116"/>
      <c r="AD106" s="116"/>
      <c r="AE106" s="116"/>
      <c r="AF106" s="11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3" customFormat="1">
      <c r="A107">
        <f t="shared" si="3"/>
        <v>39</v>
      </c>
      <c r="B107">
        <f t="shared" si="2"/>
        <v>0</v>
      </c>
      <c r="D107" s="22"/>
      <c r="K107" s="24"/>
      <c r="L107" s="116"/>
      <c r="M107" s="116"/>
      <c r="N107" s="116"/>
      <c r="O107" s="116"/>
      <c r="P107" s="116"/>
      <c r="Q107" s="116"/>
      <c r="R107" s="117"/>
      <c r="S107"/>
      <c r="T107"/>
      <c r="U107"/>
      <c r="V107"/>
      <c r="W107"/>
      <c r="X107"/>
      <c r="Y107"/>
      <c r="Z107" s="119"/>
      <c r="AA107" s="116"/>
      <c r="AB107" s="116"/>
      <c r="AC107" s="116"/>
      <c r="AD107" s="116"/>
      <c r="AE107" s="116"/>
      <c r="AF107" s="116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3" customFormat="1">
      <c r="A108">
        <f t="shared" si="3"/>
        <v>40</v>
      </c>
      <c r="B108">
        <f t="shared" si="2"/>
        <v>0</v>
      </c>
      <c r="D108" s="22"/>
      <c r="K108" s="24"/>
      <c r="L108" s="116"/>
      <c r="M108" s="116"/>
      <c r="N108" s="116"/>
      <c r="O108" s="116"/>
      <c r="P108" s="116"/>
      <c r="Q108" s="116"/>
      <c r="R108" s="117"/>
      <c r="S108"/>
      <c r="T108"/>
      <c r="U108"/>
      <c r="V108"/>
      <c r="W108"/>
      <c r="X108"/>
      <c r="Y108"/>
      <c r="Z108" s="119"/>
      <c r="AA108" s="116"/>
      <c r="AB108" s="116"/>
      <c r="AC108" s="116"/>
      <c r="AD108" s="116"/>
      <c r="AE108" s="116"/>
      <c r="AF108" s="116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3" customFormat="1">
      <c r="A109">
        <f t="shared" si="3"/>
        <v>41</v>
      </c>
      <c r="B109">
        <f t="shared" si="2"/>
        <v>0</v>
      </c>
      <c r="D109" s="22"/>
      <c r="K109" s="24"/>
      <c r="L109" s="116"/>
      <c r="M109" s="116"/>
      <c r="N109" s="116"/>
      <c r="O109" s="116"/>
      <c r="P109" s="116"/>
      <c r="Q109" s="116"/>
      <c r="R109" s="117"/>
      <c r="S109"/>
      <c r="T109"/>
      <c r="U109"/>
      <c r="V109"/>
      <c r="W109"/>
      <c r="X109"/>
      <c r="Y109"/>
      <c r="Z109" s="119"/>
      <c r="AA109" s="116"/>
      <c r="AB109" s="116"/>
      <c r="AC109" s="116"/>
      <c r="AD109" s="116"/>
      <c r="AE109" s="116"/>
      <c r="AF109" s="116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3" customFormat="1">
      <c r="A110">
        <f t="shared" si="3"/>
        <v>42</v>
      </c>
      <c r="B110">
        <f t="shared" si="2"/>
        <v>0</v>
      </c>
      <c r="D110" s="22"/>
      <c r="K110" s="24"/>
      <c r="L110" s="116"/>
      <c r="M110" s="116"/>
      <c r="N110" s="116"/>
      <c r="O110" s="116"/>
      <c r="P110" s="116"/>
      <c r="Q110" s="116"/>
      <c r="R110" s="117"/>
      <c r="S110"/>
      <c r="T110"/>
      <c r="U110"/>
      <c r="V110"/>
      <c r="W110"/>
      <c r="X110"/>
      <c r="Y110"/>
      <c r="Z110" s="119"/>
      <c r="AA110" s="116"/>
      <c r="AB110" s="116"/>
      <c r="AC110" s="116"/>
      <c r="AD110" s="116"/>
      <c r="AE110" s="116"/>
      <c r="AF110" s="116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3" customFormat="1">
      <c r="A111">
        <f t="shared" si="3"/>
        <v>43</v>
      </c>
      <c r="B111">
        <f t="shared" si="2"/>
        <v>0</v>
      </c>
      <c r="D111" s="22"/>
      <c r="K111" s="24"/>
      <c r="L111" s="116"/>
      <c r="M111" s="116"/>
      <c r="N111" s="116"/>
      <c r="O111" s="116"/>
      <c r="P111" s="116"/>
      <c r="Q111" s="116"/>
      <c r="R111" s="117"/>
      <c r="S111"/>
      <c r="T111"/>
      <c r="U111"/>
      <c r="V111"/>
      <c r="W111"/>
      <c r="X111"/>
      <c r="Y111"/>
      <c r="Z111" s="119"/>
      <c r="AA111" s="116"/>
      <c r="AB111" s="116"/>
      <c r="AC111" s="116"/>
      <c r="AD111" s="116"/>
      <c r="AE111" s="116"/>
      <c r="AF111" s="116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3" customFormat="1">
      <c r="A112">
        <f t="shared" si="3"/>
        <v>44</v>
      </c>
      <c r="B112">
        <f t="shared" si="2"/>
        <v>0</v>
      </c>
      <c r="D112" s="22"/>
      <c r="K112" s="24"/>
      <c r="L112" s="116"/>
      <c r="M112" s="116"/>
      <c r="N112" s="116"/>
      <c r="O112" s="116"/>
      <c r="P112" s="116"/>
      <c r="Q112" s="116"/>
      <c r="R112" s="117"/>
      <c r="S112"/>
      <c r="T112"/>
      <c r="U112"/>
      <c r="V112"/>
      <c r="W112"/>
      <c r="X112"/>
      <c r="Y112"/>
      <c r="Z112" s="119"/>
      <c r="AA112" s="116"/>
      <c r="AB112" s="116"/>
      <c r="AC112" s="116"/>
      <c r="AD112" s="116"/>
      <c r="AE112" s="116"/>
      <c r="AF112" s="116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3" customFormat="1">
      <c r="A113">
        <f t="shared" si="3"/>
        <v>45</v>
      </c>
      <c r="B113">
        <f t="shared" si="2"/>
        <v>0</v>
      </c>
      <c r="D113" s="22"/>
      <c r="K113" s="24"/>
      <c r="L113" s="116"/>
      <c r="M113" s="116"/>
      <c r="N113" s="116"/>
      <c r="O113" s="116"/>
      <c r="P113" s="116"/>
      <c r="Q113" s="116"/>
      <c r="R113" s="117"/>
      <c r="S113"/>
      <c r="T113"/>
      <c r="U113"/>
      <c r="V113"/>
      <c r="W113"/>
      <c r="X113"/>
      <c r="Y113"/>
      <c r="Z113" s="119"/>
      <c r="AA113" s="116"/>
      <c r="AB113" s="116"/>
      <c r="AC113" s="116"/>
      <c r="AD113" s="116"/>
      <c r="AE113" s="116"/>
      <c r="AF113" s="116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3" customFormat="1">
      <c r="A114">
        <f t="shared" si="3"/>
        <v>46</v>
      </c>
      <c r="B114">
        <f t="shared" si="2"/>
        <v>0</v>
      </c>
      <c r="D114" s="22"/>
      <c r="K114" s="24"/>
      <c r="L114" s="116"/>
      <c r="M114" s="116"/>
      <c r="N114" s="116"/>
      <c r="O114" s="116"/>
      <c r="P114" s="116"/>
      <c r="Q114" s="116"/>
      <c r="R114" s="117"/>
      <c r="S114"/>
      <c r="T114"/>
      <c r="U114"/>
      <c r="V114"/>
      <c r="W114"/>
      <c r="X114"/>
      <c r="Y114"/>
      <c r="Z114" s="119"/>
      <c r="AA114" s="116"/>
      <c r="AB114" s="116"/>
      <c r="AC114" s="116"/>
      <c r="AD114" s="116"/>
      <c r="AE114" s="116"/>
      <c r="AF114" s="116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3" customFormat="1">
      <c r="A115">
        <f>A114+1</f>
        <v>47</v>
      </c>
      <c r="B115">
        <f t="shared" si="2"/>
        <v>0</v>
      </c>
      <c r="D115" s="22"/>
      <c r="K115" s="24"/>
      <c r="L115" s="116"/>
      <c r="M115" s="116"/>
      <c r="N115" s="116"/>
      <c r="O115" s="116"/>
      <c r="P115" s="116"/>
      <c r="Q115" s="116"/>
      <c r="R115" s="117"/>
      <c r="S115"/>
      <c r="T115"/>
      <c r="U115"/>
      <c r="V115"/>
      <c r="W115"/>
      <c r="X115"/>
      <c r="Y115"/>
      <c r="Z115" s="119"/>
      <c r="AA115" s="116"/>
      <c r="AB115" s="116"/>
      <c r="AC115" s="116"/>
      <c r="AD115" s="116"/>
      <c r="AE115" s="116"/>
      <c r="AF115" s="116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3" customFormat="1">
      <c r="A116">
        <f>A115+1</f>
        <v>48</v>
      </c>
      <c r="B116">
        <f t="shared" si="2"/>
        <v>0</v>
      </c>
      <c r="D116" s="22"/>
      <c r="K116" s="24"/>
      <c r="L116" s="116"/>
      <c r="M116" s="116"/>
      <c r="N116" s="116"/>
      <c r="O116" s="116"/>
      <c r="P116" s="116"/>
      <c r="Q116" s="116"/>
      <c r="R116" s="117"/>
      <c r="S116"/>
      <c r="T116"/>
      <c r="U116"/>
      <c r="V116"/>
      <c r="W116"/>
      <c r="X116"/>
      <c r="Y116"/>
      <c r="Z116" s="119"/>
      <c r="AA116" s="116"/>
      <c r="AB116" s="116"/>
      <c r="AC116" s="116"/>
      <c r="AD116" s="116"/>
      <c r="AE116" s="116"/>
      <c r="AF116" s="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3" customFormat="1">
      <c r="A117">
        <f>A116+1</f>
        <v>49</v>
      </c>
      <c r="B117">
        <f t="shared" si="2"/>
        <v>0</v>
      </c>
      <c r="D117" s="22"/>
      <c r="K117" s="24"/>
      <c r="L117" s="116"/>
      <c r="M117" s="116"/>
      <c r="N117" s="116"/>
      <c r="O117" s="116"/>
      <c r="P117" s="116"/>
      <c r="Q117" s="116"/>
      <c r="R117" s="117"/>
      <c r="S117"/>
      <c r="T117"/>
      <c r="U117"/>
      <c r="V117"/>
      <c r="W117"/>
      <c r="X117"/>
      <c r="Y117"/>
      <c r="Z117" s="119"/>
      <c r="AA117" s="116"/>
      <c r="AB117" s="116"/>
      <c r="AC117" s="116"/>
      <c r="AD117" s="116"/>
      <c r="AE117" s="116"/>
      <c r="AF117" s="116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3" customFormat="1">
      <c r="A118">
        <f>A117+1</f>
        <v>50</v>
      </c>
      <c r="B118">
        <f t="shared" si="2"/>
        <v>0</v>
      </c>
      <c r="D118" s="22"/>
      <c r="K118" s="24"/>
      <c r="L118" s="116"/>
      <c r="M118" s="116"/>
      <c r="N118" s="116"/>
      <c r="O118" s="116"/>
      <c r="P118" s="116"/>
      <c r="Q118" s="116"/>
      <c r="R118" s="117"/>
      <c r="S118"/>
      <c r="T118"/>
      <c r="U118"/>
      <c r="V118"/>
      <c r="W118"/>
      <c r="X118"/>
      <c r="Y118"/>
      <c r="Z118" s="119"/>
      <c r="AA118" s="116"/>
      <c r="AB118" s="116"/>
      <c r="AC118" s="116"/>
      <c r="AD118" s="116"/>
      <c r="AE118" s="116"/>
      <c r="AF118" s="116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3" customFormat="1">
      <c r="A119"/>
      <c r="B119">
        <f>SUM(B69:B118)</f>
        <v>21</v>
      </c>
      <c r="D119" s="22"/>
      <c r="K119" s="24"/>
      <c r="L119" s="116"/>
      <c r="M119" s="116"/>
      <c r="N119" s="116"/>
      <c r="O119" s="116"/>
      <c r="P119" s="116"/>
      <c r="Q119" s="116"/>
      <c r="R119" s="117"/>
      <c r="S119"/>
      <c r="T119"/>
      <c r="U119"/>
      <c r="V119"/>
      <c r="W119"/>
      <c r="X119"/>
      <c r="Y119"/>
      <c r="Z119" s="119"/>
      <c r="AA119" s="116"/>
      <c r="AB119" s="116"/>
      <c r="AC119" s="116"/>
      <c r="AD119" s="116"/>
      <c r="AE119" s="116"/>
      <c r="AF119" s="116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3" customFormat="1">
      <c r="A120"/>
      <c r="B120"/>
      <c r="D120" s="22"/>
      <c r="K120" s="24"/>
      <c r="L120" s="116"/>
      <c r="M120" s="116"/>
      <c r="N120" s="116"/>
      <c r="O120" s="116"/>
      <c r="P120" s="116"/>
      <c r="Q120" s="116"/>
      <c r="R120" s="117"/>
      <c r="S120"/>
      <c r="T120"/>
      <c r="U120"/>
      <c r="V120"/>
      <c r="W120"/>
      <c r="X120"/>
      <c r="Y120"/>
      <c r="Z120" s="119"/>
      <c r="AA120" s="116"/>
      <c r="AB120" s="116"/>
      <c r="AC120" s="116"/>
      <c r="AD120" s="116"/>
      <c r="AE120" s="116"/>
      <c r="AF120" s="116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</sheetData>
  <sortState ref="A13:AF43">
    <sortCondition ref="C13:C43"/>
  </sortState>
  <conditionalFormatting sqref="K1:K1048576">
    <cfRule type="cellIs" dxfId="2" priority="3" operator="lessThan">
      <formula>-2</formula>
    </cfRule>
    <cfRule type="cellIs" dxfId="1" priority="1" operator="lessThan">
      <formula>0</formula>
    </cfRule>
  </conditionalFormatting>
  <conditionalFormatting sqref="L13:AF63 L67:AF67">
    <cfRule type="cellIs" dxfId="4" priority="2" operator="equal">
      <formula>1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3"/>
  <sheetViews>
    <sheetView topLeftCell="A4" workbookViewId="0">
      <selection activeCell="A13" sqref="A13"/>
    </sheetView>
  </sheetViews>
  <sheetFormatPr baseColWidth="10" defaultRowHeight="15" x14ac:dyDescent="0"/>
  <cols>
    <col min="2" max="4" width="9.33203125" customWidth="1"/>
    <col min="5" max="5" width="5.83203125" style="3" customWidth="1"/>
    <col min="6" max="6" width="5.83203125" style="22" customWidth="1"/>
    <col min="7" max="8" width="4.33203125" style="3" customWidth="1"/>
    <col min="9" max="10" width="3.6640625" style="3" customWidth="1"/>
    <col min="11" max="11" width="5.83203125" style="24" customWidth="1"/>
    <col min="12" max="30" width="5.1640625" customWidth="1"/>
    <col min="31" max="32" width="4.83203125" customWidth="1"/>
  </cols>
  <sheetData>
    <row r="1" spans="1:35">
      <c r="A1" s="4" t="s">
        <v>86</v>
      </c>
      <c r="L1" s="12">
        <v>40594.668506944443</v>
      </c>
      <c r="M1" s="12">
        <v>40594.680358796293</v>
      </c>
      <c r="N1" s="12">
        <v>40594.678680555553</v>
      </c>
      <c r="O1" s="12">
        <v>40594.697118055556</v>
      </c>
      <c r="P1" s="13">
        <v>40594.771122685182</v>
      </c>
      <c r="Q1" s="4">
        <v>40594.841898148145</v>
      </c>
      <c r="R1" s="4">
        <v>40597.544351851851</v>
      </c>
      <c r="S1" s="4">
        <v>40597.594525462962</v>
      </c>
      <c r="T1" s="4">
        <v>40597.703240740739</v>
      </c>
      <c r="U1" s="4">
        <v>40597.752962962964</v>
      </c>
      <c r="V1" s="4">
        <v>40597.796076388891</v>
      </c>
      <c r="W1" s="4">
        <v>40597.886145833334</v>
      </c>
      <c r="X1" s="4">
        <v>40598.514421296299</v>
      </c>
      <c r="Y1" s="4">
        <v>40598.510081018518</v>
      </c>
      <c r="Z1" s="4">
        <v>40598.799872685187</v>
      </c>
      <c r="AA1" s="4">
        <v>40601.873414351852</v>
      </c>
      <c r="AB1" s="16">
        <v>40599.415370370371</v>
      </c>
      <c r="AC1" s="12">
        <v>40602.781423611108</v>
      </c>
      <c r="AD1" s="12">
        <v>40602.820324074077</v>
      </c>
      <c r="AE1" s="12">
        <v>40603.508981481478</v>
      </c>
      <c r="AF1" s="12">
        <v>40602.778506944444</v>
      </c>
    </row>
    <row r="2" spans="1:35">
      <c r="A2" s="4" t="s">
        <v>87</v>
      </c>
      <c r="L2" s="12">
        <v>40594.684930555559</v>
      </c>
      <c r="M2" s="12">
        <v>40594.689780092594</v>
      </c>
      <c r="N2" s="12">
        <v>40594.700127314813</v>
      </c>
      <c r="O2" s="12">
        <v>40594.717650462961</v>
      </c>
      <c r="P2" s="13">
        <v>40594.793819444443</v>
      </c>
      <c r="Q2" s="4">
        <v>40594.866851851853</v>
      </c>
      <c r="R2" s="4">
        <v>40597.562210648146</v>
      </c>
      <c r="S2" s="4">
        <v>40597.614988425928</v>
      </c>
      <c r="T2" s="4">
        <v>40597.724594907406</v>
      </c>
      <c r="U2" s="4">
        <v>40597.770844907405</v>
      </c>
      <c r="V2" s="4">
        <v>40597.821643518517</v>
      </c>
      <c r="W2" s="4">
        <v>40597.918541666666</v>
      </c>
      <c r="X2" s="4">
        <v>40598.54105324074</v>
      </c>
      <c r="Y2" s="4">
        <v>40598.527951388889</v>
      </c>
      <c r="Z2" s="4">
        <v>40598.8205787037</v>
      </c>
      <c r="AA2" s="4">
        <v>40601.895208333335</v>
      </c>
      <c r="AB2" s="16">
        <v>40599.432719907411</v>
      </c>
      <c r="AC2" s="12">
        <v>40602.812523148146</v>
      </c>
      <c r="AD2" s="12">
        <v>40602.840300925927</v>
      </c>
      <c r="AE2" s="12">
        <v>40603.526516203703</v>
      </c>
      <c r="AF2" s="12">
        <v>40602.800092592595</v>
      </c>
    </row>
    <row r="3" spans="1:35">
      <c r="A3" s="4" t="s">
        <v>151</v>
      </c>
      <c r="L3" s="12">
        <v>0</v>
      </c>
      <c r="M3" s="12">
        <v>0</v>
      </c>
      <c r="N3" s="12">
        <v>0</v>
      </c>
      <c r="O3" s="12">
        <v>0</v>
      </c>
      <c r="P3" s="13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16">
        <v>0</v>
      </c>
      <c r="AC3" s="12">
        <v>0</v>
      </c>
      <c r="AD3" s="12">
        <v>0</v>
      </c>
      <c r="AE3" s="12">
        <v>0</v>
      </c>
      <c r="AF3" s="12">
        <v>0</v>
      </c>
    </row>
    <row r="4" spans="1:35">
      <c r="A4" s="4" t="s">
        <v>152</v>
      </c>
      <c r="L4" s="12" t="s">
        <v>190</v>
      </c>
      <c r="M4" s="12" t="s">
        <v>191</v>
      </c>
      <c r="N4" s="12" t="s">
        <v>193</v>
      </c>
      <c r="O4" s="12" t="s">
        <v>191</v>
      </c>
      <c r="P4" s="13" t="s">
        <v>195</v>
      </c>
      <c r="Q4" s="4"/>
      <c r="R4" s="4">
        <v>6013814</v>
      </c>
      <c r="S4" s="4">
        <v>5063150</v>
      </c>
      <c r="T4" s="4">
        <v>6289011</v>
      </c>
      <c r="U4" s="4">
        <v>6010980</v>
      </c>
      <c r="V4" s="4">
        <v>6123781</v>
      </c>
      <c r="W4" s="4"/>
      <c r="X4" s="4">
        <v>6933694</v>
      </c>
      <c r="Y4" s="4">
        <v>5875455</v>
      </c>
      <c r="Z4" s="4"/>
      <c r="AA4" s="4">
        <v>5477083</v>
      </c>
      <c r="AB4" s="16">
        <v>6682027</v>
      </c>
      <c r="AC4" s="12">
        <v>6057767</v>
      </c>
      <c r="AD4" s="12">
        <v>6406830</v>
      </c>
      <c r="AE4" s="12">
        <v>5662632</v>
      </c>
      <c r="AF4" s="12">
        <v>4681873</v>
      </c>
    </row>
    <row r="5" spans="1:35">
      <c r="A5" s="4" t="s">
        <v>153</v>
      </c>
      <c r="L5" s="12">
        <v>2</v>
      </c>
      <c r="M5" s="12">
        <v>1</v>
      </c>
      <c r="N5" s="12">
        <v>1</v>
      </c>
      <c r="O5" s="12">
        <v>2</v>
      </c>
      <c r="P5" s="13">
        <v>1</v>
      </c>
      <c r="Q5" s="4">
        <v>1</v>
      </c>
      <c r="R5" s="4">
        <v>2</v>
      </c>
      <c r="S5" s="4">
        <v>2</v>
      </c>
      <c r="T5" s="4">
        <v>1</v>
      </c>
      <c r="U5" s="4">
        <v>2</v>
      </c>
      <c r="V5" s="4">
        <v>2</v>
      </c>
      <c r="W5" s="4">
        <v>2</v>
      </c>
      <c r="X5" s="4">
        <v>1</v>
      </c>
      <c r="Y5" s="4">
        <v>2</v>
      </c>
      <c r="Z5" s="4">
        <v>2</v>
      </c>
      <c r="AA5" s="4">
        <v>1</v>
      </c>
      <c r="AB5" s="16">
        <v>2</v>
      </c>
      <c r="AC5" s="12">
        <v>2</v>
      </c>
      <c r="AD5" s="12">
        <v>2</v>
      </c>
      <c r="AE5" s="12">
        <v>2</v>
      </c>
      <c r="AF5" s="12">
        <v>2</v>
      </c>
      <c r="AI5" t="s">
        <v>287</v>
      </c>
    </row>
    <row r="6" spans="1:35">
      <c r="A6" s="4" t="s">
        <v>154</v>
      </c>
      <c r="L6" s="12">
        <v>4</v>
      </c>
      <c r="M6" s="12">
        <v>3</v>
      </c>
      <c r="N6" s="12">
        <v>4</v>
      </c>
      <c r="O6" s="12">
        <v>4</v>
      </c>
      <c r="P6" s="13">
        <v>4</v>
      </c>
      <c r="Q6" s="4">
        <v>4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4</v>
      </c>
      <c r="AA6" s="4">
        <v>1</v>
      </c>
      <c r="AB6" s="16">
        <v>1</v>
      </c>
      <c r="AC6" s="12">
        <v>1</v>
      </c>
      <c r="AD6" s="12">
        <v>1</v>
      </c>
      <c r="AE6" s="12">
        <v>1</v>
      </c>
      <c r="AF6" s="12">
        <v>1</v>
      </c>
    </row>
    <row r="7" spans="1:35">
      <c r="A7" s="4" t="s">
        <v>201</v>
      </c>
      <c r="L7" s="12">
        <v>35</v>
      </c>
      <c r="M7" s="12">
        <v>29</v>
      </c>
      <c r="N7" s="12">
        <v>52</v>
      </c>
      <c r="O7" s="12">
        <v>54</v>
      </c>
      <c r="P7" s="13">
        <v>49</v>
      </c>
      <c r="Q7" s="4">
        <v>27</v>
      </c>
      <c r="R7" s="4">
        <v>21</v>
      </c>
      <c r="S7" s="4">
        <v>24</v>
      </c>
      <c r="T7" s="4">
        <v>20</v>
      </c>
      <c r="U7" s="4">
        <v>21</v>
      </c>
      <c r="V7" s="4">
        <v>20</v>
      </c>
      <c r="W7" s="4">
        <v>21</v>
      </c>
      <c r="X7" s="4">
        <v>25</v>
      </c>
      <c r="Y7" s="4">
        <v>20</v>
      </c>
      <c r="Z7" s="4">
        <v>29</v>
      </c>
      <c r="AA7" s="4">
        <v>28</v>
      </c>
      <c r="AB7" s="16">
        <v>22</v>
      </c>
      <c r="AC7" s="12">
        <v>20</v>
      </c>
      <c r="AD7" s="12">
        <v>19</v>
      </c>
      <c r="AE7" s="12">
        <v>21</v>
      </c>
      <c r="AF7" s="12">
        <v>31</v>
      </c>
    </row>
    <row r="8" spans="1:35">
      <c r="A8" s="4" t="s">
        <v>202</v>
      </c>
      <c r="L8" s="12">
        <v>2</v>
      </c>
      <c r="M8" s="12">
        <v>2</v>
      </c>
      <c r="N8" s="12">
        <v>1</v>
      </c>
      <c r="O8" s="12">
        <v>2</v>
      </c>
      <c r="P8" s="13">
        <v>2</v>
      </c>
      <c r="Q8" s="4">
        <v>2</v>
      </c>
      <c r="R8" s="4">
        <v>1</v>
      </c>
      <c r="S8" s="4">
        <v>2</v>
      </c>
      <c r="T8" s="4">
        <v>2</v>
      </c>
      <c r="U8" s="4">
        <v>1</v>
      </c>
      <c r="V8" s="4">
        <v>1</v>
      </c>
      <c r="W8" s="4">
        <v>2</v>
      </c>
      <c r="X8" s="4">
        <v>2</v>
      </c>
      <c r="Y8" s="4">
        <v>2</v>
      </c>
      <c r="Z8" s="4">
        <v>2</v>
      </c>
      <c r="AA8" s="4">
        <v>1</v>
      </c>
      <c r="AB8" s="16">
        <v>2</v>
      </c>
      <c r="AC8" s="12">
        <v>1</v>
      </c>
      <c r="AD8" s="12">
        <v>2</v>
      </c>
      <c r="AE8" s="12">
        <v>2</v>
      </c>
      <c r="AF8" s="12">
        <v>2</v>
      </c>
    </row>
    <row r="9" spans="1:35">
      <c r="A9" s="4" t="s">
        <v>203</v>
      </c>
      <c r="L9" s="12">
        <v>1</v>
      </c>
      <c r="M9" s="12">
        <v>1</v>
      </c>
      <c r="N9" s="12">
        <v>1</v>
      </c>
      <c r="O9" s="12">
        <v>1</v>
      </c>
      <c r="P9" s="13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/>
      <c r="Z9" s="4">
        <v>1</v>
      </c>
      <c r="AA9" s="4">
        <v>1</v>
      </c>
      <c r="AB9" s="16"/>
      <c r="AC9" s="12">
        <v>1</v>
      </c>
      <c r="AD9" s="12">
        <v>1</v>
      </c>
      <c r="AE9" s="12">
        <v>1</v>
      </c>
      <c r="AF9" s="12"/>
    </row>
    <row r="10" spans="1:35">
      <c r="A10" s="4" t="s">
        <v>204</v>
      </c>
      <c r="L10" s="12"/>
      <c r="M10" s="12" t="s">
        <v>192</v>
      </c>
      <c r="N10" s="12" t="s">
        <v>194</v>
      </c>
      <c r="O10" s="12"/>
      <c r="P10" s="13"/>
      <c r="Q10" s="4"/>
      <c r="R10" s="4" t="s">
        <v>196</v>
      </c>
      <c r="S10" s="4"/>
      <c r="T10" s="4"/>
      <c r="U10" s="4"/>
      <c r="V10" s="4"/>
      <c r="W10" s="4"/>
      <c r="X10" s="4"/>
      <c r="Y10" s="4"/>
      <c r="Z10" s="4"/>
      <c r="AA10" s="4"/>
      <c r="AB10" s="16"/>
      <c r="AC10" s="12"/>
      <c r="AD10" s="12"/>
      <c r="AE10" s="12"/>
      <c r="AF10" s="12"/>
    </row>
    <row r="11" spans="1:35">
      <c r="A11" s="4" t="s">
        <v>197</v>
      </c>
      <c r="L11" s="12" t="s">
        <v>199</v>
      </c>
      <c r="M11" s="12" t="s">
        <v>199</v>
      </c>
      <c r="N11" s="12" t="s">
        <v>199</v>
      </c>
      <c r="O11" s="12" t="s">
        <v>199</v>
      </c>
      <c r="P11" s="13" t="s">
        <v>199</v>
      </c>
      <c r="Q11" s="4" t="s">
        <v>199</v>
      </c>
      <c r="R11" s="4" t="s">
        <v>200</v>
      </c>
      <c r="S11" s="4" t="s">
        <v>200</v>
      </c>
      <c r="T11" s="4" t="s">
        <v>200</v>
      </c>
      <c r="U11" s="4" t="s">
        <v>200</v>
      </c>
      <c r="V11" s="4" t="s">
        <v>200</v>
      </c>
      <c r="W11" s="4" t="s">
        <v>200</v>
      </c>
      <c r="X11" s="4" t="s">
        <v>200</v>
      </c>
      <c r="Y11" s="4" t="s">
        <v>200</v>
      </c>
      <c r="Z11" s="4" t="s">
        <v>200</v>
      </c>
      <c r="AA11" s="4" t="s">
        <v>200</v>
      </c>
      <c r="AB11" s="16" t="s">
        <v>200</v>
      </c>
      <c r="AC11" s="12" t="s">
        <v>200</v>
      </c>
      <c r="AD11" s="12" t="s">
        <v>200</v>
      </c>
      <c r="AE11" s="12" t="s">
        <v>200</v>
      </c>
      <c r="AF11" s="12" t="s">
        <v>200</v>
      </c>
      <c r="AG11" s="12" t="s">
        <v>286</v>
      </c>
    </row>
    <row r="12" spans="1:35">
      <c r="A12" s="9" t="s">
        <v>229</v>
      </c>
      <c r="B12" s="7" t="s">
        <v>230</v>
      </c>
      <c r="C12" s="7"/>
      <c r="D12" s="7"/>
      <c r="E12" s="8" t="s">
        <v>231</v>
      </c>
      <c r="F12" s="23"/>
      <c r="G12" s="8" t="s">
        <v>232</v>
      </c>
      <c r="H12" s="8" t="s">
        <v>246</v>
      </c>
      <c r="I12" s="8" t="s">
        <v>233</v>
      </c>
      <c r="J12" s="8"/>
      <c r="K12" s="25"/>
      <c r="L12" s="36" t="s">
        <v>214</v>
      </c>
      <c r="M12" s="36" t="s">
        <v>208</v>
      </c>
      <c r="N12" s="36" t="s">
        <v>215</v>
      </c>
      <c r="O12" s="36" t="s">
        <v>216</v>
      </c>
      <c r="P12" s="36" t="s">
        <v>222</v>
      </c>
      <c r="Q12" s="37" t="s">
        <v>224</v>
      </c>
      <c r="R12" s="36" t="s">
        <v>225</v>
      </c>
      <c r="S12" s="36" t="s">
        <v>211</v>
      </c>
      <c r="T12" s="36" t="s">
        <v>219</v>
      </c>
      <c r="U12" s="36" t="s">
        <v>212</v>
      </c>
      <c r="V12" s="36" t="s">
        <v>217</v>
      </c>
      <c r="W12" s="36" t="s">
        <v>223</v>
      </c>
      <c r="X12" s="36" t="s">
        <v>210</v>
      </c>
      <c r="Y12" s="36" t="s">
        <v>206</v>
      </c>
      <c r="Z12" s="36" t="s">
        <v>218</v>
      </c>
      <c r="AA12" s="41" t="s">
        <v>220</v>
      </c>
      <c r="AB12" s="36" t="s">
        <v>207</v>
      </c>
      <c r="AC12" s="36" t="s">
        <v>213</v>
      </c>
      <c r="AD12" s="36" t="s">
        <v>221</v>
      </c>
      <c r="AE12" s="36" t="s">
        <v>205</v>
      </c>
      <c r="AF12" s="36" t="s">
        <v>209</v>
      </c>
    </row>
    <row r="13" spans="1:35" s="46" customFormat="1">
      <c r="A13" s="46" t="s">
        <v>140</v>
      </c>
      <c r="B13" s="88" t="s">
        <v>61</v>
      </c>
      <c r="C13" s="73" t="s">
        <v>255</v>
      </c>
      <c r="D13" s="73" t="s">
        <v>254</v>
      </c>
      <c r="E13" s="89">
        <f t="shared" ref="E13:E37" si="0">SUM(L13:AF13)</f>
        <v>4</v>
      </c>
      <c r="F13" s="90">
        <f t="shared" ref="F13:F37" si="1">E13/21</f>
        <v>0.19047619047619047</v>
      </c>
      <c r="G13" s="91">
        <f t="shared" ref="G13:G37" si="2">SUM(L13:R13)</f>
        <v>0</v>
      </c>
      <c r="H13" s="91">
        <f t="shared" ref="H13:H37" si="3">SUM(S13:X13)</f>
        <v>0</v>
      </c>
      <c r="I13" s="91">
        <f t="shared" ref="I13:I37" si="4">SUM(Y13:AF13)</f>
        <v>4</v>
      </c>
      <c r="J13" s="91"/>
      <c r="K13" s="92">
        <f t="shared" ref="K13:K37" si="5">G13-I13</f>
        <v>-4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1</v>
      </c>
      <c r="AF13">
        <v>1</v>
      </c>
      <c r="AG13" s="46">
        <v>1</v>
      </c>
    </row>
    <row r="14" spans="1:35" s="46" customFormat="1">
      <c r="A14" s="46" t="s">
        <v>111</v>
      </c>
      <c r="B14" s="88" t="s">
        <v>32</v>
      </c>
      <c r="C14" s="4" t="s">
        <v>255</v>
      </c>
      <c r="D14" s="4" t="s">
        <v>254</v>
      </c>
      <c r="E14" s="89">
        <f t="shared" si="0"/>
        <v>6</v>
      </c>
      <c r="F14" s="90">
        <f t="shared" si="1"/>
        <v>0.2857142857142857</v>
      </c>
      <c r="G14" s="91">
        <f t="shared" si="2"/>
        <v>2</v>
      </c>
      <c r="H14" s="91">
        <f t="shared" si="3"/>
        <v>1</v>
      </c>
      <c r="I14" s="91">
        <f t="shared" si="4"/>
        <v>3</v>
      </c>
      <c r="J14" s="91"/>
      <c r="K14" s="92">
        <f t="shared" si="5"/>
        <v>-1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1</v>
      </c>
      <c r="AG14" s="46">
        <v>1</v>
      </c>
    </row>
    <row r="15" spans="1:35" s="46" customFormat="1">
      <c r="A15" s="46" t="s">
        <v>141</v>
      </c>
      <c r="B15" s="88" t="s">
        <v>226</v>
      </c>
      <c r="C15" s="105" t="s">
        <v>255</v>
      </c>
      <c r="D15" s="105" t="s">
        <v>257</v>
      </c>
      <c r="E15" s="89">
        <f t="shared" si="0"/>
        <v>6</v>
      </c>
      <c r="F15" s="90">
        <f t="shared" si="1"/>
        <v>0.2857142857142857</v>
      </c>
      <c r="G15" s="91">
        <f t="shared" si="2"/>
        <v>1</v>
      </c>
      <c r="H15" s="91">
        <f t="shared" si="3"/>
        <v>1</v>
      </c>
      <c r="I15" s="91">
        <f t="shared" si="4"/>
        <v>4</v>
      </c>
      <c r="J15" s="91"/>
      <c r="K15" s="92">
        <f t="shared" si="5"/>
        <v>-3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 s="46">
        <v>1</v>
      </c>
    </row>
    <row r="16" spans="1:35" s="46" customFormat="1">
      <c r="A16" s="46" t="s">
        <v>115</v>
      </c>
      <c r="B16" s="88" t="s">
        <v>36</v>
      </c>
      <c r="C16" s="4" t="s">
        <v>255</v>
      </c>
      <c r="D16" s="4" t="s">
        <v>274</v>
      </c>
      <c r="E16" s="89">
        <f t="shared" si="0"/>
        <v>8</v>
      </c>
      <c r="F16" s="90">
        <f t="shared" si="1"/>
        <v>0.38095238095238093</v>
      </c>
      <c r="G16" s="91">
        <f t="shared" si="2"/>
        <v>2</v>
      </c>
      <c r="H16" s="91">
        <f t="shared" si="3"/>
        <v>2</v>
      </c>
      <c r="I16" s="91">
        <f t="shared" si="4"/>
        <v>4</v>
      </c>
      <c r="J16" s="91"/>
      <c r="K16" s="92">
        <f t="shared" si="5"/>
        <v>-2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0</v>
      </c>
      <c r="X16">
        <v>0</v>
      </c>
      <c r="Y16">
        <v>0</v>
      </c>
      <c r="Z16">
        <v>1</v>
      </c>
      <c r="AA16">
        <v>1</v>
      </c>
      <c r="AB16">
        <v>0</v>
      </c>
      <c r="AC16">
        <v>1</v>
      </c>
      <c r="AD16">
        <v>0</v>
      </c>
      <c r="AE16">
        <v>1</v>
      </c>
      <c r="AF16">
        <v>0</v>
      </c>
      <c r="AG16" s="46">
        <v>1</v>
      </c>
    </row>
    <row r="17" spans="1:33" s="46" customFormat="1">
      <c r="A17" s="46" t="s">
        <v>117</v>
      </c>
      <c r="B17" s="88" t="s">
        <v>38</v>
      </c>
      <c r="C17" s="73" t="s">
        <v>253</v>
      </c>
      <c r="D17" s="73" t="s">
        <v>254</v>
      </c>
      <c r="E17" s="89">
        <f t="shared" si="0"/>
        <v>8</v>
      </c>
      <c r="F17" s="90">
        <f t="shared" si="1"/>
        <v>0.38095238095238093</v>
      </c>
      <c r="G17" s="91">
        <f t="shared" si="2"/>
        <v>0</v>
      </c>
      <c r="H17" s="91">
        <f t="shared" si="3"/>
        <v>3</v>
      </c>
      <c r="I17" s="91">
        <f t="shared" si="4"/>
        <v>5</v>
      </c>
      <c r="J17" s="91"/>
      <c r="K17" s="92">
        <f t="shared" si="5"/>
        <v>-5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 s="46">
        <v>1</v>
      </c>
    </row>
    <row r="18" spans="1:33" s="46" customFormat="1">
      <c r="A18" s="46" t="s">
        <v>138</v>
      </c>
      <c r="B18" s="88" t="s">
        <v>59</v>
      </c>
      <c r="C18" s="105" t="s">
        <v>255</v>
      </c>
      <c r="D18" s="105" t="s">
        <v>257</v>
      </c>
      <c r="E18" s="89">
        <f t="shared" si="0"/>
        <v>8</v>
      </c>
      <c r="F18" s="90">
        <f t="shared" si="1"/>
        <v>0.38095238095238093</v>
      </c>
      <c r="G18" s="91">
        <f t="shared" si="2"/>
        <v>2</v>
      </c>
      <c r="H18" s="91">
        <f t="shared" si="3"/>
        <v>1</v>
      </c>
      <c r="I18" s="91">
        <f t="shared" si="4"/>
        <v>5</v>
      </c>
      <c r="J18" s="91"/>
      <c r="K18" s="92">
        <f t="shared" si="5"/>
        <v>-3</v>
      </c>
      <c r="L18">
        <v>1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 s="46">
        <v>1</v>
      </c>
    </row>
    <row r="19" spans="1:33" s="46" customFormat="1">
      <c r="A19" s="46" t="s">
        <v>104</v>
      </c>
      <c r="B19" s="88" t="s">
        <v>25</v>
      </c>
      <c r="C19" s="49" t="s">
        <v>253</v>
      </c>
      <c r="D19" s="49" t="s">
        <v>267</v>
      </c>
      <c r="E19" s="89">
        <f t="shared" si="0"/>
        <v>9</v>
      </c>
      <c r="F19" s="90">
        <f t="shared" si="1"/>
        <v>0.42857142857142855</v>
      </c>
      <c r="G19" s="91">
        <f t="shared" si="2"/>
        <v>1</v>
      </c>
      <c r="H19" s="91">
        <f t="shared" si="3"/>
        <v>3</v>
      </c>
      <c r="I19" s="91">
        <f t="shared" si="4"/>
        <v>5</v>
      </c>
      <c r="J19" s="91"/>
      <c r="K19" s="92">
        <f t="shared" si="5"/>
        <v>-4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0</v>
      </c>
      <c r="X19">
        <v>1</v>
      </c>
      <c r="Y19">
        <v>1</v>
      </c>
      <c r="Z19">
        <v>1</v>
      </c>
      <c r="AA19">
        <v>0</v>
      </c>
      <c r="AB19">
        <v>1</v>
      </c>
      <c r="AC19">
        <v>1</v>
      </c>
      <c r="AD19">
        <v>1</v>
      </c>
      <c r="AE19">
        <v>0</v>
      </c>
      <c r="AF19">
        <v>0</v>
      </c>
      <c r="AG19" s="46">
        <v>1</v>
      </c>
    </row>
    <row r="20" spans="1:33" s="46" customFormat="1">
      <c r="A20" s="46" t="s">
        <v>133</v>
      </c>
      <c r="B20" s="88" t="s">
        <v>54</v>
      </c>
      <c r="C20" s="46" t="s">
        <v>255</v>
      </c>
      <c r="D20" s="46" t="s">
        <v>267</v>
      </c>
      <c r="E20" s="89">
        <f t="shared" si="0"/>
        <v>9</v>
      </c>
      <c r="F20" s="90">
        <f t="shared" si="1"/>
        <v>0.42857142857142855</v>
      </c>
      <c r="G20" s="91">
        <f t="shared" si="2"/>
        <v>1</v>
      </c>
      <c r="H20" s="91">
        <f t="shared" si="3"/>
        <v>3</v>
      </c>
      <c r="I20" s="91">
        <f t="shared" si="4"/>
        <v>5</v>
      </c>
      <c r="J20" s="91"/>
      <c r="K20" s="92">
        <f t="shared" si="5"/>
        <v>-4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1</v>
      </c>
      <c r="X20">
        <v>0</v>
      </c>
      <c r="Y20">
        <v>1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1</v>
      </c>
      <c r="AG20" s="46">
        <v>1</v>
      </c>
    </row>
    <row r="21" spans="1:33" s="46" customFormat="1">
      <c r="A21" s="46" t="s">
        <v>109</v>
      </c>
      <c r="B21" s="88" t="s">
        <v>30</v>
      </c>
      <c r="C21" s="104"/>
      <c r="D21" s="104"/>
      <c r="E21" s="89">
        <f t="shared" si="0"/>
        <v>10</v>
      </c>
      <c r="F21" s="90">
        <f t="shared" si="1"/>
        <v>0.47619047619047616</v>
      </c>
      <c r="G21" s="91">
        <f t="shared" si="2"/>
        <v>3</v>
      </c>
      <c r="H21" s="91">
        <f t="shared" si="3"/>
        <v>3</v>
      </c>
      <c r="I21" s="91">
        <f t="shared" si="4"/>
        <v>4</v>
      </c>
      <c r="J21" s="91"/>
      <c r="K21" s="92">
        <f t="shared" si="5"/>
        <v>-1</v>
      </c>
      <c r="L21">
        <v>0</v>
      </c>
      <c r="M21">
        <v>1</v>
      </c>
      <c r="N21">
        <v>1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1</v>
      </c>
      <c r="V21">
        <v>1</v>
      </c>
      <c r="W21">
        <v>0</v>
      </c>
      <c r="X21">
        <v>1</v>
      </c>
      <c r="Y21">
        <v>0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1</v>
      </c>
      <c r="AG21" s="46">
        <v>1</v>
      </c>
    </row>
    <row r="22" spans="1:33" s="46" customFormat="1">
      <c r="A22" s="95" t="s">
        <v>114</v>
      </c>
      <c r="B22" s="97" t="s">
        <v>35</v>
      </c>
      <c r="C22" s="73" t="s">
        <v>253</v>
      </c>
      <c r="D22" s="73" t="s">
        <v>254</v>
      </c>
      <c r="E22" s="89">
        <f t="shared" si="0"/>
        <v>11</v>
      </c>
      <c r="F22" s="90">
        <f t="shared" si="1"/>
        <v>0.52380952380952384</v>
      </c>
      <c r="G22" s="91">
        <f t="shared" si="2"/>
        <v>0</v>
      </c>
      <c r="H22" s="91">
        <f t="shared" si="3"/>
        <v>4</v>
      </c>
      <c r="I22" s="91">
        <f t="shared" si="4"/>
        <v>7</v>
      </c>
      <c r="J22" s="91"/>
      <c r="K22" s="91">
        <f t="shared" si="5"/>
        <v>-7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1</v>
      </c>
      <c r="AG22" s="46">
        <v>1</v>
      </c>
    </row>
    <row r="23" spans="1:33" s="46" customFormat="1">
      <c r="A23" s="46" t="s">
        <v>143</v>
      </c>
      <c r="B23" s="88" t="s">
        <v>62</v>
      </c>
      <c r="C23" s="73" t="s">
        <v>253</v>
      </c>
      <c r="D23" s="73" t="s">
        <v>254</v>
      </c>
      <c r="E23" s="89">
        <f t="shared" si="0"/>
        <v>12</v>
      </c>
      <c r="F23" s="90">
        <f t="shared" si="1"/>
        <v>0.5714285714285714</v>
      </c>
      <c r="G23" s="91">
        <f t="shared" si="2"/>
        <v>2</v>
      </c>
      <c r="H23" s="91">
        <f t="shared" si="3"/>
        <v>3</v>
      </c>
      <c r="I23" s="91">
        <f t="shared" si="4"/>
        <v>7</v>
      </c>
      <c r="J23" s="91"/>
      <c r="K23" s="92">
        <f t="shared" si="5"/>
        <v>-5</v>
      </c>
      <c r="L23">
        <v>0</v>
      </c>
      <c r="M23"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1</v>
      </c>
      <c r="Y23">
        <v>1</v>
      </c>
      <c r="Z23">
        <v>0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 s="46">
        <v>1</v>
      </c>
    </row>
    <row r="24" spans="1:33" s="46" customFormat="1" ht="16" thickBot="1">
      <c r="A24" s="46" t="s">
        <v>108</v>
      </c>
      <c r="B24" s="93" t="s">
        <v>29</v>
      </c>
      <c r="C24" s="46" t="s">
        <v>255</v>
      </c>
      <c r="D24" s="46" t="s">
        <v>257</v>
      </c>
      <c r="E24" s="89">
        <f t="shared" si="0"/>
        <v>14</v>
      </c>
      <c r="F24" s="90">
        <f t="shared" si="1"/>
        <v>0.66666666666666663</v>
      </c>
      <c r="G24" s="91">
        <f t="shared" si="2"/>
        <v>2</v>
      </c>
      <c r="H24" s="91">
        <f t="shared" si="3"/>
        <v>5</v>
      </c>
      <c r="I24" s="91">
        <f t="shared" si="4"/>
        <v>7</v>
      </c>
      <c r="J24" s="91"/>
      <c r="K24" s="92">
        <f t="shared" si="5"/>
        <v>-5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0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1</v>
      </c>
      <c r="AA24">
        <v>1</v>
      </c>
      <c r="AB24">
        <v>0</v>
      </c>
      <c r="AC24">
        <v>1</v>
      </c>
      <c r="AD24">
        <v>1</v>
      </c>
      <c r="AE24">
        <v>1</v>
      </c>
      <c r="AF24">
        <v>1</v>
      </c>
      <c r="AG24" s="46">
        <v>1</v>
      </c>
    </row>
    <row r="25" spans="1:33" s="87" customFormat="1" ht="16" thickBot="1">
      <c r="A25" s="96" t="s">
        <v>139</v>
      </c>
      <c r="B25" s="98" t="s">
        <v>60</v>
      </c>
      <c r="C25" s="100" t="s">
        <v>255</v>
      </c>
      <c r="D25" s="100" t="s">
        <v>257</v>
      </c>
      <c r="E25" s="84">
        <f t="shared" si="0"/>
        <v>14</v>
      </c>
      <c r="F25" s="85">
        <f t="shared" si="1"/>
        <v>0.66666666666666663</v>
      </c>
      <c r="G25" s="86">
        <f t="shared" si="2"/>
        <v>3</v>
      </c>
      <c r="H25" s="86">
        <f t="shared" si="3"/>
        <v>4</v>
      </c>
      <c r="I25" s="86">
        <f t="shared" si="4"/>
        <v>7</v>
      </c>
      <c r="J25" s="86"/>
      <c r="K25" s="99">
        <f t="shared" si="5"/>
        <v>-4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1</v>
      </c>
      <c r="S25">
        <v>0</v>
      </c>
      <c r="T25">
        <v>1</v>
      </c>
      <c r="U25">
        <v>1</v>
      </c>
      <c r="V25">
        <v>1</v>
      </c>
      <c r="W25">
        <v>1</v>
      </c>
      <c r="X25">
        <v>0</v>
      </c>
      <c r="Y25">
        <v>1</v>
      </c>
      <c r="Z25">
        <v>1</v>
      </c>
      <c r="AA25">
        <v>1</v>
      </c>
      <c r="AB25">
        <v>0</v>
      </c>
      <c r="AC25">
        <v>1</v>
      </c>
      <c r="AD25">
        <v>1</v>
      </c>
      <c r="AE25">
        <v>1</v>
      </c>
      <c r="AF25">
        <v>1</v>
      </c>
      <c r="AG25" s="46">
        <v>1</v>
      </c>
    </row>
    <row r="26" spans="1:33" s="46" customFormat="1">
      <c r="A26" s="46" t="s">
        <v>100</v>
      </c>
      <c r="B26" s="94" t="s">
        <v>21</v>
      </c>
      <c r="C26" s="49" t="s">
        <v>253</v>
      </c>
      <c r="D26" s="49" t="s">
        <v>267</v>
      </c>
      <c r="E26" s="89">
        <f t="shared" si="0"/>
        <v>15</v>
      </c>
      <c r="F26" s="90">
        <f t="shared" si="1"/>
        <v>0.7142857142857143</v>
      </c>
      <c r="G26" s="91">
        <f t="shared" si="2"/>
        <v>2</v>
      </c>
      <c r="H26" s="91">
        <f t="shared" si="3"/>
        <v>5</v>
      </c>
      <c r="I26" s="91">
        <f t="shared" si="4"/>
        <v>8</v>
      </c>
      <c r="J26" s="91"/>
      <c r="K26" s="92">
        <f t="shared" si="5"/>
        <v>-6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 s="46">
        <v>1</v>
      </c>
    </row>
    <row r="27" spans="1:33" s="46" customFormat="1">
      <c r="A27" s="46" t="s">
        <v>105</v>
      </c>
      <c r="B27" s="88" t="s">
        <v>26</v>
      </c>
      <c r="C27" s="49" t="s">
        <v>253</v>
      </c>
      <c r="D27" s="49" t="s">
        <v>267</v>
      </c>
      <c r="E27" s="89">
        <f t="shared" si="0"/>
        <v>15</v>
      </c>
      <c r="F27" s="90">
        <f t="shared" si="1"/>
        <v>0.7142857142857143</v>
      </c>
      <c r="G27" s="91">
        <f t="shared" si="2"/>
        <v>4</v>
      </c>
      <c r="H27" s="91">
        <f t="shared" si="3"/>
        <v>4</v>
      </c>
      <c r="I27" s="91">
        <f t="shared" si="4"/>
        <v>7</v>
      </c>
      <c r="J27" s="91"/>
      <c r="K27" s="92">
        <f t="shared" si="5"/>
        <v>-3</v>
      </c>
      <c r="L27">
        <v>1</v>
      </c>
      <c r="M27">
        <v>0</v>
      </c>
      <c r="N27">
        <v>0</v>
      </c>
      <c r="O27">
        <v>1</v>
      </c>
      <c r="P27">
        <v>1</v>
      </c>
      <c r="Q27">
        <v>1</v>
      </c>
      <c r="R27">
        <v>0</v>
      </c>
      <c r="S27">
        <v>1</v>
      </c>
      <c r="T27">
        <v>0</v>
      </c>
      <c r="U27">
        <v>1</v>
      </c>
      <c r="V27">
        <v>1</v>
      </c>
      <c r="W27">
        <v>1</v>
      </c>
      <c r="X27">
        <v>0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1</v>
      </c>
      <c r="AG27" s="46">
        <v>1</v>
      </c>
    </row>
    <row r="28" spans="1:33" s="46" customFormat="1">
      <c r="A28" s="46" t="s">
        <v>124</v>
      </c>
      <c r="B28" s="88" t="s">
        <v>45</v>
      </c>
      <c r="C28" s="49" t="s">
        <v>253</v>
      </c>
      <c r="D28" s="49" t="s">
        <v>267</v>
      </c>
      <c r="E28" s="89">
        <f t="shared" si="0"/>
        <v>15</v>
      </c>
      <c r="F28" s="90">
        <f t="shared" si="1"/>
        <v>0.7142857142857143</v>
      </c>
      <c r="G28" s="91">
        <f t="shared" si="2"/>
        <v>4</v>
      </c>
      <c r="H28" s="91">
        <f t="shared" si="3"/>
        <v>4</v>
      </c>
      <c r="I28" s="91">
        <f t="shared" si="4"/>
        <v>7</v>
      </c>
      <c r="J28" s="91"/>
      <c r="K28" s="92">
        <f t="shared" si="5"/>
        <v>-3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0</v>
      </c>
      <c r="AD28">
        <v>1</v>
      </c>
      <c r="AE28">
        <v>1</v>
      </c>
      <c r="AF28">
        <v>1</v>
      </c>
      <c r="AG28" s="46">
        <v>1</v>
      </c>
    </row>
    <row r="29" spans="1:33" s="46" customFormat="1">
      <c r="A29" s="46" t="s">
        <v>121</v>
      </c>
      <c r="B29" s="88" t="s">
        <v>42</v>
      </c>
      <c r="C29" s="73" t="s">
        <v>255</v>
      </c>
      <c r="D29" s="73" t="s">
        <v>257</v>
      </c>
      <c r="E29" s="89">
        <f t="shared" si="0"/>
        <v>16</v>
      </c>
      <c r="F29" s="90">
        <f t="shared" si="1"/>
        <v>0.76190476190476186</v>
      </c>
      <c r="G29" s="91">
        <f t="shared" si="2"/>
        <v>4</v>
      </c>
      <c r="H29" s="91">
        <f t="shared" si="3"/>
        <v>4</v>
      </c>
      <c r="I29" s="91">
        <f t="shared" si="4"/>
        <v>8</v>
      </c>
      <c r="J29" s="91"/>
      <c r="K29" s="92">
        <f t="shared" si="5"/>
        <v>-4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 s="46">
        <v>1</v>
      </c>
    </row>
    <row r="30" spans="1:33" s="46" customFormat="1">
      <c r="A30" s="46" t="s">
        <v>132</v>
      </c>
      <c r="B30" s="88" t="s">
        <v>53</v>
      </c>
      <c r="C30" s="73" t="s">
        <v>255</v>
      </c>
      <c r="D30" s="73" t="s">
        <v>257</v>
      </c>
      <c r="E30" s="89">
        <f t="shared" si="0"/>
        <v>16</v>
      </c>
      <c r="F30" s="90">
        <f t="shared" si="1"/>
        <v>0.76190476190476186</v>
      </c>
      <c r="G30" s="91">
        <f t="shared" si="2"/>
        <v>5</v>
      </c>
      <c r="H30" s="91">
        <f t="shared" si="3"/>
        <v>3</v>
      </c>
      <c r="I30" s="91">
        <f t="shared" si="4"/>
        <v>8</v>
      </c>
      <c r="J30" s="91"/>
      <c r="K30" s="92">
        <f t="shared" si="5"/>
        <v>-3</v>
      </c>
      <c r="L30">
        <v>0</v>
      </c>
      <c r="M30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1</v>
      </c>
      <c r="U30">
        <v>0</v>
      </c>
      <c r="V30">
        <v>1</v>
      </c>
      <c r="W30">
        <v>0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 s="46">
        <v>1</v>
      </c>
    </row>
    <row r="31" spans="1:33" s="46" customFormat="1">
      <c r="A31" s="46" t="s">
        <v>98</v>
      </c>
      <c r="B31" s="88" t="s">
        <v>19</v>
      </c>
      <c r="C31" s="46" t="s">
        <v>255</v>
      </c>
      <c r="D31" s="46" t="s">
        <v>257</v>
      </c>
      <c r="E31" s="89">
        <f t="shared" si="0"/>
        <v>17</v>
      </c>
      <c r="F31" s="90">
        <f t="shared" si="1"/>
        <v>0.80952380952380953</v>
      </c>
      <c r="G31" s="91">
        <f t="shared" si="2"/>
        <v>5</v>
      </c>
      <c r="H31" s="91">
        <f t="shared" si="3"/>
        <v>5</v>
      </c>
      <c r="I31" s="91">
        <f t="shared" si="4"/>
        <v>7</v>
      </c>
      <c r="J31" s="91"/>
      <c r="K31" s="92">
        <f t="shared" si="5"/>
        <v>-2</v>
      </c>
      <c r="L31">
        <v>0</v>
      </c>
      <c r="M31">
        <v>1</v>
      </c>
      <c r="N31">
        <v>1</v>
      </c>
      <c r="O31">
        <v>1</v>
      </c>
      <c r="P31">
        <v>1</v>
      </c>
      <c r="Q31">
        <v>1</v>
      </c>
      <c r="R31">
        <v>0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1</v>
      </c>
      <c r="AA31">
        <v>1</v>
      </c>
      <c r="AB31">
        <v>0</v>
      </c>
      <c r="AC31">
        <v>1</v>
      </c>
      <c r="AD31">
        <v>1</v>
      </c>
      <c r="AE31">
        <v>1</v>
      </c>
      <c r="AF31">
        <v>1</v>
      </c>
      <c r="AG31" s="46">
        <v>1</v>
      </c>
    </row>
    <row r="32" spans="1:33" s="46" customFormat="1">
      <c r="A32" s="46" t="s">
        <v>101</v>
      </c>
      <c r="B32" s="88" t="s">
        <v>22</v>
      </c>
      <c r="C32" s="49" t="s">
        <v>253</v>
      </c>
      <c r="D32" s="49" t="s">
        <v>267</v>
      </c>
      <c r="E32" s="89">
        <f t="shared" si="0"/>
        <v>17</v>
      </c>
      <c r="F32" s="90">
        <f t="shared" si="1"/>
        <v>0.80952380952380953</v>
      </c>
      <c r="G32" s="91">
        <f t="shared" si="2"/>
        <v>4</v>
      </c>
      <c r="H32" s="91">
        <f t="shared" si="3"/>
        <v>5</v>
      </c>
      <c r="I32" s="91">
        <f t="shared" si="4"/>
        <v>8</v>
      </c>
      <c r="J32" s="91"/>
      <c r="K32" s="92">
        <f t="shared" si="5"/>
        <v>-4</v>
      </c>
      <c r="L32">
        <v>0</v>
      </c>
      <c r="M32">
        <v>1</v>
      </c>
      <c r="N32">
        <v>0</v>
      </c>
      <c r="O32">
        <v>1</v>
      </c>
      <c r="P32">
        <v>1</v>
      </c>
      <c r="Q32">
        <v>1</v>
      </c>
      <c r="R32">
        <v>0</v>
      </c>
      <c r="S32">
        <v>1</v>
      </c>
      <c r="T32">
        <v>1</v>
      </c>
      <c r="U32">
        <v>1</v>
      </c>
      <c r="V32">
        <v>1</v>
      </c>
      <c r="W32">
        <v>1</v>
      </c>
      <c r="X32">
        <v>0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 s="46">
        <v>1</v>
      </c>
    </row>
    <row r="33" spans="1:33" s="46" customFormat="1">
      <c r="A33" s="46" t="s">
        <v>106</v>
      </c>
      <c r="B33" s="88" t="s">
        <v>27</v>
      </c>
      <c r="C33" s="4" t="s">
        <v>255</v>
      </c>
      <c r="D33" s="4" t="s">
        <v>267</v>
      </c>
      <c r="E33" s="89">
        <f t="shared" si="0"/>
        <v>18</v>
      </c>
      <c r="F33" s="90">
        <f t="shared" si="1"/>
        <v>0.8571428571428571</v>
      </c>
      <c r="G33" s="91">
        <f t="shared" si="2"/>
        <v>5</v>
      </c>
      <c r="H33" s="91">
        <f t="shared" si="3"/>
        <v>5</v>
      </c>
      <c r="I33" s="91">
        <f t="shared" si="4"/>
        <v>8</v>
      </c>
      <c r="J33" s="91"/>
      <c r="K33" s="92">
        <f t="shared" si="5"/>
        <v>-3</v>
      </c>
      <c r="L33">
        <v>1</v>
      </c>
      <c r="M33">
        <v>1</v>
      </c>
      <c r="N33">
        <v>1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 s="46">
        <v>1</v>
      </c>
    </row>
    <row r="34" spans="1:33" s="46" customFormat="1">
      <c r="A34" s="46" t="s">
        <v>110</v>
      </c>
      <c r="B34" s="88" t="s">
        <v>31</v>
      </c>
      <c r="C34" s="4" t="s">
        <v>255</v>
      </c>
      <c r="D34" s="4" t="s">
        <v>254</v>
      </c>
      <c r="E34" s="89">
        <f t="shared" si="0"/>
        <v>18</v>
      </c>
      <c r="F34" s="90">
        <f t="shared" si="1"/>
        <v>0.8571428571428571</v>
      </c>
      <c r="G34" s="91">
        <f t="shared" si="2"/>
        <v>4</v>
      </c>
      <c r="H34" s="91">
        <f t="shared" si="3"/>
        <v>6</v>
      </c>
      <c r="I34" s="91">
        <f t="shared" si="4"/>
        <v>8</v>
      </c>
      <c r="J34" s="91"/>
      <c r="K34" s="92">
        <f t="shared" si="5"/>
        <v>-4</v>
      </c>
      <c r="L34">
        <v>0</v>
      </c>
      <c r="M34">
        <v>1</v>
      </c>
      <c r="N34">
        <v>0</v>
      </c>
      <c r="O34">
        <v>1</v>
      </c>
      <c r="P34">
        <v>0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 s="46">
        <v>1</v>
      </c>
    </row>
    <row r="35" spans="1:33" s="46" customFormat="1">
      <c r="A35" s="46" t="s">
        <v>146</v>
      </c>
      <c r="B35" s="88" t="s">
        <v>64</v>
      </c>
      <c r="C35" s="4" t="s">
        <v>255</v>
      </c>
      <c r="D35" s="4" t="s">
        <v>257</v>
      </c>
      <c r="E35" s="89">
        <f t="shared" si="0"/>
        <v>18</v>
      </c>
      <c r="F35" s="90">
        <f t="shared" si="1"/>
        <v>0.8571428571428571</v>
      </c>
      <c r="G35" s="91">
        <f t="shared" si="2"/>
        <v>6</v>
      </c>
      <c r="H35" s="91">
        <f t="shared" si="3"/>
        <v>4</v>
      </c>
      <c r="I35" s="91">
        <f t="shared" si="4"/>
        <v>8</v>
      </c>
      <c r="J35" s="91"/>
      <c r="K35" s="92">
        <f t="shared" si="5"/>
        <v>-2</v>
      </c>
      <c r="L35">
        <v>1</v>
      </c>
      <c r="M35">
        <v>0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0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 s="46">
        <v>1</v>
      </c>
    </row>
    <row r="36" spans="1:33" s="46" customFormat="1">
      <c r="A36" s="46" t="s">
        <v>102</v>
      </c>
      <c r="B36" s="88" t="s">
        <v>23</v>
      </c>
      <c r="C36" s="104"/>
      <c r="D36" s="104"/>
      <c r="E36" s="89">
        <f t="shared" si="0"/>
        <v>19</v>
      </c>
      <c r="F36" s="90">
        <f t="shared" si="1"/>
        <v>0.90476190476190477</v>
      </c>
      <c r="G36" s="91">
        <f t="shared" si="2"/>
        <v>6</v>
      </c>
      <c r="H36" s="91">
        <f t="shared" si="3"/>
        <v>6</v>
      </c>
      <c r="I36" s="91">
        <f t="shared" si="4"/>
        <v>7</v>
      </c>
      <c r="J36" s="91"/>
      <c r="K36" s="92">
        <f t="shared" si="5"/>
        <v>-1</v>
      </c>
      <c r="L36">
        <v>0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0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 s="46">
        <v>1</v>
      </c>
    </row>
    <row r="37" spans="1:33" s="46" customFormat="1">
      <c r="A37" s="46" t="s">
        <v>113</v>
      </c>
      <c r="B37" s="88" t="s">
        <v>34</v>
      </c>
      <c r="C37" s="73"/>
      <c r="D37" s="73"/>
      <c r="E37" s="89">
        <f t="shared" si="0"/>
        <v>19</v>
      </c>
      <c r="F37" s="90">
        <f t="shared" si="1"/>
        <v>0.90476190476190477</v>
      </c>
      <c r="G37" s="91">
        <f t="shared" si="2"/>
        <v>5</v>
      </c>
      <c r="H37" s="91">
        <f t="shared" si="3"/>
        <v>6</v>
      </c>
      <c r="I37" s="91">
        <f t="shared" si="4"/>
        <v>8</v>
      </c>
      <c r="J37" s="91"/>
      <c r="K37" s="92">
        <f t="shared" si="5"/>
        <v>-3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 s="46">
        <v>1</v>
      </c>
    </row>
    <row r="38" spans="1:33" s="3" customFormat="1">
      <c r="F38" s="22"/>
      <c r="G38" s="11"/>
      <c r="H38" s="11"/>
      <c r="I38" s="11"/>
      <c r="J38" s="11"/>
      <c r="K38" s="24"/>
      <c r="L38" s="38">
        <f t="shared" ref="L38:AF38" si="6">SUM(L13:L37)</f>
        <v>7</v>
      </c>
      <c r="M38" s="38">
        <f t="shared" si="6"/>
        <v>9</v>
      </c>
      <c r="N38" s="38">
        <f t="shared" si="6"/>
        <v>13</v>
      </c>
      <c r="O38" s="38">
        <f t="shared" si="6"/>
        <v>11</v>
      </c>
      <c r="P38" s="39">
        <f t="shared" si="6"/>
        <v>11</v>
      </c>
      <c r="Q38" s="38">
        <f t="shared" si="6"/>
        <v>12</v>
      </c>
      <c r="R38" s="38">
        <f t="shared" si="6"/>
        <v>10</v>
      </c>
      <c r="S38" s="38">
        <f t="shared" si="6"/>
        <v>14</v>
      </c>
      <c r="T38" s="38">
        <f t="shared" si="6"/>
        <v>15</v>
      </c>
      <c r="U38" s="38">
        <f t="shared" si="6"/>
        <v>16</v>
      </c>
      <c r="V38" s="38">
        <f t="shared" si="6"/>
        <v>17</v>
      </c>
      <c r="W38" s="38">
        <f t="shared" si="6"/>
        <v>15</v>
      </c>
      <c r="X38" s="38">
        <f t="shared" si="6"/>
        <v>13</v>
      </c>
      <c r="Y38" s="38">
        <f t="shared" si="6"/>
        <v>18</v>
      </c>
      <c r="Z38" s="38">
        <f t="shared" si="6"/>
        <v>21</v>
      </c>
      <c r="AA38" s="38">
        <f t="shared" si="6"/>
        <v>21</v>
      </c>
      <c r="AB38" s="42">
        <f t="shared" si="6"/>
        <v>18</v>
      </c>
      <c r="AC38" s="38">
        <f t="shared" si="6"/>
        <v>20</v>
      </c>
      <c r="AD38" s="38">
        <f t="shared" si="6"/>
        <v>19</v>
      </c>
      <c r="AE38" s="38">
        <f t="shared" si="6"/>
        <v>21</v>
      </c>
      <c r="AF38" s="38">
        <f t="shared" si="6"/>
        <v>21</v>
      </c>
    </row>
    <row r="39" spans="1:33">
      <c r="L39" s="14">
        <f>L38/25</f>
        <v>0.28000000000000003</v>
      </c>
      <c r="M39" s="14">
        <f t="shared" ref="M39:AF39" si="7">M38/25</f>
        <v>0.36</v>
      </c>
      <c r="N39" s="14">
        <f t="shared" si="7"/>
        <v>0.52</v>
      </c>
      <c r="O39" s="14">
        <f t="shared" si="7"/>
        <v>0.44</v>
      </c>
      <c r="P39" s="14">
        <f t="shared" si="7"/>
        <v>0.44</v>
      </c>
      <c r="Q39" s="14">
        <f t="shared" si="7"/>
        <v>0.48</v>
      </c>
      <c r="R39" s="14">
        <f t="shared" si="7"/>
        <v>0.4</v>
      </c>
      <c r="S39" s="14">
        <f t="shared" si="7"/>
        <v>0.56000000000000005</v>
      </c>
      <c r="T39" s="14">
        <f t="shared" si="7"/>
        <v>0.6</v>
      </c>
      <c r="U39" s="14">
        <f t="shared" si="7"/>
        <v>0.64</v>
      </c>
      <c r="V39" s="14">
        <f t="shared" si="7"/>
        <v>0.68</v>
      </c>
      <c r="W39" s="14">
        <f t="shared" si="7"/>
        <v>0.6</v>
      </c>
      <c r="X39" s="14">
        <f t="shared" si="7"/>
        <v>0.52</v>
      </c>
      <c r="Y39" s="14">
        <f t="shared" si="7"/>
        <v>0.72</v>
      </c>
      <c r="Z39" s="14">
        <f t="shared" si="7"/>
        <v>0.84</v>
      </c>
      <c r="AA39" s="14">
        <f t="shared" si="7"/>
        <v>0.84</v>
      </c>
      <c r="AB39" s="14">
        <f t="shared" si="7"/>
        <v>0.72</v>
      </c>
      <c r="AC39" s="14">
        <f t="shared" si="7"/>
        <v>0.8</v>
      </c>
      <c r="AD39" s="14">
        <f t="shared" si="7"/>
        <v>0.76</v>
      </c>
      <c r="AE39" s="14">
        <f t="shared" si="7"/>
        <v>0.84</v>
      </c>
      <c r="AF39" s="14">
        <f t="shared" si="7"/>
        <v>0.84</v>
      </c>
    </row>
    <row r="41" spans="1:33">
      <c r="A41">
        <v>1</v>
      </c>
    </row>
    <row r="43" spans="1:33">
      <c r="A43">
        <v>1</v>
      </c>
      <c r="B43">
        <f>COUNTIF($L$38:$AF$38,A43)</f>
        <v>0</v>
      </c>
    </row>
    <row r="44" spans="1:33">
      <c r="A44">
        <v>2</v>
      </c>
      <c r="B44">
        <f>COUNTIF($L$38:$AF$38,A44)</f>
        <v>0</v>
      </c>
      <c r="F44" s="22" t="s">
        <v>234</v>
      </c>
      <c r="G44" s="3" t="s">
        <v>235</v>
      </c>
      <c r="I44" s="3">
        <f>SUM(B43:B46)</f>
        <v>0</v>
      </c>
    </row>
    <row r="45" spans="1:33">
      <c r="A45">
        <v>3</v>
      </c>
      <c r="B45">
        <f t="shared" ref="B45:B92" si="8">COUNTIF($L$38:$AF$38,A45)</f>
        <v>0</v>
      </c>
      <c r="G45" s="43" t="s">
        <v>236</v>
      </c>
      <c r="H45" s="43"/>
      <c r="I45" s="3">
        <f>SUM(B47:B51)</f>
        <v>2</v>
      </c>
    </row>
    <row r="46" spans="1:33">
      <c r="A46">
        <v>4</v>
      </c>
      <c r="B46">
        <f t="shared" si="8"/>
        <v>0</v>
      </c>
      <c r="G46" s="3" t="s">
        <v>237</v>
      </c>
      <c r="I46" s="3">
        <f>SUM(B52:B56)</f>
        <v>7</v>
      </c>
    </row>
    <row r="47" spans="1:33">
      <c r="A47">
        <v>5</v>
      </c>
      <c r="B47">
        <f t="shared" si="8"/>
        <v>0</v>
      </c>
      <c r="G47" s="3" t="s">
        <v>238</v>
      </c>
      <c r="I47" s="3">
        <f>SUM(B57:B61)</f>
        <v>7</v>
      </c>
    </row>
    <row r="48" spans="1:33">
      <c r="A48">
        <v>6</v>
      </c>
      <c r="B48">
        <f t="shared" si="8"/>
        <v>0</v>
      </c>
      <c r="G48" s="3" t="s">
        <v>239</v>
      </c>
      <c r="I48" s="3">
        <f>SUM(B62:B66)</f>
        <v>5</v>
      </c>
    </row>
    <row r="49" spans="1:33">
      <c r="A49">
        <v>7</v>
      </c>
      <c r="B49">
        <f t="shared" si="8"/>
        <v>1</v>
      </c>
      <c r="G49" s="3" t="s">
        <v>240</v>
      </c>
      <c r="I49" s="3">
        <f>SUM(B67:B71)</f>
        <v>0</v>
      </c>
    </row>
    <row r="50" spans="1:33">
      <c r="A50">
        <v>8</v>
      </c>
      <c r="B50">
        <f t="shared" si="8"/>
        <v>0</v>
      </c>
      <c r="G50" s="3" t="s">
        <v>241</v>
      </c>
      <c r="I50" s="3">
        <f>SUM(B72:B76)</f>
        <v>0</v>
      </c>
    </row>
    <row r="51" spans="1:33">
      <c r="A51">
        <v>9</v>
      </c>
      <c r="B51">
        <f t="shared" si="8"/>
        <v>1</v>
      </c>
      <c r="G51" s="3" t="s">
        <v>242</v>
      </c>
      <c r="I51" s="3">
        <f>SUM(B77:B81)</f>
        <v>0</v>
      </c>
    </row>
    <row r="52" spans="1:33">
      <c r="A52">
        <v>10</v>
      </c>
      <c r="B52">
        <f t="shared" si="8"/>
        <v>1</v>
      </c>
      <c r="G52" s="3" t="s">
        <v>243</v>
      </c>
      <c r="I52" s="3">
        <f>SUM(B82:B86)</f>
        <v>0</v>
      </c>
    </row>
    <row r="53" spans="1:33">
      <c r="A53">
        <v>11</v>
      </c>
      <c r="B53">
        <f t="shared" si="8"/>
        <v>2</v>
      </c>
      <c r="G53" s="3" t="s">
        <v>244</v>
      </c>
      <c r="I53" s="3">
        <f>SUM(B87:B91)</f>
        <v>0</v>
      </c>
    </row>
    <row r="54" spans="1:33" s="3" customFormat="1">
      <c r="A54">
        <v>12</v>
      </c>
      <c r="B54">
        <f t="shared" si="8"/>
        <v>1</v>
      </c>
      <c r="C54"/>
      <c r="D54"/>
      <c r="F54" s="22"/>
      <c r="G54" s="3" t="s">
        <v>245</v>
      </c>
      <c r="I54" s="3">
        <f>SUM(B92)</f>
        <v>0</v>
      </c>
      <c r="K54" s="2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1:33" s="3" customFormat="1">
      <c r="A55">
        <v>13</v>
      </c>
      <c r="B55">
        <f t="shared" si="8"/>
        <v>2</v>
      </c>
      <c r="C55"/>
      <c r="D55"/>
      <c r="F55" s="22"/>
      <c r="K55" s="24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3" customFormat="1">
      <c r="A56">
        <f>A55+1</f>
        <v>14</v>
      </c>
      <c r="B56">
        <f t="shared" si="8"/>
        <v>1</v>
      </c>
      <c r="C56"/>
      <c r="D56"/>
      <c r="F56" s="22"/>
      <c r="K56" s="24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</row>
    <row r="57" spans="1:33" s="3" customFormat="1">
      <c r="A57">
        <f t="shared" ref="A57:A88" si="9">A56+1</f>
        <v>15</v>
      </c>
      <c r="B57">
        <f t="shared" si="8"/>
        <v>2</v>
      </c>
      <c r="C57"/>
      <c r="D57"/>
      <c r="F57" s="22"/>
      <c r="K57" s="24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3" customFormat="1">
      <c r="A58">
        <f t="shared" si="9"/>
        <v>16</v>
      </c>
      <c r="B58">
        <f t="shared" si="8"/>
        <v>1</v>
      </c>
      <c r="C58"/>
      <c r="D58"/>
      <c r="F58" s="22"/>
      <c r="K58" s="24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</row>
    <row r="59" spans="1:33" s="3" customFormat="1">
      <c r="A59">
        <f t="shared" si="9"/>
        <v>17</v>
      </c>
      <c r="B59">
        <f t="shared" si="8"/>
        <v>1</v>
      </c>
      <c r="C59"/>
      <c r="D59"/>
      <c r="F59" s="22"/>
      <c r="K59" s="24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3" customFormat="1">
      <c r="A60">
        <f t="shared" si="9"/>
        <v>18</v>
      </c>
      <c r="B60">
        <f t="shared" si="8"/>
        <v>2</v>
      </c>
      <c r="C60"/>
      <c r="D60"/>
      <c r="F60" s="22"/>
      <c r="K60" s="24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1" spans="1:33" s="3" customFormat="1">
      <c r="A61">
        <f t="shared" si="9"/>
        <v>19</v>
      </c>
      <c r="B61">
        <f t="shared" si="8"/>
        <v>1</v>
      </c>
      <c r="C61"/>
      <c r="D61"/>
      <c r="F61" s="22"/>
      <c r="K61" s="24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3" customFormat="1">
      <c r="A62">
        <f t="shared" si="9"/>
        <v>20</v>
      </c>
      <c r="B62">
        <f t="shared" si="8"/>
        <v>1</v>
      </c>
      <c r="C62"/>
      <c r="D62"/>
      <c r="F62" s="22"/>
      <c r="K62" s="24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1:33" s="3" customFormat="1">
      <c r="A63">
        <f t="shared" si="9"/>
        <v>21</v>
      </c>
      <c r="B63">
        <f t="shared" si="8"/>
        <v>4</v>
      </c>
      <c r="C63"/>
      <c r="D63"/>
      <c r="F63" s="22"/>
      <c r="K63" s="24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3" customFormat="1">
      <c r="A64">
        <f t="shared" si="9"/>
        <v>22</v>
      </c>
      <c r="B64">
        <f t="shared" si="8"/>
        <v>0</v>
      </c>
      <c r="C64"/>
      <c r="D64"/>
      <c r="F64" s="22"/>
      <c r="K64" s="2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</row>
    <row r="65" spans="1:33" s="3" customFormat="1">
      <c r="A65">
        <f t="shared" si="9"/>
        <v>23</v>
      </c>
      <c r="B65">
        <f t="shared" si="8"/>
        <v>0</v>
      </c>
      <c r="C65"/>
      <c r="D65"/>
      <c r="F65" s="22"/>
      <c r="K65" s="24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3" customFormat="1">
      <c r="A66">
        <f t="shared" si="9"/>
        <v>24</v>
      </c>
      <c r="B66">
        <f t="shared" si="8"/>
        <v>0</v>
      </c>
      <c r="C66"/>
      <c r="D66"/>
      <c r="F66" s="22"/>
      <c r="K66" s="24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</row>
    <row r="67" spans="1:33" s="3" customFormat="1">
      <c r="A67">
        <f t="shared" si="9"/>
        <v>25</v>
      </c>
      <c r="B67">
        <f t="shared" si="8"/>
        <v>0</v>
      </c>
      <c r="C67"/>
      <c r="D67"/>
      <c r="F67" s="22"/>
      <c r="K67" s="24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3" customFormat="1">
      <c r="A68">
        <f t="shared" si="9"/>
        <v>26</v>
      </c>
      <c r="B68">
        <f t="shared" si="8"/>
        <v>0</v>
      </c>
      <c r="C68"/>
      <c r="D68"/>
      <c r="F68" s="22"/>
      <c r="K68" s="24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</row>
    <row r="69" spans="1:33" s="3" customFormat="1">
      <c r="A69">
        <f t="shared" si="9"/>
        <v>27</v>
      </c>
      <c r="B69">
        <f t="shared" si="8"/>
        <v>0</v>
      </c>
      <c r="C69"/>
      <c r="D69"/>
      <c r="F69" s="22"/>
      <c r="K69" s="24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3" customFormat="1">
      <c r="A70">
        <f t="shared" si="9"/>
        <v>28</v>
      </c>
      <c r="B70">
        <f t="shared" si="8"/>
        <v>0</v>
      </c>
      <c r="C70"/>
      <c r="D70"/>
      <c r="F70" s="22"/>
      <c r="K70" s="24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1:33" s="3" customFormat="1">
      <c r="A71">
        <f t="shared" si="9"/>
        <v>29</v>
      </c>
      <c r="B71">
        <f t="shared" si="8"/>
        <v>0</v>
      </c>
      <c r="C71"/>
      <c r="D71"/>
      <c r="F71" s="22"/>
      <c r="K71" s="24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3" customFormat="1">
      <c r="A72">
        <f t="shared" si="9"/>
        <v>30</v>
      </c>
      <c r="B72">
        <f t="shared" si="8"/>
        <v>0</v>
      </c>
      <c r="C72"/>
      <c r="D72"/>
      <c r="F72" s="22"/>
      <c r="K72" s="24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s="3" customFormat="1">
      <c r="A73">
        <f t="shared" si="9"/>
        <v>31</v>
      </c>
      <c r="B73">
        <f t="shared" si="8"/>
        <v>0</v>
      </c>
      <c r="C73"/>
      <c r="D73"/>
      <c r="F73" s="22"/>
      <c r="K73" s="24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3" customFormat="1">
      <c r="A74">
        <f t="shared" si="9"/>
        <v>32</v>
      </c>
      <c r="B74">
        <f t="shared" si="8"/>
        <v>0</v>
      </c>
      <c r="C74"/>
      <c r="D74"/>
      <c r="F74" s="22"/>
      <c r="K74" s="2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1:33" s="3" customFormat="1">
      <c r="A75">
        <f t="shared" si="9"/>
        <v>33</v>
      </c>
      <c r="B75">
        <f t="shared" si="8"/>
        <v>0</v>
      </c>
      <c r="C75"/>
      <c r="D75"/>
      <c r="F75" s="22"/>
      <c r="K75" s="24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3" customFormat="1">
      <c r="A76">
        <f t="shared" si="9"/>
        <v>34</v>
      </c>
      <c r="B76">
        <f t="shared" si="8"/>
        <v>0</v>
      </c>
      <c r="C76"/>
      <c r="D76"/>
      <c r="F76" s="22"/>
      <c r="K76" s="24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</row>
    <row r="77" spans="1:33" s="3" customFormat="1">
      <c r="A77">
        <f t="shared" si="9"/>
        <v>35</v>
      </c>
      <c r="B77">
        <f t="shared" si="8"/>
        <v>0</v>
      </c>
      <c r="C77"/>
      <c r="D77"/>
      <c r="F77" s="22"/>
      <c r="K77" s="24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3" customFormat="1">
      <c r="A78">
        <f t="shared" si="9"/>
        <v>36</v>
      </c>
      <c r="B78">
        <f t="shared" si="8"/>
        <v>0</v>
      </c>
      <c r="C78"/>
      <c r="D78"/>
      <c r="F78" s="22"/>
      <c r="K78" s="24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1:33" s="3" customFormat="1">
      <c r="A79">
        <f t="shared" si="9"/>
        <v>37</v>
      </c>
      <c r="B79">
        <f t="shared" si="8"/>
        <v>0</v>
      </c>
      <c r="C79"/>
      <c r="D79"/>
      <c r="F79" s="22"/>
      <c r="K79" s="24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3" customFormat="1">
      <c r="A80">
        <f t="shared" si="9"/>
        <v>38</v>
      </c>
      <c r="B80">
        <f t="shared" si="8"/>
        <v>0</v>
      </c>
      <c r="C80"/>
      <c r="D80"/>
      <c r="F80" s="22"/>
      <c r="K80" s="24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1:33" s="3" customFormat="1">
      <c r="A81">
        <f t="shared" si="9"/>
        <v>39</v>
      </c>
      <c r="B81">
        <f t="shared" si="8"/>
        <v>0</v>
      </c>
      <c r="C81"/>
      <c r="D81"/>
      <c r="F81" s="22"/>
      <c r="K81" s="24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3" customFormat="1">
      <c r="A82">
        <f t="shared" si="9"/>
        <v>40</v>
      </c>
      <c r="B82">
        <f t="shared" si="8"/>
        <v>0</v>
      </c>
      <c r="C82"/>
      <c r="D82"/>
      <c r="F82" s="22"/>
      <c r="K82" s="24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</row>
    <row r="83" spans="1:33" s="3" customFormat="1">
      <c r="A83">
        <f t="shared" si="9"/>
        <v>41</v>
      </c>
      <c r="B83">
        <f t="shared" si="8"/>
        <v>0</v>
      </c>
      <c r="C83"/>
      <c r="D83"/>
      <c r="F83" s="22"/>
      <c r="K83" s="24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3" customFormat="1">
      <c r="A84">
        <f t="shared" si="9"/>
        <v>42</v>
      </c>
      <c r="B84">
        <f t="shared" si="8"/>
        <v>0</v>
      </c>
      <c r="C84"/>
      <c r="D84"/>
      <c r="F84" s="22"/>
      <c r="K84" s="2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33" s="3" customFormat="1">
      <c r="A85">
        <f t="shared" si="9"/>
        <v>43</v>
      </c>
      <c r="B85">
        <f t="shared" si="8"/>
        <v>0</v>
      </c>
      <c r="C85"/>
      <c r="D85"/>
      <c r="F85" s="22"/>
      <c r="K85" s="24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3" customFormat="1">
      <c r="A86">
        <f t="shared" si="9"/>
        <v>44</v>
      </c>
      <c r="B86">
        <f t="shared" si="8"/>
        <v>0</v>
      </c>
      <c r="C86"/>
      <c r="D86"/>
      <c r="F86" s="22"/>
      <c r="K86" s="24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1:33" s="3" customFormat="1">
      <c r="A87">
        <f t="shared" si="9"/>
        <v>45</v>
      </c>
      <c r="B87">
        <f t="shared" si="8"/>
        <v>0</v>
      </c>
      <c r="C87"/>
      <c r="D87"/>
      <c r="F87" s="22"/>
      <c r="K87" s="24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3" customFormat="1">
      <c r="A88">
        <f t="shared" si="9"/>
        <v>46</v>
      </c>
      <c r="B88">
        <f t="shared" si="8"/>
        <v>0</v>
      </c>
      <c r="C88"/>
      <c r="D88"/>
      <c r="F88" s="22"/>
      <c r="K88" s="24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</row>
    <row r="89" spans="1:33" s="3" customFormat="1">
      <c r="A89">
        <f>A88+1</f>
        <v>47</v>
      </c>
      <c r="B89">
        <f t="shared" si="8"/>
        <v>0</v>
      </c>
      <c r="C89"/>
      <c r="D89"/>
      <c r="F89" s="22"/>
      <c r="K89" s="24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3" customFormat="1">
      <c r="A90">
        <f>A89+1</f>
        <v>48</v>
      </c>
      <c r="B90">
        <f t="shared" si="8"/>
        <v>0</v>
      </c>
      <c r="C90"/>
      <c r="D90"/>
      <c r="F90" s="22"/>
      <c r="K90" s="24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</row>
    <row r="91" spans="1:33" s="3" customFormat="1">
      <c r="A91">
        <f>A90+1</f>
        <v>49</v>
      </c>
      <c r="B91">
        <f t="shared" si="8"/>
        <v>0</v>
      </c>
      <c r="C91"/>
      <c r="D91"/>
      <c r="F91" s="22"/>
      <c r="K91" s="24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3" customFormat="1">
      <c r="A92">
        <f>A91+1</f>
        <v>50</v>
      </c>
      <c r="B92">
        <f t="shared" si="8"/>
        <v>0</v>
      </c>
      <c r="C92"/>
      <c r="D92"/>
      <c r="F92" s="22"/>
      <c r="K92" s="24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1:33" s="3" customFormat="1">
      <c r="A93"/>
      <c r="B93">
        <f>SUM(B43:B92)</f>
        <v>21</v>
      </c>
      <c r="C93"/>
      <c r="D93"/>
      <c r="F93" s="22"/>
      <c r="K93" s="24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</sheetData>
  <sortState ref="A13:AG37">
    <sortCondition ref="E13:E37"/>
  </sortState>
  <conditionalFormatting sqref="L13:AF37">
    <cfRule type="cellIs" dxfId="3" priority="1" operator="equal">
      <formula>1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A2" sqref="A2:B53"/>
    </sheetView>
  </sheetViews>
  <sheetFormatPr baseColWidth="10" defaultRowHeight="15" x14ac:dyDescent="0"/>
  <cols>
    <col min="1" max="1" width="6.6640625" customWidth="1"/>
    <col min="2" max="2" width="11.83203125" customWidth="1"/>
    <col min="3" max="3" width="5.83203125" customWidth="1"/>
    <col min="4" max="4" width="8.6640625" style="10" customWidth="1"/>
    <col min="5" max="7" width="5.6640625" customWidth="1"/>
    <col min="8" max="8" width="8.33203125" customWidth="1"/>
    <col min="9" max="9" width="88.5" customWidth="1"/>
    <col min="10" max="10" width="32.33203125" customWidth="1"/>
  </cols>
  <sheetData>
    <row r="1" spans="1:12" ht="16" thickBot="1">
      <c r="A1" s="78" t="s">
        <v>230</v>
      </c>
      <c r="B1" s="79" t="s">
        <v>277</v>
      </c>
      <c r="C1" s="79" t="s">
        <v>231</v>
      </c>
      <c r="D1" s="80"/>
      <c r="E1" s="79" t="s">
        <v>232</v>
      </c>
      <c r="F1" s="79" t="s">
        <v>246</v>
      </c>
      <c r="G1" s="79" t="s">
        <v>233</v>
      </c>
      <c r="H1" s="81" t="s">
        <v>247</v>
      </c>
      <c r="I1" s="79" t="s">
        <v>229</v>
      </c>
      <c r="J1" s="79" t="s">
        <v>249</v>
      </c>
      <c r="K1" s="79" t="s">
        <v>251</v>
      </c>
      <c r="L1" s="82" t="s">
        <v>252</v>
      </c>
    </row>
    <row r="2" spans="1:12" s="57" customFormat="1">
      <c r="A2" s="4" t="s">
        <v>19</v>
      </c>
      <c r="B2" s="4" t="s">
        <v>285</v>
      </c>
      <c r="C2" s="4">
        <v>17</v>
      </c>
      <c r="D2" s="44">
        <v>0.80952380952380953</v>
      </c>
      <c r="E2" s="4">
        <v>5</v>
      </c>
      <c r="F2" s="4">
        <v>5</v>
      </c>
      <c r="G2" s="4">
        <v>7</v>
      </c>
      <c r="H2" s="45">
        <f>G2-E2</f>
        <v>2</v>
      </c>
      <c r="I2" s="4" t="s">
        <v>260</v>
      </c>
      <c r="J2" s="4"/>
      <c r="K2" s="4" t="s">
        <v>253</v>
      </c>
      <c r="L2" s="4" t="s">
        <v>257</v>
      </c>
    </row>
    <row r="3" spans="1:12" s="57" customFormat="1">
      <c r="A3" s="4" t="s">
        <v>28</v>
      </c>
      <c r="B3" s="4" t="s">
        <v>263</v>
      </c>
      <c r="C3" s="4">
        <v>17</v>
      </c>
      <c r="D3" s="44">
        <v>0.80952380952380953</v>
      </c>
      <c r="E3" s="4">
        <v>5</v>
      </c>
      <c r="F3" s="4">
        <v>4</v>
      </c>
      <c r="G3" s="4">
        <v>8</v>
      </c>
      <c r="H3" s="45">
        <f>G3-E3</f>
        <v>3</v>
      </c>
      <c r="I3" s="4" t="s">
        <v>107</v>
      </c>
      <c r="J3" s="4"/>
      <c r="K3" s="4" t="s">
        <v>255</v>
      </c>
      <c r="L3" s="4" t="s">
        <v>254</v>
      </c>
    </row>
    <row r="4" spans="1:12" s="73" customFormat="1">
      <c r="A4" s="100" t="s">
        <v>62</v>
      </c>
      <c r="B4" s="100" t="s">
        <v>248</v>
      </c>
      <c r="C4" s="100">
        <v>12</v>
      </c>
      <c r="D4" s="101">
        <v>0.5714285714285714</v>
      </c>
      <c r="E4" s="100">
        <v>2</v>
      </c>
      <c r="F4" s="100">
        <v>3</v>
      </c>
      <c r="G4" s="100">
        <v>7</v>
      </c>
      <c r="H4" s="102">
        <f>G4-E4</f>
        <v>5</v>
      </c>
      <c r="I4" s="100" t="s">
        <v>143</v>
      </c>
      <c r="J4" s="100" t="s">
        <v>250</v>
      </c>
      <c r="K4" s="100" t="s">
        <v>255</v>
      </c>
      <c r="L4" s="100" t="s">
        <v>254</v>
      </c>
    </row>
    <row r="5" spans="1:12" s="87" customFormat="1">
      <c r="A5" s="46" t="s">
        <v>29</v>
      </c>
      <c r="B5" s="46" t="s">
        <v>268</v>
      </c>
      <c r="C5" s="46">
        <v>14</v>
      </c>
      <c r="D5" s="47">
        <v>0.66666666666666663</v>
      </c>
      <c r="E5" s="46">
        <v>2</v>
      </c>
      <c r="F5" s="46">
        <v>5</v>
      </c>
      <c r="G5" s="46">
        <v>7</v>
      </c>
      <c r="H5" s="48">
        <f>G5-E5</f>
        <v>5</v>
      </c>
      <c r="I5" s="46" t="s">
        <v>108</v>
      </c>
      <c r="J5" s="46" t="s">
        <v>258</v>
      </c>
      <c r="K5" s="46" t="s">
        <v>255</v>
      </c>
      <c r="L5" s="46" t="s">
        <v>257</v>
      </c>
    </row>
    <row r="6" spans="1:12" s="4" customFormat="1">
      <c r="A6" s="100" t="s">
        <v>60</v>
      </c>
      <c r="B6" s="100" t="s">
        <v>248</v>
      </c>
      <c r="C6" s="100">
        <v>14</v>
      </c>
      <c r="D6" s="101">
        <v>0.66666666666666663</v>
      </c>
      <c r="E6" s="100">
        <v>3</v>
      </c>
      <c r="F6" s="100">
        <v>4</v>
      </c>
      <c r="G6" s="100">
        <v>7</v>
      </c>
      <c r="H6" s="102">
        <f>G6-E6</f>
        <v>4</v>
      </c>
      <c r="I6" s="100" t="s">
        <v>139</v>
      </c>
      <c r="J6" s="100" t="s">
        <v>269</v>
      </c>
      <c r="K6" s="100" t="s">
        <v>255</v>
      </c>
      <c r="L6" s="100" t="s">
        <v>257</v>
      </c>
    </row>
    <row r="7" spans="1:12" s="57" customFormat="1">
      <c r="A7" s="57" t="s">
        <v>30</v>
      </c>
      <c r="B7" s="57" t="s">
        <v>275</v>
      </c>
      <c r="C7" s="57">
        <v>10</v>
      </c>
      <c r="D7" s="58">
        <v>0.47619047619047616</v>
      </c>
      <c r="E7" s="57">
        <v>3</v>
      </c>
      <c r="F7" s="57">
        <v>3</v>
      </c>
      <c r="G7" s="57">
        <v>4</v>
      </c>
      <c r="H7" s="59">
        <f>G7-E7</f>
        <v>1</v>
      </c>
      <c r="I7" s="57" t="s">
        <v>109</v>
      </c>
      <c r="J7" s="57" t="s">
        <v>270</v>
      </c>
    </row>
    <row r="8" spans="1:12" s="46" customFormat="1">
      <c r="A8" s="4" t="s">
        <v>31</v>
      </c>
      <c r="B8" s="4" t="s">
        <v>271</v>
      </c>
      <c r="C8" s="4">
        <v>18</v>
      </c>
      <c r="D8" s="44">
        <v>0.8571428571428571</v>
      </c>
      <c r="E8" s="4">
        <v>4</v>
      </c>
      <c r="F8" s="4">
        <v>6</v>
      </c>
      <c r="G8" s="4">
        <v>8</v>
      </c>
      <c r="H8" s="45">
        <f>G8-E8</f>
        <v>4</v>
      </c>
      <c r="I8" s="4" t="s">
        <v>110</v>
      </c>
      <c r="J8" s="4"/>
      <c r="K8" s="4" t="s">
        <v>255</v>
      </c>
      <c r="L8" s="4" t="s">
        <v>254</v>
      </c>
    </row>
    <row r="9" spans="1:12" s="73" customFormat="1">
      <c r="A9" s="4" t="s">
        <v>32</v>
      </c>
      <c r="B9" s="4" t="s">
        <v>272</v>
      </c>
      <c r="C9" s="4">
        <v>6</v>
      </c>
      <c r="D9" s="44">
        <v>0.2857142857142857</v>
      </c>
      <c r="E9" s="4">
        <v>2</v>
      </c>
      <c r="F9" s="4">
        <v>1</v>
      </c>
      <c r="G9" s="4">
        <v>3</v>
      </c>
      <c r="H9" s="45">
        <f>G9-E9</f>
        <v>1</v>
      </c>
      <c r="I9" s="4" t="s">
        <v>111</v>
      </c>
      <c r="J9" s="4"/>
      <c r="K9" s="4" t="s">
        <v>255</v>
      </c>
      <c r="L9" s="4" t="s">
        <v>254</v>
      </c>
    </row>
    <row r="10" spans="1:12" s="103" customFormat="1">
      <c r="A10" s="49" t="s">
        <v>227</v>
      </c>
      <c r="B10" s="49" t="s">
        <v>285</v>
      </c>
      <c r="C10" s="49">
        <v>8</v>
      </c>
      <c r="D10" s="50">
        <v>0.38095238095238093</v>
      </c>
      <c r="E10" s="49">
        <v>3</v>
      </c>
      <c r="F10" s="49">
        <v>2</v>
      </c>
      <c r="G10" s="49">
        <v>3</v>
      </c>
      <c r="H10" s="51">
        <f>G10-E10</f>
        <v>0</v>
      </c>
      <c r="I10" s="49" t="s">
        <v>142</v>
      </c>
      <c r="J10" s="49"/>
      <c r="K10" s="49" t="s">
        <v>255</v>
      </c>
      <c r="L10" s="49" t="s">
        <v>254</v>
      </c>
    </row>
    <row r="11" spans="1:12" s="57" customFormat="1">
      <c r="A11" s="46" t="s">
        <v>33</v>
      </c>
      <c r="B11" s="46" t="s">
        <v>261</v>
      </c>
      <c r="C11" s="46">
        <v>18</v>
      </c>
      <c r="D11" s="47">
        <v>0.8571428571428571</v>
      </c>
      <c r="E11" s="46">
        <v>6</v>
      </c>
      <c r="F11" s="46">
        <v>5</v>
      </c>
      <c r="G11" s="46">
        <v>7</v>
      </c>
      <c r="H11" s="48">
        <f>G11-E11</f>
        <v>1</v>
      </c>
      <c r="I11" s="46" t="s">
        <v>112</v>
      </c>
      <c r="J11" s="46"/>
      <c r="K11" s="46" t="s">
        <v>255</v>
      </c>
      <c r="L11" s="46" t="s">
        <v>254</v>
      </c>
    </row>
    <row r="12" spans="1:12" s="4" customFormat="1">
      <c r="A12" s="4" t="s">
        <v>34</v>
      </c>
      <c r="B12" s="4" t="s">
        <v>271</v>
      </c>
      <c r="C12" s="4">
        <v>19</v>
      </c>
      <c r="D12" s="44">
        <v>0.90476190476190477</v>
      </c>
      <c r="E12" s="4">
        <v>5</v>
      </c>
      <c r="F12" s="4">
        <v>6</v>
      </c>
      <c r="G12" s="4">
        <v>8</v>
      </c>
      <c r="H12" s="45">
        <f>G12-E12</f>
        <v>3</v>
      </c>
      <c r="I12" s="4" t="s">
        <v>113</v>
      </c>
      <c r="J12" s="4" t="s">
        <v>273</v>
      </c>
      <c r="K12" s="4" t="s">
        <v>255</v>
      </c>
      <c r="L12" s="4" t="s">
        <v>254</v>
      </c>
    </row>
    <row r="13" spans="1:12" s="57" customFormat="1">
      <c r="A13" s="73" t="s">
        <v>35</v>
      </c>
      <c r="B13" s="73" t="s">
        <v>248</v>
      </c>
      <c r="C13" s="73">
        <v>11</v>
      </c>
      <c r="D13" s="74">
        <v>0.52380952380952384</v>
      </c>
      <c r="E13" s="73">
        <v>0</v>
      </c>
      <c r="F13" s="73">
        <v>4</v>
      </c>
      <c r="G13" s="73">
        <v>7</v>
      </c>
      <c r="H13" s="75">
        <f>G13-E13</f>
        <v>7</v>
      </c>
      <c r="I13" s="73" t="s">
        <v>114</v>
      </c>
      <c r="J13" s="73" t="s">
        <v>250</v>
      </c>
      <c r="K13" s="73" t="s">
        <v>253</v>
      </c>
      <c r="L13" s="73" t="s">
        <v>254</v>
      </c>
    </row>
    <row r="14" spans="1:12" s="73" customFormat="1">
      <c r="A14" s="4" t="s">
        <v>36</v>
      </c>
      <c r="B14" s="4"/>
      <c r="C14" s="4">
        <v>8</v>
      </c>
      <c r="D14" s="44">
        <v>0.38095238095238093</v>
      </c>
      <c r="E14" s="4">
        <v>2</v>
      </c>
      <c r="F14" s="4">
        <v>2</v>
      </c>
      <c r="G14" s="4">
        <v>4</v>
      </c>
      <c r="H14" s="45">
        <f>G14-E14</f>
        <v>2</v>
      </c>
      <c r="I14" s="4" t="s">
        <v>115</v>
      </c>
      <c r="J14" s="4"/>
      <c r="K14" s="4" t="s">
        <v>255</v>
      </c>
      <c r="L14" s="4" t="s">
        <v>274</v>
      </c>
    </row>
    <row r="15" spans="1:12" s="46" customFormat="1">
      <c r="A15" s="57" t="s">
        <v>37</v>
      </c>
      <c r="B15" s="57" t="s">
        <v>275</v>
      </c>
      <c r="C15" s="57">
        <v>8</v>
      </c>
      <c r="D15" s="58">
        <v>0.38095238095238093</v>
      </c>
      <c r="E15" s="57">
        <v>3</v>
      </c>
      <c r="F15" s="57">
        <v>1</v>
      </c>
      <c r="G15" s="57">
        <v>4</v>
      </c>
      <c r="H15" s="59">
        <f>G15-E15</f>
        <v>1</v>
      </c>
      <c r="I15" s="57" t="s">
        <v>116</v>
      </c>
      <c r="J15" s="57" t="s">
        <v>270</v>
      </c>
      <c r="K15" s="57"/>
      <c r="L15" s="57"/>
    </row>
    <row r="16" spans="1:12" s="73" customFormat="1">
      <c r="A16" s="73" t="s">
        <v>59</v>
      </c>
      <c r="B16" s="73" t="s">
        <v>263</v>
      </c>
      <c r="C16" s="73">
        <v>8</v>
      </c>
      <c r="D16" s="74">
        <v>0.38095238095238093</v>
      </c>
      <c r="E16" s="73">
        <v>2</v>
      </c>
      <c r="F16" s="73">
        <v>1</v>
      </c>
      <c r="G16" s="73">
        <v>5</v>
      </c>
      <c r="H16" s="75">
        <f>G16-E16</f>
        <v>3</v>
      </c>
      <c r="I16" s="73" t="s">
        <v>138</v>
      </c>
      <c r="K16" s="73" t="s">
        <v>255</v>
      </c>
      <c r="L16" s="73" t="s">
        <v>254</v>
      </c>
    </row>
    <row r="17" spans="1:12" s="49" customFormat="1">
      <c r="A17" s="46" t="s">
        <v>20</v>
      </c>
      <c r="B17" s="46" t="s">
        <v>261</v>
      </c>
      <c r="C17" s="46">
        <v>20</v>
      </c>
      <c r="D17" s="47">
        <v>0.95238095238095233</v>
      </c>
      <c r="E17" s="46">
        <v>6</v>
      </c>
      <c r="F17" s="46">
        <v>6</v>
      </c>
      <c r="G17" s="46">
        <v>8</v>
      </c>
      <c r="H17" s="48">
        <f>G17-E17</f>
        <v>2</v>
      </c>
      <c r="I17" s="46" t="s">
        <v>99</v>
      </c>
      <c r="J17" s="46"/>
      <c r="K17" s="46" t="s">
        <v>255</v>
      </c>
      <c r="L17" s="46" t="s">
        <v>262</v>
      </c>
    </row>
    <row r="18" spans="1:12" s="49" customFormat="1">
      <c r="A18" s="73" t="s">
        <v>38</v>
      </c>
      <c r="B18" s="73" t="s">
        <v>248</v>
      </c>
      <c r="C18" s="73">
        <v>8</v>
      </c>
      <c r="D18" s="74">
        <v>0.38095238095238093</v>
      </c>
      <c r="E18" s="73">
        <v>0</v>
      </c>
      <c r="F18" s="73">
        <v>3</v>
      </c>
      <c r="G18" s="73">
        <v>5</v>
      </c>
      <c r="H18" s="75">
        <f>G18-E18</f>
        <v>5</v>
      </c>
      <c r="I18" s="73" t="s">
        <v>117</v>
      </c>
      <c r="J18" s="73" t="s">
        <v>250</v>
      </c>
      <c r="K18" s="73" t="s">
        <v>253</v>
      </c>
      <c r="L18" s="73" t="s">
        <v>254</v>
      </c>
    </row>
    <row r="19" spans="1:12" s="57" customFormat="1">
      <c r="A19" s="73" t="s">
        <v>226</v>
      </c>
      <c r="B19" s="73" t="s">
        <v>263</v>
      </c>
      <c r="C19" s="73">
        <v>6</v>
      </c>
      <c r="D19" s="74">
        <v>0.2857142857142857</v>
      </c>
      <c r="E19" s="73">
        <v>1</v>
      </c>
      <c r="F19" s="73">
        <v>1</v>
      </c>
      <c r="G19" s="73">
        <v>4</v>
      </c>
      <c r="H19" s="75">
        <f>G19-E19</f>
        <v>3</v>
      </c>
      <c r="I19" s="73" t="s">
        <v>141</v>
      </c>
      <c r="J19" s="73"/>
      <c r="K19" s="73" t="s">
        <v>253</v>
      </c>
      <c r="L19" s="73" t="s">
        <v>254</v>
      </c>
    </row>
    <row r="20" spans="1:12" s="46" customFormat="1">
      <c r="A20" s="4" t="s">
        <v>228</v>
      </c>
      <c r="B20" s="4" t="s">
        <v>263</v>
      </c>
      <c r="C20" s="4">
        <v>18</v>
      </c>
      <c r="D20" s="44">
        <v>0.8571428571428571</v>
      </c>
      <c r="E20" s="4">
        <v>6</v>
      </c>
      <c r="F20" s="4">
        <v>5</v>
      </c>
      <c r="G20" s="4">
        <v>7</v>
      </c>
      <c r="H20" s="45">
        <f>G20-E20</f>
        <v>1</v>
      </c>
      <c r="I20" s="4" t="s">
        <v>144</v>
      </c>
      <c r="J20" s="4"/>
      <c r="K20" s="4"/>
      <c r="L20" s="4"/>
    </row>
    <row r="21" spans="1:12" s="57" customFormat="1">
      <c r="A21" s="46" t="s">
        <v>39</v>
      </c>
      <c r="B21" s="46" t="s">
        <v>261</v>
      </c>
      <c r="C21" s="46">
        <v>20</v>
      </c>
      <c r="D21" s="47">
        <v>0.95238095238095233</v>
      </c>
      <c r="E21" s="46">
        <v>6</v>
      </c>
      <c r="F21" s="46">
        <v>6</v>
      </c>
      <c r="G21" s="46">
        <v>8</v>
      </c>
      <c r="H21" s="48">
        <f>G21-E21</f>
        <v>2</v>
      </c>
      <c r="I21" s="46" t="s">
        <v>118</v>
      </c>
      <c r="J21" s="46"/>
      <c r="K21" s="46" t="s">
        <v>253</v>
      </c>
      <c r="L21" s="46" t="s">
        <v>262</v>
      </c>
    </row>
    <row r="22" spans="1:12" s="57" customFormat="1">
      <c r="A22" s="46" t="s">
        <v>40</v>
      </c>
      <c r="B22" s="46" t="s">
        <v>261</v>
      </c>
      <c r="C22" s="46">
        <v>20</v>
      </c>
      <c r="D22" s="47">
        <v>0.95238095238095233</v>
      </c>
      <c r="E22" s="46">
        <v>6</v>
      </c>
      <c r="F22" s="46">
        <v>6</v>
      </c>
      <c r="G22" s="46">
        <v>8</v>
      </c>
      <c r="H22" s="48">
        <f>G22-E22</f>
        <v>2</v>
      </c>
      <c r="I22" s="46" t="s">
        <v>119</v>
      </c>
      <c r="J22" s="46"/>
      <c r="K22" s="46" t="s">
        <v>253</v>
      </c>
      <c r="L22" s="46" t="s">
        <v>267</v>
      </c>
    </row>
    <row r="23" spans="1:12" s="73" customFormat="1">
      <c r="A23" s="57" t="s">
        <v>41</v>
      </c>
      <c r="B23" s="57" t="s">
        <v>275</v>
      </c>
      <c r="C23" s="57">
        <v>6</v>
      </c>
      <c r="D23" s="58">
        <v>0.2857142857142857</v>
      </c>
      <c r="E23" s="57">
        <v>3</v>
      </c>
      <c r="F23" s="57">
        <v>2</v>
      </c>
      <c r="G23" s="57">
        <v>1</v>
      </c>
      <c r="H23" s="59">
        <f>G23-E23</f>
        <v>-2</v>
      </c>
      <c r="I23" s="57" t="s">
        <v>120</v>
      </c>
      <c r="J23" s="57" t="s">
        <v>276</v>
      </c>
      <c r="K23" s="57" t="s">
        <v>255</v>
      </c>
      <c r="L23" s="57" t="s">
        <v>257</v>
      </c>
    </row>
    <row r="24" spans="1:12" s="73" customFormat="1">
      <c r="A24" s="73" t="s">
        <v>42</v>
      </c>
      <c r="B24" s="73" t="s">
        <v>248</v>
      </c>
      <c r="C24" s="73">
        <v>16</v>
      </c>
      <c r="D24" s="74">
        <v>0.76190476190476186</v>
      </c>
      <c r="E24" s="73">
        <v>4</v>
      </c>
      <c r="F24" s="73">
        <v>4</v>
      </c>
      <c r="G24" s="73">
        <v>8</v>
      </c>
      <c r="H24" s="75">
        <f>G24-E24</f>
        <v>4</v>
      </c>
      <c r="I24" s="73" t="s">
        <v>121</v>
      </c>
      <c r="K24" s="73" t="s">
        <v>255</v>
      </c>
      <c r="L24" s="73" t="s">
        <v>257</v>
      </c>
    </row>
    <row r="25" spans="1:12" s="46" customFormat="1">
      <c r="A25" s="73" t="s">
        <v>43</v>
      </c>
      <c r="B25" s="73" t="s">
        <v>271</v>
      </c>
      <c r="C25" s="73">
        <v>18</v>
      </c>
      <c r="D25" s="74">
        <v>0.8571428571428571</v>
      </c>
      <c r="E25" s="73">
        <v>4</v>
      </c>
      <c r="F25" s="73">
        <v>6</v>
      </c>
      <c r="G25" s="73">
        <v>8</v>
      </c>
      <c r="H25" s="75">
        <f>G25-E25</f>
        <v>4</v>
      </c>
      <c r="I25" s="73" t="s">
        <v>122</v>
      </c>
      <c r="J25" s="73"/>
      <c r="K25" s="73" t="s">
        <v>255</v>
      </c>
      <c r="L25" s="73" t="s">
        <v>257</v>
      </c>
    </row>
    <row r="26" spans="1:12" s="46" customFormat="1">
      <c r="A26" s="57" t="s">
        <v>44</v>
      </c>
      <c r="B26" s="57" t="s">
        <v>275</v>
      </c>
      <c r="C26" s="57">
        <v>9</v>
      </c>
      <c r="D26" s="58">
        <v>0.42857142857142855</v>
      </c>
      <c r="E26" s="57">
        <v>3</v>
      </c>
      <c r="F26" s="57">
        <v>3</v>
      </c>
      <c r="G26" s="57">
        <v>3</v>
      </c>
      <c r="H26" s="59">
        <f>G26-E26</f>
        <v>0</v>
      </c>
      <c r="I26" s="57" t="s">
        <v>123</v>
      </c>
      <c r="J26" s="57" t="s">
        <v>279</v>
      </c>
      <c r="K26" s="57" t="s">
        <v>255</v>
      </c>
      <c r="L26" s="57" t="s">
        <v>254</v>
      </c>
    </row>
    <row r="27" spans="1:12" s="73" customFormat="1">
      <c r="A27" s="4" t="s">
        <v>45</v>
      </c>
      <c r="B27" s="4" t="s">
        <v>263</v>
      </c>
      <c r="C27" s="4">
        <v>15</v>
      </c>
      <c r="D27" s="44">
        <v>0.7142857142857143</v>
      </c>
      <c r="E27" s="4">
        <v>4</v>
      </c>
      <c r="F27" s="4">
        <v>4</v>
      </c>
      <c r="G27" s="4">
        <v>7</v>
      </c>
      <c r="H27" s="45">
        <f>G27-E27</f>
        <v>3</v>
      </c>
      <c r="I27" s="4" t="s">
        <v>124</v>
      </c>
      <c r="J27" s="4"/>
      <c r="K27" s="4" t="s">
        <v>255</v>
      </c>
      <c r="L27" s="4" t="s">
        <v>254</v>
      </c>
    </row>
    <row r="28" spans="1:12" s="49" customFormat="1">
      <c r="A28" s="57" t="s">
        <v>46</v>
      </c>
      <c r="B28" s="57" t="s">
        <v>275</v>
      </c>
      <c r="C28" s="57">
        <v>1</v>
      </c>
      <c r="D28" s="58">
        <v>4.7619047619047616E-2</v>
      </c>
      <c r="E28" s="57">
        <v>0</v>
      </c>
      <c r="F28" s="57">
        <v>1</v>
      </c>
      <c r="G28" s="57">
        <v>0</v>
      </c>
      <c r="H28" s="59">
        <f>G28-E28</f>
        <v>0</v>
      </c>
      <c r="I28" s="57" t="s">
        <v>125</v>
      </c>
      <c r="J28" s="77" t="s">
        <v>270</v>
      </c>
      <c r="K28" s="57" t="s">
        <v>255</v>
      </c>
      <c r="L28" s="57" t="s">
        <v>254</v>
      </c>
    </row>
    <row r="29" spans="1:12" s="4" customFormat="1">
      <c r="A29" s="46" t="s">
        <v>47</v>
      </c>
      <c r="B29" s="46" t="s">
        <v>261</v>
      </c>
      <c r="C29" s="46">
        <v>18</v>
      </c>
      <c r="D29" s="47">
        <v>0.8571428571428571</v>
      </c>
      <c r="E29" s="46">
        <v>6</v>
      </c>
      <c r="F29" s="46">
        <v>5</v>
      </c>
      <c r="G29" s="46">
        <v>7</v>
      </c>
      <c r="H29" s="48">
        <f>G29-E29</f>
        <v>1</v>
      </c>
      <c r="I29" s="46" t="s">
        <v>126</v>
      </c>
      <c r="J29" s="46" t="s">
        <v>282</v>
      </c>
      <c r="K29" s="46" t="s">
        <v>255</v>
      </c>
      <c r="L29" s="46" t="s">
        <v>254</v>
      </c>
    </row>
    <row r="30" spans="1:12" s="4" customFormat="1">
      <c r="A30" s="49" t="s">
        <v>21</v>
      </c>
      <c r="B30" s="49" t="s">
        <v>248</v>
      </c>
      <c r="C30" s="49">
        <v>15</v>
      </c>
      <c r="D30" s="50">
        <v>0.7142857142857143</v>
      </c>
      <c r="E30" s="49">
        <v>2</v>
      </c>
      <c r="F30" s="49">
        <v>5</v>
      </c>
      <c r="G30" s="49">
        <v>8</v>
      </c>
      <c r="H30" s="51">
        <f>G30-E30</f>
        <v>6</v>
      </c>
      <c r="I30" s="49" t="s">
        <v>100</v>
      </c>
      <c r="J30" s="49"/>
      <c r="K30" s="49" t="s">
        <v>253</v>
      </c>
      <c r="L30" s="49" t="s">
        <v>267</v>
      </c>
    </row>
    <row r="31" spans="1:12" s="57" customFormat="1">
      <c r="A31" s="46" t="s">
        <v>48</v>
      </c>
      <c r="B31" s="46" t="s">
        <v>261</v>
      </c>
      <c r="C31" s="46">
        <v>19</v>
      </c>
      <c r="D31" s="47">
        <v>0.90476190476190477</v>
      </c>
      <c r="E31" s="46">
        <v>6</v>
      </c>
      <c r="F31" s="46">
        <v>6</v>
      </c>
      <c r="G31" s="46">
        <v>7</v>
      </c>
      <c r="H31" s="48">
        <f>G31-E31</f>
        <v>1</v>
      </c>
      <c r="I31" s="46" t="s">
        <v>127</v>
      </c>
      <c r="J31" s="46"/>
      <c r="K31" s="46" t="s">
        <v>253</v>
      </c>
      <c r="L31" s="46" t="s">
        <v>254</v>
      </c>
    </row>
    <row r="32" spans="1:12" s="73" customFormat="1">
      <c r="A32" s="57" t="s">
        <v>49</v>
      </c>
      <c r="B32" s="57" t="s">
        <v>275</v>
      </c>
      <c r="C32" s="57">
        <v>17</v>
      </c>
      <c r="D32" s="58">
        <v>0.80952380952380953</v>
      </c>
      <c r="E32" s="57">
        <v>7</v>
      </c>
      <c r="F32" s="57">
        <v>5</v>
      </c>
      <c r="G32" s="57">
        <v>5</v>
      </c>
      <c r="H32" s="59">
        <f>G32-E32</f>
        <v>-2</v>
      </c>
      <c r="I32" s="57" t="s">
        <v>128</v>
      </c>
      <c r="J32" s="57"/>
      <c r="K32" s="57" t="s">
        <v>253</v>
      </c>
      <c r="L32" s="57" t="s">
        <v>267</v>
      </c>
    </row>
    <row r="33" spans="1:12" s="73" customFormat="1">
      <c r="A33" s="57" t="s">
        <v>50</v>
      </c>
      <c r="B33" s="57" t="s">
        <v>275</v>
      </c>
      <c r="C33" s="57">
        <v>1</v>
      </c>
      <c r="D33" s="58">
        <v>4.7619047619047616E-2</v>
      </c>
      <c r="E33" s="57">
        <v>0</v>
      </c>
      <c r="F33" s="57">
        <v>0</v>
      </c>
      <c r="G33" s="57">
        <v>1</v>
      </c>
      <c r="H33" s="59">
        <f>G33-E33</f>
        <v>1</v>
      </c>
      <c r="I33" s="57" t="s">
        <v>129</v>
      </c>
      <c r="J33" s="57"/>
      <c r="K33" s="57" t="s">
        <v>255</v>
      </c>
      <c r="L33" s="57" t="s">
        <v>254</v>
      </c>
    </row>
    <row r="34" spans="1:12" s="4" customFormat="1">
      <c r="A34" s="57" t="s">
        <v>51</v>
      </c>
      <c r="B34" s="57" t="s">
        <v>275</v>
      </c>
      <c r="C34" s="57">
        <v>7</v>
      </c>
      <c r="D34" s="58">
        <v>0.33333333333333331</v>
      </c>
      <c r="E34" s="57">
        <v>3</v>
      </c>
      <c r="F34" s="57">
        <v>2</v>
      </c>
      <c r="G34" s="57">
        <v>2</v>
      </c>
      <c r="H34" s="59">
        <f>G34-E34</f>
        <v>-1</v>
      </c>
      <c r="I34" s="57" t="s">
        <v>130</v>
      </c>
      <c r="J34" s="77" t="s">
        <v>259</v>
      </c>
      <c r="K34" s="57"/>
      <c r="L34" s="57"/>
    </row>
    <row r="35" spans="1:12" s="49" customFormat="1">
      <c r="A35" s="46" t="s">
        <v>52</v>
      </c>
      <c r="B35" s="46" t="s">
        <v>283</v>
      </c>
      <c r="C35" s="46">
        <v>8</v>
      </c>
      <c r="D35" s="47">
        <v>0.38095238095238093</v>
      </c>
      <c r="E35" s="46">
        <v>3</v>
      </c>
      <c r="F35" s="46">
        <v>3</v>
      </c>
      <c r="G35" s="46">
        <v>2</v>
      </c>
      <c r="H35" s="48">
        <f>G35-E35</f>
        <v>-1</v>
      </c>
      <c r="I35" s="46" t="s">
        <v>131</v>
      </c>
      <c r="J35" s="46"/>
      <c r="K35" s="46" t="s">
        <v>255</v>
      </c>
      <c r="L35" s="46" t="s">
        <v>267</v>
      </c>
    </row>
    <row r="36" spans="1:12" s="4" customFormat="1">
      <c r="A36" s="73" t="s">
        <v>53</v>
      </c>
      <c r="B36" s="73" t="s">
        <v>248</v>
      </c>
      <c r="C36" s="73">
        <v>16</v>
      </c>
      <c r="D36" s="74">
        <v>0.76190476190476186</v>
      </c>
      <c r="E36" s="73">
        <v>5</v>
      </c>
      <c r="F36" s="73">
        <v>3</v>
      </c>
      <c r="G36" s="73">
        <v>8</v>
      </c>
      <c r="H36" s="75">
        <f>G36-E36</f>
        <v>3</v>
      </c>
      <c r="I36" s="73" t="s">
        <v>132</v>
      </c>
      <c r="J36" s="73"/>
      <c r="K36" s="73" t="s">
        <v>255</v>
      </c>
      <c r="L36" s="73" t="s">
        <v>257</v>
      </c>
    </row>
    <row r="37" spans="1:12" s="57" customFormat="1">
      <c r="A37" s="73" t="s">
        <v>61</v>
      </c>
      <c r="B37" s="73" t="s">
        <v>248</v>
      </c>
      <c r="C37" s="73">
        <v>4</v>
      </c>
      <c r="D37" s="74">
        <v>0.19047619047619047</v>
      </c>
      <c r="E37" s="73">
        <v>0</v>
      </c>
      <c r="F37" s="73">
        <v>0</v>
      </c>
      <c r="G37" s="73">
        <v>4</v>
      </c>
      <c r="H37" s="75">
        <f>G37-E37</f>
        <v>4</v>
      </c>
      <c r="I37" s="73" t="s">
        <v>140</v>
      </c>
      <c r="J37" s="76" t="s">
        <v>256</v>
      </c>
      <c r="K37" s="73" t="s">
        <v>255</v>
      </c>
      <c r="L37" s="73" t="s">
        <v>254</v>
      </c>
    </row>
    <row r="38" spans="1:12" s="4" customFormat="1">
      <c r="A38" s="46" t="s">
        <v>54</v>
      </c>
      <c r="B38" s="46" t="s">
        <v>283</v>
      </c>
      <c r="C38" s="46">
        <v>9</v>
      </c>
      <c r="D38" s="47">
        <v>0.42857142857142855</v>
      </c>
      <c r="E38" s="46">
        <v>1</v>
      </c>
      <c r="F38" s="46">
        <v>3</v>
      </c>
      <c r="G38" s="46">
        <v>5</v>
      </c>
      <c r="H38" s="48">
        <f>G38-E38</f>
        <v>4</v>
      </c>
      <c r="I38" s="46" t="s">
        <v>133</v>
      </c>
      <c r="J38" s="46"/>
      <c r="K38" s="46" t="s">
        <v>255</v>
      </c>
      <c r="L38" s="46" t="s">
        <v>267</v>
      </c>
    </row>
    <row r="39" spans="1:12" s="4" customFormat="1">
      <c r="A39" s="57" t="s">
        <v>55</v>
      </c>
      <c r="B39" s="57" t="s">
        <v>275</v>
      </c>
      <c r="C39" s="57">
        <v>15</v>
      </c>
      <c r="D39" s="58">
        <v>0.7142857142857143</v>
      </c>
      <c r="E39" s="57">
        <v>5</v>
      </c>
      <c r="F39" s="57">
        <v>6</v>
      </c>
      <c r="G39" s="57">
        <v>4</v>
      </c>
      <c r="H39" s="59">
        <f>G39-E39</f>
        <v>-1</v>
      </c>
      <c r="I39" s="57" t="s">
        <v>134</v>
      </c>
      <c r="J39" s="57"/>
      <c r="K39" s="57" t="s">
        <v>255</v>
      </c>
      <c r="L39" s="57" t="s">
        <v>254</v>
      </c>
    </row>
    <row r="40" spans="1:12" s="4" customFormat="1">
      <c r="A40" s="46" t="s">
        <v>56</v>
      </c>
      <c r="B40" s="46" t="s">
        <v>284</v>
      </c>
      <c r="C40" s="46">
        <v>5</v>
      </c>
      <c r="D40" s="47">
        <v>0.23809523809523808</v>
      </c>
      <c r="E40" s="46">
        <v>1</v>
      </c>
      <c r="F40" s="46">
        <v>2</v>
      </c>
      <c r="G40" s="46">
        <v>2</v>
      </c>
      <c r="H40" s="48">
        <f>G40-E40</f>
        <v>1</v>
      </c>
      <c r="I40" s="46" t="s">
        <v>135</v>
      </c>
      <c r="J40" s="46"/>
      <c r="K40" s="46" t="s">
        <v>255</v>
      </c>
      <c r="L40" s="46" t="s">
        <v>274</v>
      </c>
    </row>
    <row r="41" spans="1:12" s="46" customFormat="1">
      <c r="A41" s="57" t="s">
        <v>57</v>
      </c>
      <c r="B41" s="57" t="s">
        <v>275</v>
      </c>
      <c r="C41" s="57">
        <v>7</v>
      </c>
      <c r="D41" s="58">
        <v>0.33333333333333331</v>
      </c>
      <c r="E41" s="57">
        <v>3</v>
      </c>
      <c r="F41" s="57">
        <v>1</v>
      </c>
      <c r="G41" s="57">
        <v>3</v>
      </c>
      <c r="H41" s="59">
        <f>G41-E41</f>
        <v>0</v>
      </c>
      <c r="I41" s="57" t="s">
        <v>136</v>
      </c>
      <c r="J41" s="57"/>
      <c r="K41" s="57"/>
      <c r="L41" s="57"/>
    </row>
    <row r="42" spans="1:12" s="73" customFormat="1">
      <c r="A42" s="49" t="s">
        <v>22</v>
      </c>
      <c r="B42" s="49" t="s">
        <v>263</v>
      </c>
      <c r="C42" s="49">
        <v>17</v>
      </c>
      <c r="D42" s="50">
        <v>0.80952380952380953</v>
      </c>
      <c r="E42" s="49">
        <v>4</v>
      </c>
      <c r="F42" s="49">
        <v>5</v>
      </c>
      <c r="G42" s="49">
        <v>8</v>
      </c>
      <c r="H42" s="51">
        <f>G42-E42</f>
        <v>4</v>
      </c>
      <c r="I42" s="49" t="s">
        <v>101</v>
      </c>
      <c r="J42" s="49"/>
      <c r="K42" s="49" t="s">
        <v>253</v>
      </c>
      <c r="L42" s="49" t="s">
        <v>257</v>
      </c>
    </row>
    <row r="43" spans="1:12" s="46" customFormat="1">
      <c r="A43" s="46" t="s">
        <v>58</v>
      </c>
      <c r="B43" s="46" t="s">
        <v>284</v>
      </c>
      <c r="C43" s="46">
        <v>6</v>
      </c>
      <c r="D43" s="47">
        <v>0.2857142857142857</v>
      </c>
      <c r="E43" s="46">
        <v>2</v>
      </c>
      <c r="F43" s="46">
        <v>2</v>
      </c>
      <c r="G43" s="46">
        <v>2</v>
      </c>
      <c r="H43" s="48">
        <f>G43-E43</f>
        <v>0</v>
      </c>
      <c r="I43" s="46" t="s">
        <v>137</v>
      </c>
      <c r="J43" s="83" t="s">
        <v>259</v>
      </c>
    </row>
    <row r="44" spans="1:12" s="4" customFormat="1">
      <c r="A44" s="46" t="s">
        <v>63</v>
      </c>
      <c r="B44" s="46" t="s">
        <v>285</v>
      </c>
      <c r="C44" s="46">
        <v>13</v>
      </c>
      <c r="D44" s="47">
        <v>0.61904761904761907</v>
      </c>
      <c r="E44" s="46">
        <v>4</v>
      </c>
      <c r="F44" s="46">
        <v>4</v>
      </c>
      <c r="G44" s="46">
        <v>5</v>
      </c>
      <c r="H44" s="48">
        <f>G44-E44</f>
        <v>1</v>
      </c>
      <c r="I44" s="46" t="s">
        <v>145</v>
      </c>
      <c r="J44" s="46"/>
      <c r="K44" s="46"/>
      <c r="L44" s="46"/>
    </row>
    <row r="45" spans="1:12" s="4" customFormat="1">
      <c r="A45" s="4" t="s">
        <v>64</v>
      </c>
      <c r="B45" s="4" t="s">
        <v>263</v>
      </c>
      <c r="C45" s="4">
        <v>18</v>
      </c>
      <c r="D45" s="44">
        <v>0.8571428571428571</v>
      </c>
      <c r="E45" s="4">
        <v>6</v>
      </c>
      <c r="F45" s="4">
        <v>4</v>
      </c>
      <c r="G45" s="4">
        <v>8</v>
      </c>
      <c r="H45" s="45">
        <f>G45-E45</f>
        <v>2</v>
      </c>
      <c r="I45" s="4" t="s">
        <v>146</v>
      </c>
      <c r="K45" s="4" t="s">
        <v>255</v>
      </c>
      <c r="L45" s="4" t="s">
        <v>257</v>
      </c>
    </row>
    <row r="46" spans="1:12" s="46" customFormat="1">
      <c r="A46" s="46" t="s">
        <v>65</v>
      </c>
      <c r="B46" s="46" t="s">
        <v>261</v>
      </c>
      <c r="C46" s="46">
        <v>21</v>
      </c>
      <c r="D46" s="47">
        <v>1</v>
      </c>
      <c r="E46" s="46">
        <v>7</v>
      </c>
      <c r="F46" s="46">
        <v>6</v>
      </c>
      <c r="G46" s="46">
        <v>8</v>
      </c>
      <c r="H46" s="48">
        <f>G46-E46</f>
        <v>1</v>
      </c>
      <c r="I46" s="46" t="s">
        <v>147</v>
      </c>
    </row>
    <row r="47" spans="1:12" s="4" customFormat="1">
      <c r="A47" s="57" t="s">
        <v>66</v>
      </c>
      <c r="B47" s="57" t="s">
        <v>275</v>
      </c>
      <c r="C47" s="57">
        <v>9</v>
      </c>
      <c r="D47" s="58">
        <v>0.42857142857142855</v>
      </c>
      <c r="E47" s="57">
        <v>3</v>
      </c>
      <c r="F47" s="57">
        <v>3</v>
      </c>
      <c r="G47" s="57">
        <v>3</v>
      </c>
      <c r="H47" s="59">
        <f>G47-E47</f>
        <v>0</v>
      </c>
      <c r="I47" s="57" t="s">
        <v>148</v>
      </c>
      <c r="J47" s="57"/>
      <c r="K47" s="57"/>
      <c r="L47" s="57"/>
    </row>
    <row r="48" spans="1:12" s="46" customFormat="1">
      <c r="A48" s="46" t="s">
        <v>67</v>
      </c>
      <c r="B48" s="46" t="s">
        <v>261</v>
      </c>
      <c r="C48" s="46">
        <v>20</v>
      </c>
      <c r="D48" s="47">
        <v>0.95238095238095233</v>
      </c>
      <c r="E48" s="46">
        <v>6</v>
      </c>
      <c r="F48" s="46">
        <v>6</v>
      </c>
      <c r="G48" s="46">
        <v>8</v>
      </c>
      <c r="H48" s="48">
        <f>G48-E48</f>
        <v>2</v>
      </c>
      <c r="I48" s="46" t="s">
        <v>149</v>
      </c>
    </row>
    <row r="49" spans="1:12" s="46" customFormat="1">
      <c r="A49" s="46" t="s">
        <v>23</v>
      </c>
      <c r="B49" s="46" t="s">
        <v>261</v>
      </c>
      <c r="C49" s="46">
        <v>19</v>
      </c>
      <c r="D49" s="47">
        <v>0.90476190476190477</v>
      </c>
      <c r="E49" s="46">
        <v>6</v>
      </c>
      <c r="F49" s="46">
        <v>6</v>
      </c>
      <c r="G49" s="46">
        <v>7</v>
      </c>
      <c r="H49" s="48">
        <f>G49-E49</f>
        <v>1</v>
      </c>
      <c r="I49" s="46" t="s">
        <v>102</v>
      </c>
      <c r="J49" s="46" t="s">
        <v>264</v>
      </c>
      <c r="K49" s="46" t="s">
        <v>255</v>
      </c>
      <c r="L49" s="46" t="s">
        <v>267</v>
      </c>
    </row>
    <row r="50" spans="1:12" s="46" customFormat="1">
      <c r="A50" s="4" t="s">
        <v>24</v>
      </c>
      <c r="B50" s="4" t="s">
        <v>263</v>
      </c>
      <c r="C50" s="4">
        <v>18</v>
      </c>
      <c r="D50" s="44">
        <v>0.8571428571428571</v>
      </c>
      <c r="E50" s="4">
        <v>5</v>
      </c>
      <c r="F50" s="4">
        <v>5</v>
      </c>
      <c r="G50" s="4">
        <v>8</v>
      </c>
      <c r="H50" s="45">
        <f>G50-E50</f>
        <v>3</v>
      </c>
      <c r="I50" s="4" t="s">
        <v>103</v>
      </c>
      <c r="J50" s="4"/>
      <c r="K50" s="4" t="s">
        <v>253</v>
      </c>
      <c r="L50" s="4" t="s">
        <v>265</v>
      </c>
    </row>
    <row r="51" spans="1:12" s="46" customFormat="1">
      <c r="A51" s="49" t="s">
        <v>25</v>
      </c>
      <c r="B51" s="49" t="s">
        <v>263</v>
      </c>
      <c r="C51" s="49">
        <v>9</v>
      </c>
      <c r="D51" s="50">
        <v>0.42857142857142855</v>
      </c>
      <c r="E51" s="49">
        <v>1</v>
      </c>
      <c r="F51" s="49">
        <v>3</v>
      </c>
      <c r="G51" s="49">
        <v>5</v>
      </c>
      <c r="H51" s="51">
        <f>G51-E51</f>
        <v>4</v>
      </c>
      <c r="I51" s="49" t="s">
        <v>104</v>
      </c>
      <c r="J51" s="49" t="s">
        <v>266</v>
      </c>
      <c r="K51" s="49" t="s">
        <v>253</v>
      </c>
      <c r="L51" s="49" t="s">
        <v>267</v>
      </c>
    </row>
    <row r="52" spans="1:12" s="46" customFormat="1">
      <c r="A52" s="4" t="s">
        <v>26</v>
      </c>
      <c r="B52" s="4" t="s">
        <v>263</v>
      </c>
      <c r="C52" s="4">
        <v>15</v>
      </c>
      <c r="D52" s="44">
        <v>0.7142857142857143</v>
      </c>
      <c r="E52" s="4">
        <v>4</v>
      </c>
      <c r="F52" s="4">
        <v>4</v>
      </c>
      <c r="G52" s="4">
        <v>7</v>
      </c>
      <c r="H52" s="45">
        <f>G52-E52</f>
        <v>3</v>
      </c>
      <c r="I52" s="4" t="s">
        <v>105</v>
      </c>
      <c r="J52" s="4"/>
      <c r="K52" s="4" t="s">
        <v>253</v>
      </c>
      <c r="L52" s="4" t="s">
        <v>257</v>
      </c>
    </row>
    <row r="53" spans="1:12" s="46" customFormat="1">
      <c r="A53" s="4" t="s">
        <v>27</v>
      </c>
      <c r="B53" s="4" t="s">
        <v>263</v>
      </c>
      <c r="C53" s="4">
        <v>18</v>
      </c>
      <c r="D53" s="44">
        <v>0.8571428571428571</v>
      </c>
      <c r="E53" s="4">
        <v>5</v>
      </c>
      <c r="F53" s="4">
        <v>5</v>
      </c>
      <c r="G53" s="4">
        <v>8</v>
      </c>
      <c r="H53" s="45">
        <f>G53-E53</f>
        <v>3</v>
      </c>
      <c r="I53" s="4" t="s">
        <v>106</v>
      </c>
      <c r="J53" s="4"/>
      <c r="K53" s="4" t="s">
        <v>255</v>
      </c>
      <c r="L53" s="4" t="s">
        <v>267</v>
      </c>
    </row>
    <row r="56" spans="1:12">
      <c r="H56" s="40"/>
    </row>
    <row r="57" spans="1:12">
      <c r="B57" t="s">
        <v>261</v>
      </c>
      <c r="H57" s="40">
        <f>COUNTIF($B$2:$B$53,B57)</f>
        <v>9</v>
      </c>
    </row>
    <row r="58" spans="1:12">
      <c r="B58" t="s">
        <v>283</v>
      </c>
      <c r="C58">
        <f>SUM(H61:H63)</f>
        <v>22</v>
      </c>
      <c r="D58" t="s">
        <v>280</v>
      </c>
      <c r="H58" s="40">
        <f>COUNTIF($B$2:$B$53,B58)</f>
        <v>2</v>
      </c>
    </row>
    <row r="59" spans="1:12">
      <c r="B59" t="s">
        <v>275</v>
      </c>
      <c r="C59">
        <f>H59</f>
        <v>11</v>
      </c>
      <c r="D59" t="s">
        <v>281</v>
      </c>
      <c r="H59" s="40">
        <f>COUNTIF($B$2:$B$53,B59)</f>
        <v>11</v>
      </c>
    </row>
    <row r="60" spans="1:12">
      <c r="B60" t="s">
        <v>284</v>
      </c>
      <c r="H60" s="40">
        <f>COUNTIF($B$2:$B$53,B60)</f>
        <v>2</v>
      </c>
    </row>
    <row r="61" spans="1:12">
      <c r="B61" t="s">
        <v>278</v>
      </c>
      <c r="H61" s="40">
        <f>COUNTIF($B$2:$B$53,B61)</f>
        <v>3</v>
      </c>
    </row>
    <row r="62" spans="1:12">
      <c r="B62" t="s">
        <v>263</v>
      </c>
      <c r="H62" s="40">
        <f>COUNTIF($B$2:$B$53,B62)</f>
        <v>11</v>
      </c>
    </row>
    <row r="63" spans="1:12">
      <c r="B63" t="s">
        <v>248</v>
      </c>
      <c r="H63" s="30">
        <f>COUNTIF($B$2:$B$53,B63)</f>
        <v>8</v>
      </c>
    </row>
    <row r="64" spans="1:12">
      <c r="H64" s="40">
        <f>SUM(H57:H63)</f>
        <v>46</v>
      </c>
    </row>
  </sheetData>
  <sortState ref="A2:L53">
    <sortCondition ref="A2:A5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20"/>
  <sheetViews>
    <sheetView topLeftCell="A24" workbookViewId="0">
      <selection activeCell="J13" sqref="J13:AD64"/>
    </sheetView>
  </sheetViews>
  <sheetFormatPr baseColWidth="10" defaultRowHeight="15" x14ac:dyDescent="0"/>
  <cols>
    <col min="2" max="2" width="5.83203125" customWidth="1"/>
    <col min="3" max="3" width="5.83203125" style="3" customWidth="1"/>
    <col min="4" max="4" width="5.83203125" style="22" customWidth="1"/>
    <col min="5" max="6" width="4.33203125" style="3" customWidth="1"/>
    <col min="7" max="8" width="3.6640625" style="3" customWidth="1"/>
    <col min="9" max="9" width="5.83203125" style="24" customWidth="1"/>
    <col min="10" max="28" width="5.1640625" customWidth="1"/>
    <col min="29" max="30" width="4.83203125" customWidth="1"/>
  </cols>
  <sheetData>
    <row r="1" spans="1:89" ht="16" thickBot="1">
      <c r="A1" s="4" t="s">
        <v>86</v>
      </c>
      <c r="J1" s="12">
        <v>40594.668506944443</v>
      </c>
      <c r="K1" s="12">
        <v>40594.680358796293</v>
      </c>
      <c r="L1" s="12">
        <v>40594.678680555553</v>
      </c>
      <c r="M1" s="12">
        <v>40594.697118055556</v>
      </c>
      <c r="N1" s="13">
        <v>40594.771122685182</v>
      </c>
      <c r="O1" s="4">
        <v>40594.841898148145</v>
      </c>
      <c r="P1" s="4">
        <v>40597.544351851851</v>
      </c>
      <c r="Q1" s="4">
        <v>40597.594525462962</v>
      </c>
      <c r="R1" s="4">
        <v>40597.703240740739</v>
      </c>
      <c r="S1" s="4">
        <v>40597.752962962964</v>
      </c>
      <c r="T1" s="4">
        <v>40597.796076388891</v>
      </c>
      <c r="U1" s="4">
        <v>40597.886145833334</v>
      </c>
      <c r="V1" s="4">
        <v>40598.514421296299</v>
      </c>
      <c r="W1" s="4">
        <v>40598.510081018518</v>
      </c>
      <c r="X1" s="4">
        <v>40598.799872685187</v>
      </c>
      <c r="Y1" s="4">
        <v>40601.873414351852</v>
      </c>
      <c r="Z1" s="16">
        <v>40599.415370370371</v>
      </c>
      <c r="AA1" s="12">
        <v>40602.781423611108</v>
      </c>
      <c r="AB1" s="12">
        <v>40602.820324074077</v>
      </c>
      <c r="AC1" s="12">
        <v>40603.508981481478</v>
      </c>
      <c r="AD1" s="12">
        <v>40602.778506944444</v>
      </c>
      <c r="AG1" s="52" t="s">
        <v>230</v>
      </c>
      <c r="AH1" s="52"/>
      <c r="AI1" s="52" t="s">
        <v>19</v>
      </c>
      <c r="AJ1" s="52" t="s">
        <v>20</v>
      </c>
      <c r="AK1" s="52" t="s">
        <v>21</v>
      </c>
      <c r="AL1" s="52" t="s">
        <v>22</v>
      </c>
      <c r="AM1" s="52" t="s">
        <v>23</v>
      </c>
      <c r="AN1" s="52" t="s">
        <v>24</v>
      </c>
      <c r="AO1" s="52" t="s">
        <v>25</v>
      </c>
      <c r="AP1" s="52" t="s">
        <v>26</v>
      </c>
      <c r="AQ1" s="52" t="s">
        <v>27</v>
      </c>
      <c r="AR1" s="52" t="s">
        <v>28</v>
      </c>
      <c r="AS1" s="52" t="s">
        <v>29</v>
      </c>
      <c r="AT1" s="52" t="s">
        <v>30</v>
      </c>
      <c r="AU1" s="52" t="s">
        <v>31</v>
      </c>
      <c r="AV1" s="52" t="s">
        <v>32</v>
      </c>
      <c r="AW1" s="60" t="s">
        <v>33</v>
      </c>
      <c r="AX1" s="63" t="s">
        <v>34</v>
      </c>
      <c r="AY1" s="61" t="s">
        <v>35</v>
      </c>
      <c r="AZ1" s="52" t="s">
        <v>36</v>
      </c>
      <c r="BA1" s="52" t="s">
        <v>37</v>
      </c>
      <c r="BB1" s="52" t="s">
        <v>38</v>
      </c>
      <c r="BC1" s="52" t="s">
        <v>39</v>
      </c>
      <c r="BD1" s="52" t="s">
        <v>40</v>
      </c>
      <c r="BE1" s="52" t="s">
        <v>41</v>
      </c>
      <c r="BF1" s="52" t="s">
        <v>42</v>
      </c>
      <c r="BG1" s="52" t="s">
        <v>43</v>
      </c>
      <c r="BH1" s="52" t="s">
        <v>44</v>
      </c>
      <c r="BI1" s="52" t="s">
        <v>45</v>
      </c>
      <c r="BJ1" s="52" t="s">
        <v>46</v>
      </c>
      <c r="BK1" s="52" t="s">
        <v>47</v>
      </c>
      <c r="BL1" s="52" t="s">
        <v>48</v>
      </c>
      <c r="BM1" s="52" t="s">
        <v>49</v>
      </c>
      <c r="BN1" s="52" t="s">
        <v>50</v>
      </c>
      <c r="BO1" s="52" t="s">
        <v>51</v>
      </c>
      <c r="BP1" s="52" t="s">
        <v>52</v>
      </c>
      <c r="BQ1" s="52" t="s">
        <v>53</v>
      </c>
      <c r="BR1" s="52" t="s">
        <v>54</v>
      </c>
      <c r="BS1" s="52" t="s">
        <v>55</v>
      </c>
      <c r="BT1" s="52" t="s">
        <v>56</v>
      </c>
      <c r="BU1" s="52" t="s">
        <v>57</v>
      </c>
      <c r="BV1" s="52" t="s">
        <v>58</v>
      </c>
      <c r="BW1" s="52" t="s">
        <v>59</v>
      </c>
      <c r="BX1" s="52" t="s">
        <v>60</v>
      </c>
      <c r="BY1" s="52" t="s">
        <v>61</v>
      </c>
      <c r="BZ1" s="52" t="s">
        <v>226</v>
      </c>
      <c r="CA1" s="52" t="s">
        <v>227</v>
      </c>
      <c r="CB1" s="52" t="s">
        <v>62</v>
      </c>
      <c r="CC1" s="52" t="s">
        <v>228</v>
      </c>
      <c r="CD1" s="52" t="s">
        <v>63</v>
      </c>
      <c r="CE1" s="52" t="s">
        <v>64</v>
      </c>
      <c r="CF1" s="52" t="s">
        <v>65</v>
      </c>
      <c r="CG1" s="52" t="s">
        <v>66</v>
      </c>
      <c r="CH1" t="s">
        <v>67</v>
      </c>
      <c r="CK1" t="s">
        <v>19</v>
      </c>
    </row>
    <row r="2" spans="1:89" ht="16" thickBot="1">
      <c r="A2" s="4" t="s">
        <v>87</v>
      </c>
      <c r="J2" s="12">
        <v>40594.684930555559</v>
      </c>
      <c r="K2" s="12">
        <v>40594.689780092594</v>
      </c>
      <c r="L2" s="12">
        <v>40594.700127314813</v>
      </c>
      <c r="M2" s="12">
        <v>40594.717650462961</v>
      </c>
      <c r="N2" s="13">
        <v>40594.793819444443</v>
      </c>
      <c r="O2" s="4">
        <v>40594.866851851853</v>
      </c>
      <c r="P2" s="4">
        <v>40597.562210648146</v>
      </c>
      <c r="Q2" s="4">
        <v>40597.614988425928</v>
      </c>
      <c r="R2" s="4">
        <v>40597.724594907406</v>
      </c>
      <c r="S2" s="4">
        <v>40597.770844907405</v>
      </c>
      <c r="T2" s="4">
        <v>40597.821643518517</v>
      </c>
      <c r="U2" s="4">
        <v>40597.918541666666</v>
      </c>
      <c r="V2" s="4">
        <v>40598.54105324074</v>
      </c>
      <c r="W2" s="4">
        <v>40598.527951388889</v>
      </c>
      <c r="X2" s="4">
        <v>40598.8205787037</v>
      </c>
      <c r="Y2" s="4">
        <v>40601.895208333335</v>
      </c>
      <c r="Z2" s="16">
        <v>40599.432719907411</v>
      </c>
      <c r="AA2" s="12">
        <v>40602.812523148146</v>
      </c>
      <c r="AB2" s="12">
        <v>40602.840300925927</v>
      </c>
      <c r="AC2" s="12">
        <v>40603.526516203703</v>
      </c>
      <c r="AD2" s="12">
        <v>40602.800092592595</v>
      </c>
      <c r="AG2" s="53" t="s">
        <v>231</v>
      </c>
      <c r="AH2" s="53"/>
      <c r="AI2" s="53">
        <v>17</v>
      </c>
      <c r="AJ2" s="53">
        <v>20</v>
      </c>
      <c r="AK2" s="53">
        <v>15</v>
      </c>
      <c r="AL2" s="53">
        <v>17</v>
      </c>
      <c r="AM2" s="53">
        <v>19</v>
      </c>
      <c r="AN2" s="53">
        <v>18</v>
      </c>
      <c r="AO2" s="53">
        <v>9</v>
      </c>
      <c r="AP2" s="53">
        <v>15</v>
      </c>
      <c r="AQ2" s="53">
        <v>18</v>
      </c>
      <c r="AR2" s="53">
        <v>17</v>
      </c>
      <c r="AS2" s="53">
        <v>14</v>
      </c>
      <c r="AT2" s="53">
        <v>10</v>
      </c>
      <c r="AU2" s="53">
        <v>18</v>
      </c>
      <c r="AV2" s="53">
        <v>6</v>
      </c>
      <c r="AW2" s="53">
        <v>18</v>
      </c>
      <c r="AX2" s="63">
        <v>19</v>
      </c>
      <c r="AY2" s="53">
        <v>11</v>
      </c>
      <c r="AZ2" s="53">
        <v>8</v>
      </c>
      <c r="BA2" s="53">
        <v>8</v>
      </c>
      <c r="BB2" s="53">
        <v>8</v>
      </c>
      <c r="BC2" s="53">
        <v>20</v>
      </c>
      <c r="BD2" s="53">
        <v>20</v>
      </c>
      <c r="BE2" s="53">
        <v>6</v>
      </c>
      <c r="BF2" s="53">
        <v>16</v>
      </c>
      <c r="BG2" s="53">
        <v>18</v>
      </c>
      <c r="BH2" s="53">
        <v>9</v>
      </c>
      <c r="BI2" s="53">
        <v>15</v>
      </c>
      <c r="BJ2" s="53">
        <v>1</v>
      </c>
      <c r="BK2" s="53">
        <v>18</v>
      </c>
      <c r="BL2" s="53">
        <v>19</v>
      </c>
      <c r="BM2" s="53">
        <v>17</v>
      </c>
      <c r="BN2" s="53">
        <v>1</v>
      </c>
      <c r="BO2" s="53">
        <v>7</v>
      </c>
      <c r="BP2" s="53">
        <v>8</v>
      </c>
      <c r="BQ2" s="53">
        <v>16</v>
      </c>
      <c r="BR2" s="53">
        <v>9</v>
      </c>
      <c r="BS2" s="53">
        <v>15</v>
      </c>
      <c r="BT2" s="53">
        <v>5</v>
      </c>
      <c r="BU2" s="53">
        <v>7</v>
      </c>
      <c r="BV2" s="53">
        <v>6</v>
      </c>
      <c r="BW2" s="53">
        <v>8</v>
      </c>
      <c r="BX2" s="53">
        <v>14</v>
      </c>
      <c r="BY2" s="53">
        <v>4</v>
      </c>
      <c r="BZ2" s="53">
        <v>6</v>
      </c>
      <c r="CA2" s="53">
        <v>8</v>
      </c>
      <c r="CB2" s="53">
        <v>12</v>
      </c>
      <c r="CC2" s="53">
        <v>18</v>
      </c>
      <c r="CD2" s="53">
        <v>13</v>
      </c>
      <c r="CE2" s="53">
        <v>18</v>
      </c>
      <c r="CF2" s="53">
        <v>21</v>
      </c>
      <c r="CG2" s="53">
        <v>9</v>
      </c>
      <c r="CH2">
        <v>20</v>
      </c>
      <c r="CK2" t="s">
        <v>20</v>
      </c>
    </row>
    <row r="3" spans="1:89" ht="16" thickBot="1">
      <c r="A3" s="4" t="s">
        <v>151</v>
      </c>
      <c r="J3" s="12">
        <v>0</v>
      </c>
      <c r="K3" s="12">
        <v>0</v>
      </c>
      <c r="L3" s="12">
        <v>0</v>
      </c>
      <c r="M3" s="12">
        <v>0</v>
      </c>
      <c r="N3" s="13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16">
        <v>0</v>
      </c>
      <c r="AA3" s="12">
        <v>0</v>
      </c>
      <c r="AB3" s="12">
        <v>0</v>
      </c>
      <c r="AC3" s="12">
        <v>0</v>
      </c>
      <c r="AD3" s="12">
        <v>0</v>
      </c>
      <c r="AG3" s="54"/>
      <c r="AH3" s="54"/>
      <c r="AI3" s="54">
        <v>0.80952380952380953</v>
      </c>
      <c r="AJ3" s="54">
        <v>0.95238095238095233</v>
      </c>
      <c r="AK3" s="54">
        <v>0.7142857142857143</v>
      </c>
      <c r="AL3" s="54">
        <v>0.80952380952380953</v>
      </c>
      <c r="AM3" s="54">
        <v>0.90476190476190477</v>
      </c>
      <c r="AN3" s="54">
        <v>0.8571428571428571</v>
      </c>
      <c r="AO3" s="54">
        <v>0.42857142857142855</v>
      </c>
      <c r="AP3" s="54">
        <v>0.7142857142857143</v>
      </c>
      <c r="AQ3" s="54">
        <v>0.8571428571428571</v>
      </c>
      <c r="AR3" s="54">
        <v>0.80952380952380953</v>
      </c>
      <c r="AS3" s="54">
        <v>0.66666666666666663</v>
      </c>
      <c r="AT3" s="54">
        <v>0.47619047619047616</v>
      </c>
      <c r="AU3" s="54">
        <v>0.8571428571428571</v>
      </c>
      <c r="AV3" s="54">
        <v>0.2857142857142857</v>
      </c>
      <c r="AW3" s="54">
        <v>0.8571428571428571</v>
      </c>
      <c r="AX3" s="64">
        <v>0.90476190476190477</v>
      </c>
      <c r="AY3" s="54">
        <v>0.52380952380952384</v>
      </c>
      <c r="AZ3" s="54">
        <v>0.38095238095238093</v>
      </c>
      <c r="BA3" s="54">
        <v>0.38095238095238093</v>
      </c>
      <c r="BB3" s="54">
        <v>0.38095238095238093</v>
      </c>
      <c r="BC3" s="54">
        <v>0.95238095238095233</v>
      </c>
      <c r="BD3" s="54">
        <v>0.95238095238095233</v>
      </c>
      <c r="BE3" s="54">
        <v>0.2857142857142857</v>
      </c>
      <c r="BF3" s="54">
        <v>0.76190476190476186</v>
      </c>
      <c r="BG3" s="54">
        <v>0.8571428571428571</v>
      </c>
      <c r="BH3" s="54">
        <v>0.42857142857142855</v>
      </c>
      <c r="BI3" s="54">
        <v>0.7142857142857143</v>
      </c>
      <c r="BJ3" s="54">
        <v>4.7619047619047616E-2</v>
      </c>
      <c r="BK3" s="54">
        <v>0.8571428571428571</v>
      </c>
      <c r="BL3" s="54">
        <v>0.90476190476190477</v>
      </c>
      <c r="BM3" s="54">
        <v>0.80952380952380953</v>
      </c>
      <c r="BN3" s="54">
        <v>4.7619047619047616E-2</v>
      </c>
      <c r="BO3" s="54">
        <v>0.33333333333333331</v>
      </c>
      <c r="BP3" s="54">
        <v>0.38095238095238093</v>
      </c>
      <c r="BQ3" s="54">
        <v>0.76190476190476186</v>
      </c>
      <c r="BR3" s="54">
        <v>0.42857142857142855</v>
      </c>
      <c r="BS3" s="54">
        <v>0.7142857142857143</v>
      </c>
      <c r="BT3" s="54">
        <v>0.23809523809523808</v>
      </c>
      <c r="BU3" s="54">
        <v>0.33333333333333331</v>
      </c>
      <c r="BV3" s="54">
        <v>0.2857142857142857</v>
      </c>
      <c r="BW3" s="54">
        <v>0.38095238095238093</v>
      </c>
      <c r="BX3" s="54">
        <v>0.66666666666666663</v>
      </c>
      <c r="BY3" s="54">
        <v>0.19047619047619047</v>
      </c>
      <c r="BZ3" s="54">
        <v>0.2857142857142857</v>
      </c>
      <c r="CA3" s="54">
        <v>0.38095238095238093</v>
      </c>
      <c r="CB3" s="54">
        <v>0.5714285714285714</v>
      </c>
      <c r="CC3" s="54">
        <v>0.8571428571428571</v>
      </c>
      <c r="CD3" s="54">
        <v>0.61904761904761907</v>
      </c>
      <c r="CE3" s="54">
        <v>0.8571428571428571</v>
      </c>
      <c r="CF3" s="54">
        <v>1</v>
      </c>
      <c r="CG3" s="54">
        <v>0.42857142857142855</v>
      </c>
      <c r="CH3">
        <v>0.95238095238095233</v>
      </c>
      <c r="CK3" t="s">
        <v>21</v>
      </c>
    </row>
    <row r="4" spans="1:89" ht="16" thickBot="1">
      <c r="A4" s="4" t="s">
        <v>152</v>
      </c>
      <c r="J4" s="12" t="s">
        <v>190</v>
      </c>
      <c r="K4" s="12" t="s">
        <v>191</v>
      </c>
      <c r="L4" s="12" t="s">
        <v>193</v>
      </c>
      <c r="M4" s="12" t="s">
        <v>191</v>
      </c>
      <c r="N4" s="13" t="s">
        <v>195</v>
      </c>
      <c r="O4" s="4"/>
      <c r="P4" s="4">
        <v>6013814</v>
      </c>
      <c r="Q4" s="4">
        <v>5063150</v>
      </c>
      <c r="R4" s="4">
        <v>6289011</v>
      </c>
      <c r="S4" s="4">
        <v>6010980</v>
      </c>
      <c r="T4" s="4">
        <v>6123781</v>
      </c>
      <c r="U4" s="4"/>
      <c r="V4" s="4">
        <v>6933694</v>
      </c>
      <c r="W4" s="4">
        <v>5875455</v>
      </c>
      <c r="X4" s="4"/>
      <c r="Y4" s="4">
        <v>5477083</v>
      </c>
      <c r="Z4" s="16">
        <v>6682027</v>
      </c>
      <c r="AA4" s="12">
        <v>6057767</v>
      </c>
      <c r="AB4" s="12">
        <v>6406830</v>
      </c>
      <c r="AC4" s="12">
        <v>5662632</v>
      </c>
      <c r="AD4" s="12">
        <v>4681873</v>
      </c>
      <c r="AG4" s="55" t="s">
        <v>232</v>
      </c>
      <c r="AH4" s="55"/>
      <c r="AI4" s="55">
        <v>5</v>
      </c>
      <c r="AJ4" s="55">
        <v>6</v>
      </c>
      <c r="AK4" s="55">
        <v>2</v>
      </c>
      <c r="AL4" s="55">
        <v>4</v>
      </c>
      <c r="AM4" s="55">
        <v>6</v>
      </c>
      <c r="AN4" s="55">
        <v>5</v>
      </c>
      <c r="AO4" s="55">
        <v>1</v>
      </c>
      <c r="AP4" s="55">
        <v>4</v>
      </c>
      <c r="AQ4" s="55">
        <v>5</v>
      </c>
      <c r="AR4" s="55">
        <v>5</v>
      </c>
      <c r="AS4" s="55">
        <v>2</v>
      </c>
      <c r="AT4" s="55">
        <v>3</v>
      </c>
      <c r="AU4" s="55">
        <v>4</v>
      </c>
      <c r="AV4" s="55">
        <v>2</v>
      </c>
      <c r="AW4" s="55">
        <v>6</v>
      </c>
      <c r="AX4" s="65">
        <v>5</v>
      </c>
      <c r="AY4" s="55">
        <v>0</v>
      </c>
      <c r="AZ4" s="55">
        <v>2</v>
      </c>
      <c r="BA4" s="55">
        <v>3</v>
      </c>
      <c r="BB4" s="55">
        <v>0</v>
      </c>
      <c r="BC4" s="55">
        <v>6</v>
      </c>
      <c r="BD4" s="55">
        <v>6</v>
      </c>
      <c r="BE4" s="55">
        <v>3</v>
      </c>
      <c r="BF4" s="55">
        <v>4</v>
      </c>
      <c r="BG4" s="55">
        <v>4</v>
      </c>
      <c r="BH4" s="55">
        <v>3</v>
      </c>
      <c r="BI4" s="55">
        <v>4</v>
      </c>
      <c r="BJ4" s="55">
        <v>0</v>
      </c>
      <c r="BK4" s="55">
        <v>6</v>
      </c>
      <c r="BL4" s="55">
        <v>6</v>
      </c>
      <c r="BM4" s="55">
        <v>7</v>
      </c>
      <c r="BN4" s="55">
        <v>0</v>
      </c>
      <c r="BO4" s="55">
        <v>3</v>
      </c>
      <c r="BP4" s="55">
        <v>3</v>
      </c>
      <c r="BQ4" s="55">
        <v>5</v>
      </c>
      <c r="BR4" s="55">
        <v>1</v>
      </c>
      <c r="BS4" s="55">
        <v>5</v>
      </c>
      <c r="BT4" s="55">
        <v>1</v>
      </c>
      <c r="BU4" s="55">
        <v>3</v>
      </c>
      <c r="BV4" s="55">
        <v>2</v>
      </c>
      <c r="BW4" s="55">
        <v>2</v>
      </c>
      <c r="BX4" s="55">
        <v>3</v>
      </c>
      <c r="BY4" s="55">
        <v>0</v>
      </c>
      <c r="BZ4" s="55">
        <v>1</v>
      </c>
      <c r="CA4" s="55">
        <v>3</v>
      </c>
      <c r="CB4" s="55">
        <v>2</v>
      </c>
      <c r="CC4" s="55">
        <v>6</v>
      </c>
      <c r="CD4" s="55">
        <v>4</v>
      </c>
      <c r="CE4" s="55">
        <v>6</v>
      </c>
      <c r="CF4" s="55">
        <v>7</v>
      </c>
      <c r="CG4" s="55">
        <v>3</v>
      </c>
      <c r="CH4">
        <v>6</v>
      </c>
      <c r="CK4" t="s">
        <v>22</v>
      </c>
    </row>
    <row r="5" spans="1:89" ht="16" thickBot="1">
      <c r="A5" s="4" t="s">
        <v>153</v>
      </c>
      <c r="J5" s="12">
        <v>2</v>
      </c>
      <c r="K5" s="12">
        <v>1</v>
      </c>
      <c r="L5" s="12">
        <v>1</v>
      </c>
      <c r="M5" s="12">
        <v>2</v>
      </c>
      <c r="N5" s="13">
        <v>1</v>
      </c>
      <c r="O5" s="4">
        <v>1</v>
      </c>
      <c r="P5" s="4">
        <v>2</v>
      </c>
      <c r="Q5" s="4">
        <v>2</v>
      </c>
      <c r="R5" s="4">
        <v>1</v>
      </c>
      <c r="S5" s="4">
        <v>2</v>
      </c>
      <c r="T5" s="4">
        <v>2</v>
      </c>
      <c r="U5" s="4">
        <v>2</v>
      </c>
      <c r="V5" s="4">
        <v>1</v>
      </c>
      <c r="W5" s="4">
        <v>2</v>
      </c>
      <c r="X5" s="4">
        <v>2</v>
      </c>
      <c r="Y5" s="4">
        <v>1</v>
      </c>
      <c r="Z5" s="16">
        <v>2</v>
      </c>
      <c r="AA5" s="12">
        <v>2</v>
      </c>
      <c r="AB5" s="12">
        <v>2</v>
      </c>
      <c r="AC5" s="12">
        <v>2</v>
      </c>
      <c r="AD5" s="12">
        <v>2</v>
      </c>
      <c r="AG5" s="55" t="s">
        <v>246</v>
      </c>
      <c r="AH5" s="55"/>
      <c r="AI5" s="55">
        <v>5</v>
      </c>
      <c r="AJ5" s="55">
        <v>6</v>
      </c>
      <c r="AK5" s="55">
        <v>5</v>
      </c>
      <c r="AL5" s="55">
        <v>5</v>
      </c>
      <c r="AM5" s="55">
        <v>6</v>
      </c>
      <c r="AN5" s="55">
        <v>5</v>
      </c>
      <c r="AO5" s="55">
        <v>3</v>
      </c>
      <c r="AP5" s="55">
        <v>4</v>
      </c>
      <c r="AQ5" s="55">
        <v>5</v>
      </c>
      <c r="AR5" s="55">
        <v>4</v>
      </c>
      <c r="AS5" s="55">
        <v>5</v>
      </c>
      <c r="AT5" s="55">
        <v>3</v>
      </c>
      <c r="AU5" s="55">
        <v>6</v>
      </c>
      <c r="AV5" s="55">
        <v>1</v>
      </c>
      <c r="AW5" s="55">
        <v>5</v>
      </c>
      <c r="AX5" s="65">
        <v>6</v>
      </c>
      <c r="AY5" s="55">
        <v>4</v>
      </c>
      <c r="AZ5" s="55">
        <v>2</v>
      </c>
      <c r="BA5" s="55">
        <v>1</v>
      </c>
      <c r="BB5" s="55">
        <v>3</v>
      </c>
      <c r="BC5" s="55">
        <v>6</v>
      </c>
      <c r="BD5" s="55">
        <v>6</v>
      </c>
      <c r="BE5" s="55">
        <v>2</v>
      </c>
      <c r="BF5" s="55">
        <v>4</v>
      </c>
      <c r="BG5" s="55">
        <v>6</v>
      </c>
      <c r="BH5" s="55">
        <v>3</v>
      </c>
      <c r="BI5" s="55">
        <v>4</v>
      </c>
      <c r="BJ5" s="55">
        <v>1</v>
      </c>
      <c r="BK5" s="55">
        <v>5</v>
      </c>
      <c r="BL5" s="55">
        <v>6</v>
      </c>
      <c r="BM5" s="55">
        <v>5</v>
      </c>
      <c r="BN5" s="55">
        <v>0</v>
      </c>
      <c r="BO5" s="55">
        <v>2</v>
      </c>
      <c r="BP5" s="55">
        <v>3</v>
      </c>
      <c r="BQ5" s="55">
        <v>3</v>
      </c>
      <c r="BR5" s="55">
        <v>3</v>
      </c>
      <c r="BS5" s="55">
        <v>6</v>
      </c>
      <c r="BT5" s="55">
        <v>2</v>
      </c>
      <c r="BU5" s="55">
        <v>1</v>
      </c>
      <c r="BV5" s="55">
        <v>2</v>
      </c>
      <c r="BW5" s="55">
        <v>1</v>
      </c>
      <c r="BX5" s="55">
        <v>4</v>
      </c>
      <c r="BY5" s="55">
        <v>0</v>
      </c>
      <c r="BZ5" s="55">
        <v>1</v>
      </c>
      <c r="CA5" s="55">
        <v>2</v>
      </c>
      <c r="CB5" s="55">
        <v>3</v>
      </c>
      <c r="CC5" s="55">
        <v>5</v>
      </c>
      <c r="CD5" s="55">
        <v>4</v>
      </c>
      <c r="CE5" s="55">
        <v>4</v>
      </c>
      <c r="CF5" s="55">
        <v>6</v>
      </c>
      <c r="CG5" s="55">
        <v>3</v>
      </c>
      <c r="CH5">
        <v>6</v>
      </c>
      <c r="CK5" t="s">
        <v>23</v>
      </c>
    </row>
    <row r="6" spans="1:89" ht="16" thickBot="1">
      <c r="A6" s="4" t="s">
        <v>154</v>
      </c>
      <c r="J6" s="12">
        <v>4</v>
      </c>
      <c r="K6" s="12">
        <v>3</v>
      </c>
      <c r="L6" s="12">
        <v>4</v>
      </c>
      <c r="M6" s="12">
        <v>4</v>
      </c>
      <c r="N6" s="13">
        <v>4</v>
      </c>
      <c r="O6" s="4">
        <v>4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4</v>
      </c>
      <c r="Y6" s="4">
        <v>1</v>
      </c>
      <c r="Z6" s="16">
        <v>1</v>
      </c>
      <c r="AA6" s="12">
        <v>1</v>
      </c>
      <c r="AB6" s="12">
        <v>1</v>
      </c>
      <c r="AC6" s="12">
        <v>1</v>
      </c>
      <c r="AD6" s="12">
        <v>1</v>
      </c>
      <c r="AG6" s="55" t="s">
        <v>233</v>
      </c>
      <c r="AH6" s="55"/>
      <c r="AI6" s="55">
        <v>7</v>
      </c>
      <c r="AJ6" s="55">
        <v>8</v>
      </c>
      <c r="AK6" s="55">
        <v>8</v>
      </c>
      <c r="AL6" s="55">
        <v>8</v>
      </c>
      <c r="AM6" s="55">
        <v>7</v>
      </c>
      <c r="AN6" s="55">
        <v>8</v>
      </c>
      <c r="AO6" s="55">
        <v>5</v>
      </c>
      <c r="AP6" s="55">
        <v>7</v>
      </c>
      <c r="AQ6" s="55">
        <v>8</v>
      </c>
      <c r="AR6" s="55">
        <v>8</v>
      </c>
      <c r="AS6" s="55">
        <v>7</v>
      </c>
      <c r="AT6" s="55">
        <v>4</v>
      </c>
      <c r="AU6" s="55">
        <v>8</v>
      </c>
      <c r="AV6" s="55">
        <v>3</v>
      </c>
      <c r="AW6" s="55">
        <v>7</v>
      </c>
      <c r="AX6" s="65">
        <v>8</v>
      </c>
      <c r="AY6" s="55">
        <v>7</v>
      </c>
      <c r="AZ6" s="55">
        <v>4</v>
      </c>
      <c r="BA6" s="55">
        <v>4</v>
      </c>
      <c r="BB6" s="55">
        <v>5</v>
      </c>
      <c r="BC6" s="55">
        <v>8</v>
      </c>
      <c r="BD6" s="55">
        <v>8</v>
      </c>
      <c r="BE6" s="55">
        <v>1</v>
      </c>
      <c r="BF6" s="55">
        <v>8</v>
      </c>
      <c r="BG6" s="55">
        <v>8</v>
      </c>
      <c r="BH6" s="55">
        <v>3</v>
      </c>
      <c r="BI6" s="55">
        <v>7</v>
      </c>
      <c r="BJ6" s="55">
        <v>0</v>
      </c>
      <c r="BK6" s="55">
        <v>7</v>
      </c>
      <c r="BL6" s="55">
        <v>7</v>
      </c>
      <c r="BM6" s="55">
        <v>5</v>
      </c>
      <c r="BN6" s="55">
        <v>1</v>
      </c>
      <c r="BO6" s="55">
        <v>2</v>
      </c>
      <c r="BP6" s="55">
        <v>2</v>
      </c>
      <c r="BQ6" s="55">
        <v>8</v>
      </c>
      <c r="BR6" s="55">
        <v>5</v>
      </c>
      <c r="BS6" s="55">
        <v>4</v>
      </c>
      <c r="BT6" s="55">
        <v>2</v>
      </c>
      <c r="BU6" s="55">
        <v>3</v>
      </c>
      <c r="BV6" s="55">
        <v>2</v>
      </c>
      <c r="BW6" s="55">
        <v>5</v>
      </c>
      <c r="BX6" s="55">
        <v>7</v>
      </c>
      <c r="BY6" s="55">
        <v>4</v>
      </c>
      <c r="BZ6" s="55">
        <v>4</v>
      </c>
      <c r="CA6" s="55">
        <v>3</v>
      </c>
      <c r="CB6" s="55">
        <v>7</v>
      </c>
      <c r="CC6" s="55">
        <v>7</v>
      </c>
      <c r="CD6" s="55">
        <v>5</v>
      </c>
      <c r="CE6" s="55">
        <v>8</v>
      </c>
      <c r="CF6" s="55">
        <v>8</v>
      </c>
      <c r="CG6" s="55">
        <v>3</v>
      </c>
      <c r="CH6">
        <v>8</v>
      </c>
      <c r="CK6" t="s">
        <v>24</v>
      </c>
    </row>
    <row r="7" spans="1:89" ht="16" thickBot="1">
      <c r="A7" s="4" t="s">
        <v>201</v>
      </c>
      <c r="J7" s="12">
        <v>35</v>
      </c>
      <c r="K7" s="12">
        <v>29</v>
      </c>
      <c r="L7" s="12">
        <v>52</v>
      </c>
      <c r="M7" s="12">
        <v>54</v>
      </c>
      <c r="N7" s="13">
        <v>49</v>
      </c>
      <c r="O7" s="4">
        <v>27</v>
      </c>
      <c r="P7" s="4">
        <v>21</v>
      </c>
      <c r="Q7" s="4">
        <v>24</v>
      </c>
      <c r="R7" s="4">
        <v>20</v>
      </c>
      <c r="S7" s="4">
        <v>21</v>
      </c>
      <c r="T7" s="4">
        <v>20</v>
      </c>
      <c r="U7" s="4">
        <v>21</v>
      </c>
      <c r="V7" s="4">
        <v>25</v>
      </c>
      <c r="W7" s="4">
        <v>20</v>
      </c>
      <c r="X7" s="4">
        <v>29</v>
      </c>
      <c r="Y7" s="4">
        <v>28</v>
      </c>
      <c r="Z7" s="16">
        <v>22</v>
      </c>
      <c r="AA7" s="12">
        <v>20</v>
      </c>
      <c r="AB7" s="12">
        <v>19</v>
      </c>
      <c r="AC7" s="12">
        <v>21</v>
      </c>
      <c r="AD7" s="12">
        <v>31</v>
      </c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6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K7" t="s">
        <v>25</v>
      </c>
    </row>
    <row r="8" spans="1:89" ht="16" thickBot="1">
      <c r="A8" s="4" t="s">
        <v>202</v>
      </c>
      <c r="J8" s="12">
        <v>2</v>
      </c>
      <c r="K8" s="12">
        <v>2</v>
      </c>
      <c r="L8" s="12">
        <v>1</v>
      </c>
      <c r="M8" s="12">
        <v>2</v>
      </c>
      <c r="N8" s="13">
        <v>2</v>
      </c>
      <c r="O8" s="4">
        <v>2</v>
      </c>
      <c r="P8" s="4">
        <v>1</v>
      </c>
      <c r="Q8" s="4">
        <v>2</v>
      </c>
      <c r="R8" s="4">
        <v>2</v>
      </c>
      <c r="S8" s="4">
        <v>1</v>
      </c>
      <c r="T8" s="4">
        <v>1</v>
      </c>
      <c r="U8" s="4">
        <v>2</v>
      </c>
      <c r="V8" s="4">
        <v>2</v>
      </c>
      <c r="W8" s="4">
        <v>2</v>
      </c>
      <c r="X8" s="4">
        <v>2</v>
      </c>
      <c r="Y8" s="4">
        <v>1</v>
      </c>
      <c r="Z8" s="16">
        <v>2</v>
      </c>
      <c r="AA8" s="12">
        <v>1</v>
      </c>
      <c r="AB8" s="12">
        <v>2</v>
      </c>
      <c r="AC8" s="12">
        <v>2</v>
      </c>
      <c r="AD8" s="12">
        <v>2</v>
      </c>
      <c r="AG8" s="56"/>
      <c r="AH8" s="56"/>
      <c r="AI8" s="56">
        <v>-2</v>
      </c>
      <c r="AJ8" s="56">
        <v>-2</v>
      </c>
      <c r="AK8" s="56">
        <v>-6</v>
      </c>
      <c r="AL8" s="56">
        <v>-4</v>
      </c>
      <c r="AM8" s="56">
        <v>-1</v>
      </c>
      <c r="AN8" s="56">
        <v>-3</v>
      </c>
      <c r="AO8" s="56">
        <v>-4</v>
      </c>
      <c r="AP8" s="56">
        <v>-3</v>
      </c>
      <c r="AQ8" s="56">
        <v>-3</v>
      </c>
      <c r="AR8" s="56">
        <v>-3</v>
      </c>
      <c r="AS8" s="56">
        <v>-5</v>
      </c>
      <c r="AT8" s="56">
        <v>-1</v>
      </c>
      <c r="AU8" s="56">
        <v>-4</v>
      </c>
      <c r="AV8" s="56">
        <v>-1</v>
      </c>
      <c r="AW8" s="56">
        <v>-1</v>
      </c>
      <c r="AX8" s="65">
        <v>-3</v>
      </c>
      <c r="AY8" s="56">
        <v>-7</v>
      </c>
      <c r="AZ8" s="56">
        <v>-2</v>
      </c>
      <c r="BA8" s="56">
        <v>-1</v>
      </c>
      <c r="BB8" s="56">
        <v>-5</v>
      </c>
      <c r="BC8" s="56">
        <v>-2</v>
      </c>
      <c r="BD8" s="56">
        <v>-2</v>
      </c>
      <c r="BE8" s="56">
        <v>2</v>
      </c>
      <c r="BF8" s="56">
        <v>-4</v>
      </c>
      <c r="BG8" s="56">
        <v>-4</v>
      </c>
      <c r="BH8" s="56">
        <v>0</v>
      </c>
      <c r="BI8" s="56">
        <v>-3</v>
      </c>
      <c r="BJ8" s="56">
        <v>0</v>
      </c>
      <c r="BK8" s="56">
        <v>-1</v>
      </c>
      <c r="BL8" s="56">
        <v>-1</v>
      </c>
      <c r="BM8" s="56">
        <v>2</v>
      </c>
      <c r="BN8" s="56">
        <v>-1</v>
      </c>
      <c r="BO8" s="56">
        <v>1</v>
      </c>
      <c r="BP8" s="56">
        <v>1</v>
      </c>
      <c r="BQ8" s="56">
        <v>-3</v>
      </c>
      <c r="BR8" s="56">
        <v>-4</v>
      </c>
      <c r="BS8" s="56">
        <v>1</v>
      </c>
      <c r="BT8" s="56">
        <v>-1</v>
      </c>
      <c r="BU8" s="56">
        <v>0</v>
      </c>
      <c r="BV8" s="56">
        <v>0</v>
      </c>
      <c r="BW8" s="56">
        <v>-3</v>
      </c>
      <c r="BX8" s="56">
        <v>-4</v>
      </c>
      <c r="BY8" s="56">
        <v>-4</v>
      </c>
      <c r="BZ8" s="56">
        <v>-3</v>
      </c>
      <c r="CA8" s="56">
        <v>0</v>
      </c>
      <c r="CB8" s="56">
        <v>-5</v>
      </c>
      <c r="CC8" s="56">
        <v>-1</v>
      </c>
      <c r="CD8" s="56">
        <v>-1</v>
      </c>
      <c r="CE8" s="56">
        <v>-2</v>
      </c>
      <c r="CF8" s="56">
        <v>-1</v>
      </c>
      <c r="CG8" s="56">
        <v>0</v>
      </c>
      <c r="CH8">
        <v>-2</v>
      </c>
      <c r="CK8" t="s">
        <v>26</v>
      </c>
    </row>
    <row r="9" spans="1:89" ht="16" thickBot="1">
      <c r="A9" s="4" t="s">
        <v>203</v>
      </c>
      <c r="J9" s="12">
        <v>1</v>
      </c>
      <c r="K9" s="12">
        <v>1</v>
      </c>
      <c r="L9" s="12">
        <v>1</v>
      </c>
      <c r="M9" s="12">
        <v>1</v>
      </c>
      <c r="N9" s="13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/>
      <c r="X9" s="4">
        <v>1</v>
      </c>
      <c r="Y9" s="4">
        <v>1</v>
      </c>
      <c r="Z9" s="16"/>
      <c r="AA9" s="12">
        <v>1</v>
      </c>
      <c r="AB9" s="12">
        <v>1</v>
      </c>
      <c r="AC9" s="12">
        <v>1</v>
      </c>
      <c r="AD9" s="12"/>
      <c r="AG9" s="32" t="s">
        <v>214</v>
      </c>
      <c r="AH9" s="34">
        <f t="shared" ref="AH9:AH29" si="0">SUM(AI9:CH9)</f>
        <v>18</v>
      </c>
      <c r="AI9" s="34">
        <v>0</v>
      </c>
      <c r="AJ9" s="34">
        <v>0</v>
      </c>
      <c r="AK9" s="34">
        <v>0</v>
      </c>
      <c r="AL9" s="34">
        <v>0</v>
      </c>
      <c r="AM9" s="34">
        <v>0</v>
      </c>
      <c r="AN9" s="34">
        <v>0</v>
      </c>
      <c r="AO9" s="34">
        <v>0</v>
      </c>
      <c r="AP9" s="34">
        <v>1</v>
      </c>
      <c r="AQ9" s="34">
        <v>1</v>
      </c>
      <c r="AR9" s="34">
        <v>0</v>
      </c>
      <c r="AS9" s="34">
        <v>0</v>
      </c>
      <c r="AT9" s="34">
        <v>0</v>
      </c>
      <c r="AU9" s="34">
        <v>0</v>
      </c>
      <c r="AV9" s="34">
        <v>0</v>
      </c>
      <c r="AW9" s="34">
        <v>0</v>
      </c>
      <c r="AX9" s="66">
        <v>1</v>
      </c>
      <c r="AY9" s="34">
        <v>0</v>
      </c>
      <c r="AZ9" s="34">
        <v>1</v>
      </c>
      <c r="BA9" s="34">
        <v>1</v>
      </c>
      <c r="BB9" s="34">
        <v>0</v>
      </c>
      <c r="BC9" s="34">
        <v>0</v>
      </c>
      <c r="BD9" s="34">
        <v>1</v>
      </c>
      <c r="BE9" s="34">
        <v>0</v>
      </c>
      <c r="BF9" s="34">
        <v>1</v>
      </c>
      <c r="BG9" s="34">
        <v>0</v>
      </c>
      <c r="BH9" s="34">
        <v>0</v>
      </c>
      <c r="BI9" s="34">
        <v>0</v>
      </c>
      <c r="BJ9" s="34">
        <v>0</v>
      </c>
      <c r="BK9" s="34">
        <v>1</v>
      </c>
      <c r="BL9" s="34">
        <v>0</v>
      </c>
      <c r="BM9" s="34">
        <v>1</v>
      </c>
      <c r="BN9" s="34">
        <v>0</v>
      </c>
      <c r="BO9" s="34">
        <v>0</v>
      </c>
      <c r="BP9" s="34">
        <v>1</v>
      </c>
      <c r="BQ9" s="34">
        <v>0</v>
      </c>
      <c r="BR9" s="34">
        <v>0</v>
      </c>
      <c r="BS9" s="34">
        <v>0</v>
      </c>
      <c r="BT9" s="34">
        <v>1</v>
      </c>
      <c r="BU9" s="34">
        <v>1</v>
      </c>
      <c r="BV9" s="34">
        <v>0</v>
      </c>
      <c r="BW9" s="34">
        <v>1</v>
      </c>
      <c r="BX9" s="34">
        <v>0</v>
      </c>
      <c r="BY9" s="34">
        <v>0</v>
      </c>
      <c r="BZ9" s="34">
        <v>0</v>
      </c>
      <c r="CA9" s="34">
        <v>0</v>
      </c>
      <c r="CB9" s="34">
        <v>0</v>
      </c>
      <c r="CC9" s="34">
        <v>1</v>
      </c>
      <c r="CD9" s="34">
        <v>0</v>
      </c>
      <c r="CE9" s="34">
        <v>1</v>
      </c>
      <c r="CF9" s="34">
        <v>1</v>
      </c>
      <c r="CG9" s="35">
        <v>1</v>
      </c>
      <c r="CH9">
        <v>1</v>
      </c>
      <c r="CK9" t="s">
        <v>27</v>
      </c>
    </row>
    <row r="10" spans="1:89" ht="16" thickBot="1">
      <c r="A10" s="4" t="s">
        <v>204</v>
      </c>
      <c r="J10" s="12"/>
      <c r="K10" s="12" t="s">
        <v>192</v>
      </c>
      <c r="L10" s="12" t="s">
        <v>194</v>
      </c>
      <c r="M10" s="12"/>
      <c r="N10" s="13"/>
      <c r="O10" s="4"/>
      <c r="P10" s="4" t="s">
        <v>196</v>
      </c>
      <c r="Q10" s="4"/>
      <c r="R10" s="4"/>
      <c r="S10" s="4"/>
      <c r="T10" s="4"/>
      <c r="U10" s="4"/>
      <c r="V10" s="4"/>
      <c r="W10" s="4"/>
      <c r="X10" s="4"/>
      <c r="Y10" s="4"/>
      <c r="Z10" s="16"/>
      <c r="AA10" s="12"/>
      <c r="AB10" s="12"/>
      <c r="AC10" s="12"/>
      <c r="AD10" s="12"/>
      <c r="AG10" s="33" t="s">
        <v>208</v>
      </c>
      <c r="AH10" s="34">
        <f t="shared" si="0"/>
        <v>25</v>
      </c>
      <c r="AI10" s="20">
        <v>1</v>
      </c>
      <c r="AJ10" s="20">
        <v>1</v>
      </c>
      <c r="AK10" s="20">
        <v>1</v>
      </c>
      <c r="AL10" s="20">
        <v>1</v>
      </c>
      <c r="AM10" s="20">
        <v>1</v>
      </c>
      <c r="AN10" s="20">
        <v>1</v>
      </c>
      <c r="AO10" s="20">
        <v>0</v>
      </c>
      <c r="AP10" s="20">
        <v>0</v>
      </c>
      <c r="AQ10" s="20">
        <v>1</v>
      </c>
      <c r="AR10" s="20">
        <v>1</v>
      </c>
      <c r="AS10" s="20">
        <v>0</v>
      </c>
      <c r="AT10" s="20">
        <v>1</v>
      </c>
      <c r="AU10" s="20">
        <v>1</v>
      </c>
      <c r="AV10" s="20">
        <v>0</v>
      </c>
      <c r="AW10" s="20">
        <v>1</v>
      </c>
      <c r="AX10" s="67">
        <v>1</v>
      </c>
      <c r="AY10" s="20">
        <v>0</v>
      </c>
      <c r="AZ10" s="20">
        <v>1</v>
      </c>
      <c r="BA10" s="20">
        <v>1</v>
      </c>
      <c r="BB10" s="20">
        <v>0</v>
      </c>
      <c r="BC10" s="20">
        <v>1</v>
      </c>
      <c r="BD10" s="20">
        <v>1</v>
      </c>
      <c r="BE10" s="20">
        <v>0</v>
      </c>
      <c r="BF10" s="20">
        <v>0</v>
      </c>
      <c r="BG10" s="20">
        <v>0</v>
      </c>
      <c r="BH10" s="20">
        <v>0</v>
      </c>
      <c r="BI10" s="20">
        <v>0</v>
      </c>
      <c r="BJ10" s="20">
        <v>0</v>
      </c>
      <c r="BK10" s="20">
        <v>1</v>
      </c>
      <c r="BL10" s="20">
        <v>1</v>
      </c>
      <c r="BM10" s="20">
        <v>1</v>
      </c>
      <c r="BN10" s="20">
        <v>0</v>
      </c>
      <c r="BO10" s="20">
        <v>1</v>
      </c>
      <c r="BP10" s="20">
        <v>0</v>
      </c>
      <c r="BQ10" s="20">
        <v>0</v>
      </c>
      <c r="BR10" s="20">
        <v>0</v>
      </c>
      <c r="BS10" s="20">
        <v>1</v>
      </c>
      <c r="BT10" s="20">
        <v>0</v>
      </c>
      <c r="BU10" s="20">
        <v>0</v>
      </c>
      <c r="BV10" s="20">
        <v>0</v>
      </c>
      <c r="BW10" s="20">
        <v>0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1</v>
      </c>
      <c r="CD10" s="20">
        <v>1</v>
      </c>
      <c r="CE10" s="20">
        <v>0</v>
      </c>
      <c r="CF10" s="20">
        <v>1</v>
      </c>
      <c r="CG10" s="21">
        <v>0</v>
      </c>
      <c r="CH10">
        <v>1</v>
      </c>
      <c r="CK10" t="s">
        <v>28</v>
      </c>
    </row>
    <row r="11" spans="1:89" ht="16" thickBot="1">
      <c r="A11" s="4" t="s">
        <v>197</v>
      </c>
      <c r="J11" s="12" t="s">
        <v>199</v>
      </c>
      <c r="K11" s="12" t="s">
        <v>199</v>
      </c>
      <c r="L11" s="12" t="s">
        <v>199</v>
      </c>
      <c r="M11" s="12" t="s">
        <v>199</v>
      </c>
      <c r="N11" s="13" t="s">
        <v>199</v>
      </c>
      <c r="O11" s="4" t="s">
        <v>199</v>
      </c>
      <c r="P11" s="4" t="s">
        <v>200</v>
      </c>
      <c r="Q11" s="4" t="s">
        <v>200</v>
      </c>
      <c r="R11" s="4" t="s">
        <v>200</v>
      </c>
      <c r="S11" s="4" t="s">
        <v>200</v>
      </c>
      <c r="T11" s="4" t="s">
        <v>200</v>
      </c>
      <c r="U11" s="4" t="s">
        <v>200</v>
      </c>
      <c r="V11" s="4" t="s">
        <v>200</v>
      </c>
      <c r="W11" s="4" t="s">
        <v>200</v>
      </c>
      <c r="X11" s="4" t="s">
        <v>200</v>
      </c>
      <c r="Y11" s="4" t="s">
        <v>200</v>
      </c>
      <c r="Z11" s="16" t="s">
        <v>200</v>
      </c>
      <c r="AA11" s="12" t="s">
        <v>200</v>
      </c>
      <c r="AB11" s="12" t="s">
        <v>200</v>
      </c>
      <c r="AC11" s="12" t="s">
        <v>200</v>
      </c>
      <c r="AD11" s="12" t="s">
        <v>200</v>
      </c>
      <c r="AG11" s="33" t="s">
        <v>215</v>
      </c>
      <c r="AH11" s="34">
        <f t="shared" si="0"/>
        <v>28</v>
      </c>
      <c r="AI11" s="20">
        <v>1</v>
      </c>
      <c r="AJ11" s="20">
        <v>1</v>
      </c>
      <c r="AK11" s="20">
        <v>0</v>
      </c>
      <c r="AL11" s="20">
        <v>0</v>
      </c>
      <c r="AM11" s="20">
        <v>1</v>
      </c>
      <c r="AN11" s="20">
        <v>1</v>
      </c>
      <c r="AO11" s="20">
        <v>1</v>
      </c>
      <c r="AP11" s="20">
        <v>0</v>
      </c>
      <c r="AQ11" s="20">
        <v>1</v>
      </c>
      <c r="AR11" s="20">
        <v>1</v>
      </c>
      <c r="AS11" s="20">
        <v>0</v>
      </c>
      <c r="AT11" s="20">
        <v>1</v>
      </c>
      <c r="AU11" s="20">
        <v>0</v>
      </c>
      <c r="AV11" s="20">
        <v>1</v>
      </c>
      <c r="AW11" s="20">
        <v>1</v>
      </c>
      <c r="AX11" s="67">
        <v>1</v>
      </c>
      <c r="AY11" s="20">
        <v>0</v>
      </c>
      <c r="AZ11" s="20">
        <v>0</v>
      </c>
      <c r="BA11" s="20">
        <v>1</v>
      </c>
      <c r="BB11" s="20">
        <v>0</v>
      </c>
      <c r="BC11" s="20">
        <v>1</v>
      </c>
      <c r="BD11" s="20">
        <v>0</v>
      </c>
      <c r="BE11" s="20">
        <v>0</v>
      </c>
      <c r="BF11" s="20">
        <v>1</v>
      </c>
      <c r="BG11" s="20">
        <v>0</v>
      </c>
      <c r="BH11" s="20">
        <v>1</v>
      </c>
      <c r="BI11" s="20">
        <v>1</v>
      </c>
      <c r="BJ11" s="20">
        <v>0</v>
      </c>
      <c r="BK11" s="20">
        <v>1</v>
      </c>
      <c r="BL11" s="20">
        <v>1</v>
      </c>
      <c r="BM11" s="20">
        <v>1</v>
      </c>
      <c r="BN11" s="20">
        <v>0</v>
      </c>
      <c r="BO11" s="20">
        <v>0</v>
      </c>
      <c r="BP11" s="20">
        <v>0</v>
      </c>
      <c r="BQ11" s="20">
        <v>1</v>
      </c>
      <c r="BR11" s="20">
        <v>0</v>
      </c>
      <c r="BS11" s="20">
        <v>0</v>
      </c>
      <c r="BT11" s="20">
        <v>0</v>
      </c>
      <c r="BU11" s="20">
        <v>1</v>
      </c>
      <c r="BV11" s="20">
        <v>1</v>
      </c>
      <c r="BW11" s="20">
        <v>1</v>
      </c>
      <c r="BX11" s="20">
        <v>0</v>
      </c>
      <c r="BY11" s="20">
        <v>0</v>
      </c>
      <c r="BZ11" s="20">
        <v>0</v>
      </c>
      <c r="CA11" s="20">
        <v>0</v>
      </c>
      <c r="CB11" s="20">
        <v>1</v>
      </c>
      <c r="CC11" s="20">
        <v>1</v>
      </c>
      <c r="CD11" s="20">
        <v>1</v>
      </c>
      <c r="CE11" s="20">
        <v>1</v>
      </c>
      <c r="CF11" s="20">
        <v>1</v>
      </c>
      <c r="CG11" s="21">
        <v>0</v>
      </c>
      <c r="CH11">
        <v>0</v>
      </c>
      <c r="CK11" t="s">
        <v>29</v>
      </c>
    </row>
    <row r="12" spans="1:89" ht="16" thickBot="1">
      <c r="A12" s="9" t="s">
        <v>229</v>
      </c>
      <c r="B12" s="7" t="s">
        <v>230</v>
      </c>
      <c r="C12" s="8" t="s">
        <v>231</v>
      </c>
      <c r="D12" s="23"/>
      <c r="E12" s="8" t="s">
        <v>232</v>
      </c>
      <c r="F12" s="8" t="s">
        <v>246</v>
      </c>
      <c r="G12" s="8" t="s">
        <v>233</v>
      </c>
      <c r="H12" s="8"/>
      <c r="I12" s="25"/>
      <c r="J12" s="36" t="s">
        <v>214</v>
      </c>
      <c r="K12" s="36" t="s">
        <v>208</v>
      </c>
      <c r="L12" s="36" t="s">
        <v>215</v>
      </c>
      <c r="M12" s="36" t="s">
        <v>216</v>
      </c>
      <c r="N12" s="36" t="s">
        <v>222</v>
      </c>
      <c r="O12" s="37" t="s">
        <v>224</v>
      </c>
      <c r="P12" s="36" t="s">
        <v>225</v>
      </c>
      <c r="Q12" s="36" t="s">
        <v>211</v>
      </c>
      <c r="R12" s="36" t="s">
        <v>219</v>
      </c>
      <c r="S12" s="36" t="s">
        <v>212</v>
      </c>
      <c r="T12" s="36" t="s">
        <v>217</v>
      </c>
      <c r="U12" s="36" t="s">
        <v>223</v>
      </c>
      <c r="V12" s="36" t="s">
        <v>210</v>
      </c>
      <c r="W12" s="36" t="s">
        <v>206</v>
      </c>
      <c r="X12" s="36" t="s">
        <v>218</v>
      </c>
      <c r="Y12" s="41" t="s">
        <v>220</v>
      </c>
      <c r="Z12" s="36" t="s">
        <v>207</v>
      </c>
      <c r="AA12" s="36" t="s">
        <v>213</v>
      </c>
      <c r="AB12" s="36" t="s">
        <v>221</v>
      </c>
      <c r="AC12" s="36" t="s">
        <v>205</v>
      </c>
      <c r="AD12" s="36" t="s">
        <v>209</v>
      </c>
      <c r="AG12" s="33" t="s">
        <v>216</v>
      </c>
      <c r="AH12" s="34">
        <f t="shared" si="0"/>
        <v>28</v>
      </c>
      <c r="AI12" s="20">
        <v>1</v>
      </c>
      <c r="AJ12" s="20">
        <v>1</v>
      </c>
      <c r="AK12" s="20">
        <v>0</v>
      </c>
      <c r="AL12" s="20">
        <v>1</v>
      </c>
      <c r="AM12" s="20">
        <v>1</v>
      </c>
      <c r="AN12" s="20">
        <v>1</v>
      </c>
      <c r="AO12" s="20">
        <v>0</v>
      </c>
      <c r="AP12" s="20">
        <v>1</v>
      </c>
      <c r="AQ12" s="20">
        <v>0</v>
      </c>
      <c r="AR12" s="20">
        <v>1</v>
      </c>
      <c r="AS12" s="20">
        <v>1</v>
      </c>
      <c r="AT12" s="20">
        <v>0</v>
      </c>
      <c r="AU12" s="20">
        <v>1</v>
      </c>
      <c r="AV12" s="20">
        <v>0</v>
      </c>
      <c r="AW12" s="20">
        <v>1</v>
      </c>
      <c r="AX12" s="67">
        <v>1</v>
      </c>
      <c r="AY12" s="20">
        <v>0</v>
      </c>
      <c r="AZ12" s="20">
        <v>0</v>
      </c>
      <c r="BA12" s="20">
        <v>0</v>
      </c>
      <c r="BB12" s="20">
        <v>0</v>
      </c>
      <c r="BC12" s="20">
        <v>1</v>
      </c>
      <c r="BD12" s="20">
        <v>1</v>
      </c>
      <c r="BE12" s="20">
        <v>1</v>
      </c>
      <c r="BF12" s="20">
        <v>0</v>
      </c>
      <c r="BG12" s="20">
        <v>1</v>
      </c>
      <c r="BH12" s="20">
        <v>1</v>
      </c>
      <c r="BI12" s="20">
        <v>1</v>
      </c>
      <c r="BJ12" s="20">
        <v>0</v>
      </c>
      <c r="BK12" s="20">
        <v>1</v>
      </c>
      <c r="BL12" s="20">
        <v>1</v>
      </c>
      <c r="BM12" s="20">
        <v>1</v>
      </c>
      <c r="BN12" s="20">
        <v>0</v>
      </c>
      <c r="BO12" s="20">
        <v>0</v>
      </c>
      <c r="BP12" s="20">
        <v>0</v>
      </c>
      <c r="BQ12" s="20">
        <v>1</v>
      </c>
      <c r="BR12" s="20">
        <v>0</v>
      </c>
      <c r="BS12" s="20">
        <v>1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1</v>
      </c>
      <c r="CE12" s="20">
        <v>1</v>
      </c>
      <c r="CF12" s="20">
        <v>1</v>
      </c>
      <c r="CG12" s="21">
        <v>1</v>
      </c>
      <c r="CH12">
        <v>1</v>
      </c>
      <c r="CK12" t="s">
        <v>30</v>
      </c>
    </row>
    <row r="13" spans="1:89" ht="16" thickBot="1">
      <c r="A13" s="40" t="s">
        <v>98</v>
      </c>
      <c r="B13" s="52" t="s">
        <v>19</v>
      </c>
      <c r="C13" s="53">
        <f>SUM(J13:AD13)</f>
        <v>17</v>
      </c>
      <c r="D13" s="54">
        <f>C13/21</f>
        <v>0.80952380952380953</v>
      </c>
      <c r="E13" s="55">
        <f>SUM(J13:P13)</f>
        <v>5</v>
      </c>
      <c r="F13" s="55">
        <f>SUM(Q13:V13)</f>
        <v>5</v>
      </c>
      <c r="G13" s="55">
        <f>SUM(W13:AD13)</f>
        <v>7</v>
      </c>
      <c r="H13" s="55"/>
      <c r="I13" s="56">
        <f>E13-G13</f>
        <v>-2</v>
      </c>
      <c r="J13" s="32">
        <v>0</v>
      </c>
      <c r="K13" s="33">
        <v>1</v>
      </c>
      <c r="L13" s="33">
        <v>1</v>
      </c>
      <c r="M13" s="33">
        <v>1</v>
      </c>
      <c r="N13" s="33">
        <v>1</v>
      </c>
      <c r="O13" s="33">
        <v>1</v>
      </c>
      <c r="P13" s="33">
        <v>0</v>
      </c>
      <c r="Q13" s="27">
        <v>1</v>
      </c>
      <c r="R13" s="28">
        <v>1</v>
      </c>
      <c r="S13" s="28">
        <v>1</v>
      </c>
      <c r="T13" s="28">
        <v>1</v>
      </c>
      <c r="U13" s="28">
        <v>1</v>
      </c>
      <c r="V13" s="28">
        <v>0</v>
      </c>
      <c r="W13" s="18">
        <v>1</v>
      </c>
      <c r="X13" s="19">
        <v>1</v>
      </c>
      <c r="Y13" s="19">
        <v>1</v>
      </c>
      <c r="Z13" s="19">
        <v>0</v>
      </c>
      <c r="AA13" s="19">
        <v>1</v>
      </c>
      <c r="AB13" s="19">
        <v>1</v>
      </c>
      <c r="AC13" s="19">
        <v>1</v>
      </c>
      <c r="AD13" s="19">
        <v>1</v>
      </c>
      <c r="AG13" s="33" t="s">
        <v>222</v>
      </c>
      <c r="AH13" s="34">
        <f t="shared" si="0"/>
        <v>28</v>
      </c>
      <c r="AI13" s="20">
        <v>1</v>
      </c>
      <c r="AJ13" s="20">
        <v>1</v>
      </c>
      <c r="AK13" s="20">
        <v>0</v>
      </c>
      <c r="AL13" s="20">
        <v>1</v>
      </c>
      <c r="AM13" s="20">
        <v>1</v>
      </c>
      <c r="AN13" s="20">
        <v>1</v>
      </c>
      <c r="AO13" s="20">
        <v>0</v>
      </c>
      <c r="AP13" s="20">
        <v>1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1</v>
      </c>
      <c r="AX13" s="67">
        <v>1</v>
      </c>
      <c r="AY13" s="20">
        <v>0</v>
      </c>
      <c r="AZ13" s="20">
        <v>0</v>
      </c>
      <c r="BA13" s="20">
        <v>0</v>
      </c>
      <c r="BB13" s="20">
        <v>0</v>
      </c>
      <c r="BC13" s="20">
        <v>1</v>
      </c>
      <c r="BD13" s="20">
        <v>1</v>
      </c>
      <c r="BE13" s="20">
        <v>1</v>
      </c>
      <c r="BF13" s="20">
        <v>1</v>
      </c>
      <c r="BG13" s="20">
        <v>1</v>
      </c>
      <c r="BH13" s="20">
        <v>0</v>
      </c>
      <c r="BI13" s="20">
        <v>1</v>
      </c>
      <c r="BJ13" s="20">
        <v>0</v>
      </c>
      <c r="BK13" s="20">
        <v>1</v>
      </c>
      <c r="BL13" s="20">
        <v>1</v>
      </c>
      <c r="BM13" s="20">
        <v>1</v>
      </c>
      <c r="BN13" s="20">
        <v>0</v>
      </c>
      <c r="BO13" s="20">
        <v>0</v>
      </c>
      <c r="BP13" s="20">
        <v>1</v>
      </c>
      <c r="BQ13" s="20">
        <v>1</v>
      </c>
      <c r="BR13" s="20">
        <v>1</v>
      </c>
      <c r="BS13" s="20">
        <v>1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1</v>
      </c>
      <c r="CB13" s="20">
        <v>1</v>
      </c>
      <c r="CC13" s="20">
        <v>1</v>
      </c>
      <c r="CD13" s="20">
        <v>0</v>
      </c>
      <c r="CE13" s="20">
        <v>1</v>
      </c>
      <c r="CF13" s="20">
        <v>1</v>
      </c>
      <c r="CG13" s="21">
        <v>1</v>
      </c>
      <c r="CH13">
        <v>1</v>
      </c>
      <c r="CK13" t="s">
        <v>31</v>
      </c>
    </row>
    <row r="14" spans="1:89" ht="16" thickBot="1">
      <c r="A14" s="40" t="s">
        <v>99</v>
      </c>
      <c r="B14" s="52" t="s">
        <v>20</v>
      </c>
      <c r="C14" s="53">
        <f t="shared" ref="C14:C64" si="1">SUM(J14:AD14)</f>
        <v>20</v>
      </c>
      <c r="D14" s="54">
        <f t="shared" ref="D14:D64" si="2">C14/21</f>
        <v>0.95238095238095233</v>
      </c>
      <c r="E14" s="55">
        <f t="shared" ref="E14:E64" si="3">SUM(J14:P14)</f>
        <v>6</v>
      </c>
      <c r="F14" s="55">
        <f>SUM(Q14:V14)</f>
        <v>6</v>
      </c>
      <c r="G14" s="55">
        <f t="shared" ref="G14:G64" si="4">SUM(W14:AD14)</f>
        <v>8</v>
      </c>
      <c r="H14" s="55"/>
      <c r="I14" s="56">
        <f t="shared" ref="I14:I64" si="5">E14-G14</f>
        <v>-2</v>
      </c>
      <c r="J14" s="34">
        <v>0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9">
        <v>1</v>
      </c>
      <c r="R14" s="26">
        <v>1</v>
      </c>
      <c r="S14" s="26">
        <v>1</v>
      </c>
      <c r="T14" s="26">
        <v>1</v>
      </c>
      <c r="U14" s="26">
        <v>1</v>
      </c>
      <c r="V14" s="26">
        <v>1</v>
      </c>
      <c r="W14" s="18">
        <v>1</v>
      </c>
      <c r="X14" s="19">
        <v>1</v>
      </c>
      <c r="Y14" s="19">
        <v>1</v>
      </c>
      <c r="Z14" s="19">
        <v>1</v>
      </c>
      <c r="AA14" s="19">
        <v>1</v>
      </c>
      <c r="AB14" s="19">
        <v>1</v>
      </c>
      <c r="AC14" s="19">
        <v>1</v>
      </c>
      <c r="AD14" s="19">
        <v>1</v>
      </c>
      <c r="AG14" s="33" t="s">
        <v>224</v>
      </c>
      <c r="AH14" s="34">
        <f t="shared" si="0"/>
        <v>29</v>
      </c>
      <c r="AI14" s="20">
        <v>1</v>
      </c>
      <c r="AJ14" s="20">
        <v>1</v>
      </c>
      <c r="AK14" s="20">
        <v>0</v>
      </c>
      <c r="AL14" s="20">
        <v>1</v>
      </c>
      <c r="AM14" s="20">
        <v>1</v>
      </c>
      <c r="AN14" s="20">
        <v>1</v>
      </c>
      <c r="AO14" s="20">
        <v>0</v>
      </c>
      <c r="AP14" s="20">
        <v>1</v>
      </c>
      <c r="AQ14" s="20">
        <v>1</v>
      </c>
      <c r="AR14" s="20">
        <v>1</v>
      </c>
      <c r="AS14" s="20">
        <v>1</v>
      </c>
      <c r="AT14" s="20">
        <v>0</v>
      </c>
      <c r="AU14" s="20">
        <v>1</v>
      </c>
      <c r="AV14" s="20">
        <v>1</v>
      </c>
      <c r="AW14" s="20">
        <v>1</v>
      </c>
      <c r="AX14" s="67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1</v>
      </c>
      <c r="BD14" s="20">
        <v>1</v>
      </c>
      <c r="BE14" s="20">
        <v>0</v>
      </c>
      <c r="BF14" s="20">
        <v>0</v>
      </c>
      <c r="BG14" s="20">
        <v>1</v>
      </c>
      <c r="BH14" s="20">
        <v>1</v>
      </c>
      <c r="BI14" s="20">
        <v>0</v>
      </c>
      <c r="BJ14" s="20">
        <v>0</v>
      </c>
      <c r="BK14" s="20">
        <v>0</v>
      </c>
      <c r="BL14" s="20">
        <v>1</v>
      </c>
      <c r="BM14" s="20">
        <v>1</v>
      </c>
      <c r="BN14" s="20">
        <v>0</v>
      </c>
      <c r="BO14" s="20">
        <v>1</v>
      </c>
      <c r="BP14" s="20">
        <v>0</v>
      </c>
      <c r="BQ14" s="20">
        <v>1</v>
      </c>
      <c r="BR14" s="20">
        <v>0</v>
      </c>
      <c r="BS14" s="20">
        <v>1</v>
      </c>
      <c r="BT14" s="20">
        <v>0</v>
      </c>
      <c r="BU14" s="20">
        <v>0</v>
      </c>
      <c r="BV14" s="20">
        <v>0</v>
      </c>
      <c r="BW14" s="20">
        <v>0</v>
      </c>
      <c r="BX14" s="20">
        <v>1</v>
      </c>
      <c r="BY14" s="20">
        <v>0</v>
      </c>
      <c r="BZ14" s="20">
        <v>1</v>
      </c>
      <c r="CA14" s="20">
        <v>1</v>
      </c>
      <c r="CB14" s="20">
        <v>0</v>
      </c>
      <c r="CC14" s="20">
        <v>1</v>
      </c>
      <c r="CD14" s="20">
        <v>1</v>
      </c>
      <c r="CE14" s="20">
        <v>1</v>
      </c>
      <c r="CF14" s="20">
        <v>1</v>
      </c>
      <c r="CG14" s="21">
        <v>0</v>
      </c>
      <c r="CH14">
        <v>1</v>
      </c>
      <c r="CK14" t="s">
        <v>32</v>
      </c>
    </row>
    <row r="15" spans="1:89" ht="16" thickBot="1">
      <c r="A15" s="40" t="s">
        <v>100</v>
      </c>
      <c r="B15" s="52" t="s">
        <v>21</v>
      </c>
      <c r="C15" s="53">
        <f t="shared" si="1"/>
        <v>15</v>
      </c>
      <c r="D15" s="54">
        <f t="shared" si="2"/>
        <v>0.7142857142857143</v>
      </c>
      <c r="E15" s="55">
        <f t="shared" si="3"/>
        <v>2</v>
      </c>
      <c r="F15" s="55">
        <f>SUM(Q15:V15)</f>
        <v>5</v>
      </c>
      <c r="G15" s="55">
        <f t="shared" si="4"/>
        <v>8</v>
      </c>
      <c r="H15" s="55"/>
      <c r="I15" s="56">
        <f t="shared" si="5"/>
        <v>-6</v>
      </c>
      <c r="J15" s="34">
        <v>0</v>
      </c>
      <c r="K15" s="20">
        <v>1</v>
      </c>
      <c r="L15" s="20">
        <v>0</v>
      </c>
      <c r="M15" s="20">
        <v>0</v>
      </c>
      <c r="N15" s="20">
        <v>0</v>
      </c>
      <c r="O15" s="20">
        <v>0</v>
      </c>
      <c r="P15" s="20">
        <v>1</v>
      </c>
      <c r="Q15" s="29">
        <v>1</v>
      </c>
      <c r="R15" s="26">
        <v>0</v>
      </c>
      <c r="S15" s="26">
        <v>1</v>
      </c>
      <c r="T15" s="26">
        <v>1</v>
      </c>
      <c r="U15" s="26">
        <v>1</v>
      </c>
      <c r="V15" s="26">
        <v>1</v>
      </c>
      <c r="W15" s="18">
        <v>1</v>
      </c>
      <c r="X15" s="19">
        <v>1</v>
      </c>
      <c r="Y15" s="19">
        <v>1</v>
      </c>
      <c r="Z15" s="19">
        <v>1</v>
      </c>
      <c r="AA15" s="19">
        <v>1</v>
      </c>
      <c r="AB15" s="19">
        <v>1</v>
      </c>
      <c r="AC15" s="19">
        <v>1</v>
      </c>
      <c r="AD15" s="19">
        <v>1</v>
      </c>
      <c r="AG15" s="33" t="s">
        <v>225</v>
      </c>
      <c r="AH15" s="34">
        <f t="shared" si="0"/>
        <v>29</v>
      </c>
      <c r="AI15" s="20">
        <v>0</v>
      </c>
      <c r="AJ15" s="20">
        <v>1</v>
      </c>
      <c r="AK15" s="20">
        <v>1</v>
      </c>
      <c r="AL15" s="20">
        <v>0</v>
      </c>
      <c r="AM15" s="20">
        <v>1</v>
      </c>
      <c r="AN15" s="20">
        <v>0</v>
      </c>
      <c r="AO15" s="20">
        <v>0</v>
      </c>
      <c r="AP15" s="20">
        <v>0</v>
      </c>
      <c r="AQ15" s="20">
        <v>1</v>
      </c>
      <c r="AR15" s="20">
        <v>1</v>
      </c>
      <c r="AS15" s="20">
        <v>0</v>
      </c>
      <c r="AT15" s="20">
        <v>1</v>
      </c>
      <c r="AU15" s="20">
        <v>1</v>
      </c>
      <c r="AV15" s="20">
        <v>0</v>
      </c>
      <c r="AW15" s="20">
        <v>1</v>
      </c>
      <c r="AX15" s="67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1</v>
      </c>
      <c r="BD15" s="20">
        <v>1</v>
      </c>
      <c r="BE15" s="20">
        <v>1</v>
      </c>
      <c r="BF15" s="20">
        <v>1</v>
      </c>
      <c r="BG15" s="20">
        <v>1</v>
      </c>
      <c r="BH15" s="20">
        <v>0</v>
      </c>
      <c r="BI15" s="20">
        <v>1</v>
      </c>
      <c r="BJ15" s="20">
        <v>0</v>
      </c>
      <c r="BK15" s="20">
        <v>1</v>
      </c>
      <c r="BL15" s="20">
        <v>1</v>
      </c>
      <c r="BM15" s="20">
        <v>1</v>
      </c>
      <c r="BN15" s="20">
        <v>0</v>
      </c>
      <c r="BO15" s="20">
        <v>1</v>
      </c>
      <c r="BP15" s="20">
        <v>1</v>
      </c>
      <c r="BQ15" s="20">
        <v>1</v>
      </c>
      <c r="BR15" s="20">
        <v>0</v>
      </c>
      <c r="BS15" s="20">
        <v>1</v>
      </c>
      <c r="BT15" s="20">
        <v>0</v>
      </c>
      <c r="BU15" s="20">
        <v>1</v>
      </c>
      <c r="BV15" s="20">
        <v>1</v>
      </c>
      <c r="BW15" s="20">
        <v>0</v>
      </c>
      <c r="BX15" s="20">
        <v>1</v>
      </c>
      <c r="BY15" s="20">
        <v>0</v>
      </c>
      <c r="BZ15" s="20">
        <v>0</v>
      </c>
      <c r="CA15" s="20">
        <v>1</v>
      </c>
      <c r="CB15" s="20">
        <v>0</v>
      </c>
      <c r="CC15" s="20">
        <v>1</v>
      </c>
      <c r="CD15" s="20">
        <v>0</v>
      </c>
      <c r="CE15" s="20">
        <v>1</v>
      </c>
      <c r="CF15" s="20">
        <v>1</v>
      </c>
      <c r="CG15" s="21">
        <v>0</v>
      </c>
      <c r="CH15">
        <v>1</v>
      </c>
      <c r="CK15" t="s">
        <v>33</v>
      </c>
    </row>
    <row r="16" spans="1:89" ht="16" thickBot="1">
      <c r="A16" s="40" t="s">
        <v>101</v>
      </c>
      <c r="B16" s="52" t="s">
        <v>22</v>
      </c>
      <c r="C16" s="53">
        <f t="shared" si="1"/>
        <v>17</v>
      </c>
      <c r="D16" s="54">
        <f t="shared" si="2"/>
        <v>0.80952380952380953</v>
      </c>
      <c r="E16" s="55">
        <f t="shared" si="3"/>
        <v>4</v>
      </c>
      <c r="F16" s="55">
        <f>SUM(Q16:V16)</f>
        <v>5</v>
      </c>
      <c r="G16" s="55">
        <f t="shared" si="4"/>
        <v>8</v>
      </c>
      <c r="H16" s="55"/>
      <c r="I16" s="56">
        <f t="shared" si="5"/>
        <v>-4</v>
      </c>
      <c r="J16" s="34">
        <v>0</v>
      </c>
      <c r="K16" s="20">
        <v>1</v>
      </c>
      <c r="L16" s="20">
        <v>0</v>
      </c>
      <c r="M16" s="20">
        <v>1</v>
      </c>
      <c r="N16" s="20">
        <v>1</v>
      </c>
      <c r="O16" s="20">
        <v>1</v>
      </c>
      <c r="P16" s="20">
        <v>0</v>
      </c>
      <c r="Q16" s="29">
        <v>1</v>
      </c>
      <c r="R16" s="26">
        <v>1</v>
      </c>
      <c r="S16" s="26">
        <v>1</v>
      </c>
      <c r="T16" s="26">
        <v>1</v>
      </c>
      <c r="U16" s="26">
        <v>1</v>
      </c>
      <c r="V16" s="26">
        <v>0</v>
      </c>
      <c r="W16" s="18">
        <v>1</v>
      </c>
      <c r="X16" s="19">
        <v>1</v>
      </c>
      <c r="Y16" s="19">
        <v>1</v>
      </c>
      <c r="Z16" s="19">
        <v>1</v>
      </c>
      <c r="AA16" s="19">
        <v>1</v>
      </c>
      <c r="AB16" s="19">
        <v>1</v>
      </c>
      <c r="AC16" s="19">
        <v>1</v>
      </c>
      <c r="AD16" s="19">
        <v>1</v>
      </c>
      <c r="AG16" s="27" t="s">
        <v>211</v>
      </c>
      <c r="AH16" s="34">
        <f t="shared" si="0"/>
        <v>31</v>
      </c>
      <c r="AI16" s="29">
        <v>1</v>
      </c>
      <c r="AJ16" s="29">
        <v>1</v>
      </c>
      <c r="AK16" s="29">
        <v>1</v>
      </c>
      <c r="AL16" s="29">
        <v>1</v>
      </c>
      <c r="AM16" s="29">
        <v>1</v>
      </c>
      <c r="AN16" s="29">
        <v>0</v>
      </c>
      <c r="AO16" s="29">
        <v>1</v>
      </c>
      <c r="AP16" s="29">
        <v>1</v>
      </c>
      <c r="AQ16" s="29">
        <v>1</v>
      </c>
      <c r="AR16" s="29">
        <v>1</v>
      </c>
      <c r="AS16" s="29">
        <v>1</v>
      </c>
      <c r="AT16" s="29">
        <v>0</v>
      </c>
      <c r="AU16" s="29">
        <v>1</v>
      </c>
      <c r="AV16" s="29">
        <v>0</v>
      </c>
      <c r="AW16" s="29">
        <v>1</v>
      </c>
      <c r="AX16" s="68">
        <v>1</v>
      </c>
      <c r="AY16" s="29">
        <v>0</v>
      </c>
      <c r="AZ16" s="29">
        <v>0</v>
      </c>
      <c r="BA16" s="29">
        <v>0</v>
      </c>
      <c r="BB16" s="29">
        <v>1</v>
      </c>
      <c r="BC16" s="29">
        <v>1</v>
      </c>
      <c r="BD16" s="29">
        <v>1</v>
      </c>
      <c r="BE16" s="29">
        <v>0</v>
      </c>
      <c r="BF16" s="29">
        <v>0</v>
      </c>
      <c r="BG16" s="29">
        <v>1</v>
      </c>
      <c r="BH16" s="29">
        <v>0</v>
      </c>
      <c r="BI16" s="29">
        <v>1</v>
      </c>
      <c r="BJ16" s="29">
        <v>1</v>
      </c>
      <c r="BK16" s="29">
        <v>1</v>
      </c>
      <c r="BL16" s="29">
        <v>1</v>
      </c>
      <c r="BM16" s="29">
        <v>1</v>
      </c>
      <c r="BN16" s="29">
        <v>0</v>
      </c>
      <c r="BO16" s="29">
        <v>0</v>
      </c>
      <c r="BP16" s="29">
        <v>0</v>
      </c>
      <c r="BQ16" s="29">
        <v>0</v>
      </c>
      <c r="BR16" s="29">
        <v>1</v>
      </c>
      <c r="BS16" s="29">
        <v>1</v>
      </c>
      <c r="BT16" s="29">
        <v>0</v>
      </c>
      <c r="BU16" s="29">
        <v>1</v>
      </c>
      <c r="BV16" s="29">
        <v>0</v>
      </c>
      <c r="BW16" s="29">
        <v>0</v>
      </c>
      <c r="BX16" s="29">
        <v>0</v>
      </c>
      <c r="BY16" s="29">
        <v>0</v>
      </c>
      <c r="BZ16" s="29">
        <v>1</v>
      </c>
      <c r="CA16" s="29">
        <v>0</v>
      </c>
      <c r="CB16" s="29">
        <v>0</v>
      </c>
      <c r="CC16" s="29">
        <v>1</v>
      </c>
      <c r="CD16" s="29">
        <v>1</v>
      </c>
      <c r="CE16" s="29">
        <v>0</v>
      </c>
      <c r="CF16" s="29">
        <v>1</v>
      </c>
      <c r="CG16" s="31">
        <v>1</v>
      </c>
      <c r="CH16">
        <v>1</v>
      </c>
      <c r="CK16" t="s">
        <v>34</v>
      </c>
    </row>
    <row r="17" spans="1:89" ht="16" thickBot="1">
      <c r="A17" s="40" t="s">
        <v>102</v>
      </c>
      <c r="B17" s="52" t="s">
        <v>23</v>
      </c>
      <c r="C17" s="53">
        <f t="shared" si="1"/>
        <v>19</v>
      </c>
      <c r="D17" s="54">
        <f t="shared" si="2"/>
        <v>0.90476190476190477</v>
      </c>
      <c r="E17" s="55">
        <f t="shared" si="3"/>
        <v>6</v>
      </c>
      <c r="F17" s="55">
        <f t="shared" ref="F17:F64" si="6">SUM(Q17:V17)</f>
        <v>6</v>
      </c>
      <c r="G17" s="55">
        <f t="shared" si="4"/>
        <v>7</v>
      </c>
      <c r="H17" s="55"/>
      <c r="I17" s="56">
        <f t="shared" si="5"/>
        <v>-1</v>
      </c>
      <c r="J17" s="34">
        <v>0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9">
        <v>1</v>
      </c>
      <c r="R17" s="26">
        <v>1</v>
      </c>
      <c r="S17" s="26">
        <v>1</v>
      </c>
      <c r="T17" s="26">
        <v>1</v>
      </c>
      <c r="U17" s="26">
        <v>1</v>
      </c>
      <c r="V17" s="26">
        <v>1</v>
      </c>
      <c r="W17" s="18">
        <v>1</v>
      </c>
      <c r="X17" s="19">
        <v>0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G17" s="28" t="s">
        <v>219</v>
      </c>
      <c r="AH17" s="34">
        <f t="shared" si="0"/>
        <v>31</v>
      </c>
      <c r="AI17" s="26">
        <v>1</v>
      </c>
      <c r="AJ17" s="26">
        <v>1</v>
      </c>
      <c r="AK17" s="26">
        <v>0</v>
      </c>
      <c r="AL17" s="26">
        <v>1</v>
      </c>
      <c r="AM17" s="26">
        <v>1</v>
      </c>
      <c r="AN17" s="26">
        <v>1</v>
      </c>
      <c r="AO17" s="26">
        <v>1</v>
      </c>
      <c r="AP17" s="26">
        <v>0</v>
      </c>
      <c r="AQ17" s="26">
        <v>1</v>
      </c>
      <c r="AR17" s="26">
        <v>0</v>
      </c>
      <c r="AS17" s="26">
        <v>1</v>
      </c>
      <c r="AT17" s="26">
        <v>0</v>
      </c>
      <c r="AU17" s="26">
        <v>1</v>
      </c>
      <c r="AV17" s="26">
        <v>0</v>
      </c>
      <c r="AW17" s="26">
        <v>0</v>
      </c>
      <c r="AX17" s="69">
        <v>1</v>
      </c>
      <c r="AY17" s="26">
        <v>1</v>
      </c>
      <c r="AZ17" s="26">
        <v>0</v>
      </c>
      <c r="BA17" s="26">
        <v>0</v>
      </c>
      <c r="BB17" s="26">
        <v>1</v>
      </c>
      <c r="BC17" s="26">
        <v>1</v>
      </c>
      <c r="BD17" s="26">
        <v>1</v>
      </c>
      <c r="BE17" s="26">
        <v>0</v>
      </c>
      <c r="BF17" s="26">
        <v>0</v>
      </c>
      <c r="BG17" s="26">
        <v>1</v>
      </c>
      <c r="BH17" s="26">
        <v>1</v>
      </c>
      <c r="BI17" s="26">
        <v>1</v>
      </c>
      <c r="BJ17" s="26">
        <v>0</v>
      </c>
      <c r="BK17" s="26">
        <v>1</v>
      </c>
      <c r="BL17" s="26">
        <v>1</v>
      </c>
      <c r="BM17" s="26">
        <v>1</v>
      </c>
      <c r="BN17" s="26">
        <v>0</v>
      </c>
      <c r="BO17" s="26">
        <v>0</v>
      </c>
      <c r="BP17" s="26">
        <v>1</v>
      </c>
      <c r="BQ17" s="26">
        <v>1</v>
      </c>
      <c r="BR17" s="26">
        <v>0</v>
      </c>
      <c r="BS17" s="26">
        <v>1</v>
      </c>
      <c r="BT17" s="26">
        <v>1</v>
      </c>
      <c r="BU17" s="26">
        <v>0</v>
      </c>
      <c r="BV17" s="26">
        <v>1</v>
      </c>
      <c r="BW17" s="26">
        <v>0</v>
      </c>
      <c r="BX17" s="26">
        <v>1</v>
      </c>
      <c r="BY17" s="26">
        <v>0</v>
      </c>
      <c r="BZ17" s="26">
        <v>0</v>
      </c>
      <c r="CA17" s="26">
        <v>0</v>
      </c>
      <c r="CB17" s="26">
        <v>1</v>
      </c>
      <c r="CC17" s="26">
        <v>1</v>
      </c>
      <c r="CD17" s="26">
        <v>0</v>
      </c>
      <c r="CE17" s="26">
        <v>1</v>
      </c>
      <c r="CF17" s="26">
        <v>1</v>
      </c>
      <c r="CG17" s="30">
        <v>0</v>
      </c>
      <c r="CH17">
        <v>1</v>
      </c>
      <c r="CK17" t="s">
        <v>35</v>
      </c>
    </row>
    <row r="18" spans="1:89" ht="16" thickBot="1">
      <c r="A18" s="40" t="s">
        <v>103</v>
      </c>
      <c r="B18" s="52" t="s">
        <v>24</v>
      </c>
      <c r="C18" s="53">
        <f t="shared" si="1"/>
        <v>18</v>
      </c>
      <c r="D18" s="54">
        <f t="shared" si="2"/>
        <v>0.8571428571428571</v>
      </c>
      <c r="E18" s="55">
        <f t="shared" si="3"/>
        <v>5</v>
      </c>
      <c r="F18" s="55">
        <f t="shared" si="6"/>
        <v>5</v>
      </c>
      <c r="G18" s="55">
        <f t="shared" si="4"/>
        <v>8</v>
      </c>
      <c r="H18" s="55"/>
      <c r="I18" s="56">
        <f t="shared" si="5"/>
        <v>-3</v>
      </c>
      <c r="J18" s="34">
        <v>0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0</v>
      </c>
      <c r="Q18" s="29">
        <v>0</v>
      </c>
      <c r="R18" s="26">
        <v>1</v>
      </c>
      <c r="S18" s="26">
        <v>1</v>
      </c>
      <c r="T18" s="26">
        <v>1</v>
      </c>
      <c r="U18" s="26">
        <v>1</v>
      </c>
      <c r="V18" s="26">
        <v>1</v>
      </c>
      <c r="W18" s="18">
        <v>1</v>
      </c>
      <c r="X18" s="19">
        <v>1</v>
      </c>
      <c r="Y18" s="19">
        <v>1</v>
      </c>
      <c r="Z18" s="19">
        <v>1</v>
      </c>
      <c r="AA18" s="19">
        <v>1</v>
      </c>
      <c r="AB18" s="19">
        <v>1</v>
      </c>
      <c r="AC18" s="19">
        <v>1</v>
      </c>
      <c r="AD18" s="19">
        <v>1</v>
      </c>
      <c r="AG18" s="28" t="s">
        <v>212</v>
      </c>
      <c r="AH18" s="34">
        <f t="shared" si="0"/>
        <v>32</v>
      </c>
      <c r="AI18" s="26">
        <v>1</v>
      </c>
      <c r="AJ18" s="26">
        <v>1</v>
      </c>
      <c r="AK18" s="26">
        <v>1</v>
      </c>
      <c r="AL18" s="26">
        <v>1</v>
      </c>
      <c r="AM18" s="26">
        <v>1</v>
      </c>
      <c r="AN18" s="26">
        <v>1</v>
      </c>
      <c r="AO18" s="26">
        <v>0</v>
      </c>
      <c r="AP18" s="26">
        <v>1</v>
      </c>
      <c r="AQ18" s="26">
        <v>1</v>
      </c>
      <c r="AR18" s="26">
        <v>1</v>
      </c>
      <c r="AS18" s="26">
        <v>1</v>
      </c>
      <c r="AT18" s="26">
        <v>1</v>
      </c>
      <c r="AU18" s="26">
        <v>1</v>
      </c>
      <c r="AV18" s="26">
        <v>1</v>
      </c>
      <c r="AW18" s="26">
        <v>1</v>
      </c>
      <c r="AX18" s="69">
        <v>1</v>
      </c>
      <c r="AY18" s="26">
        <v>0</v>
      </c>
      <c r="AZ18" s="26">
        <v>1</v>
      </c>
      <c r="BA18" s="26">
        <v>0</v>
      </c>
      <c r="BB18" s="26">
        <v>1</v>
      </c>
      <c r="BC18" s="26">
        <v>1</v>
      </c>
      <c r="BD18" s="26">
        <v>1</v>
      </c>
      <c r="BE18" s="26">
        <v>0</v>
      </c>
      <c r="BF18" s="26">
        <v>1</v>
      </c>
      <c r="BG18" s="26">
        <v>1</v>
      </c>
      <c r="BH18" s="26">
        <v>0</v>
      </c>
      <c r="BI18" s="26">
        <v>0</v>
      </c>
      <c r="BJ18" s="26">
        <v>0</v>
      </c>
      <c r="BK18" s="26">
        <v>1</v>
      </c>
      <c r="BL18" s="26">
        <v>1</v>
      </c>
      <c r="BM18" s="26">
        <v>0</v>
      </c>
      <c r="BN18" s="26">
        <v>0</v>
      </c>
      <c r="BO18" s="26">
        <v>0</v>
      </c>
      <c r="BP18" s="26">
        <v>0</v>
      </c>
      <c r="BQ18" s="26">
        <v>0</v>
      </c>
      <c r="BR18" s="26">
        <v>0</v>
      </c>
      <c r="BS18" s="26">
        <v>1</v>
      </c>
      <c r="BT18" s="26">
        <v>0</v>
      </c>
      <c r="BU18" s="26">
        <v>0</v>
      </c>
      <c r="BV18" s="26">
        <v>0</v>
      </c>
      <c r="BW18" s="26">
        <v>0</v>
      </c>
      <c r="BX18" s="26">
        <v>1</v>
      </c>
      <c r="BY18" s="26">
        <v>0</v>
      </c>
      <c r="BZ18" s="26">
        <v>0</v>
      </c>
      <c r="CA18" s="26">
        <v>1</v>
      </c>
      <c r="CB18" s="26">
        <v>1</v>
      </c>
      <c r="CC18" s="26">
        <v>1</v>
      </c>
      <c r="CD18" s="26">
        <v>1</v>
      </c>
      <c r="CE18" s="26">
        <v>0</v>
      </c>
      <c r="CF18" s="26">
        <v>1</v>
      </c>
      <c r="CG18" s="30">
        <v>1</v>
      </c>
      <c r="CH18">
        <v>1</v>
      </c>
      <c r="CK18" t="s">
        <v>36</v>
      </c>
    </row>
    <row r="19" spans="1:89" ht="16" thickBot="1">
      <c r="A19" s="40" t="s">
        <v>104</v>
      </c>
      <c r="B19" s="52" t="s">
        <v>25</v>
      </c>
      <c r="C19" s="53">
        <f t="shared" si="1"/>
        <v>9</v>
      </c>
      <c r="D19" s="54">
        <f t="shared" si="2"/>
        <v>0.42857142857142855</v>
      </c>
      <c r="E19" s="55">
        <f t="shared" si="3"/>
        <v>1</v>
      </c>
      <c r="F19" s="55">
        <f t="shared" si="6"/>
        <v>3</v>
      </c>
      <c r="G19" s="55">
        <f t="shared" si="4"/>
        <v>5</v>
      </c>
      <c r="H19" s="55"/>
      <c r="I19" s="56">
        <f t="shared" si="5"/>
        <v>-4</v>
      </c>
      <c r="J19" s="34">
        <v>0</v>
      </c>
      <c r="K19" s="20">
        <v>0</v>
      </c>
      <c r="L19" s="20">
        <v>1</v>
      </c>
      <c r="M19" s="20">
        <v>0</v>
      </c>
      <c r="N19" s="20">
        <v>0</v>
      </c>
      <c r="O19" s="20">
        <v>0</v>
      </c>
      <c r="P19" s="20">
        <v>0</v>
      </c>
      <c r="Q19" s="29">
        <v>1</v>
      </c>
      <c r="R19" s="26">
        <v>1</v>
      </c>
      <c r="S19" s="26">
        <v>0</v>
      </c>
      <c r="T19" s="26">
        <v>0</v>
      </c>
      <c r="U19" s="26">
        <v>0</v>
      </c>
      <c r="V19" s="26">
        <v>1</v>
      </c>
      <c r="W19" s="18">
        <v>1</v>
      </c>
      <c r="X19" s="19">
        <v>1</v>
      </c>
      <c r="Y19" s="19">
        <v>0</v>
      </c>
      <c r="Z19" s="19">
        <v>1</v>
      </c>
      <c r="AA19" s="19">
        <v>1</v>
      </c>
      <c r="AB19" s="19">
        <v>1</v>
      </c>
      <c r="AC19" s="19">
        <v>0</v>
      </c>
      <c r="AD19" s="19">
        <v>0</v>
      </c>
      <c r="AG19" s="28" t="s">
        <v>217</v>
      </c>
      <c r="AH19" s="34">
        <f t="shared" si="0"/>
        <v>32</v>
      </c>
      <c r="AI19" s="26">
        <v>1</v>
      </c>
      <c r="AJ19" s="26">
        <v>1</v>
      </c>
      <c r="AK19" s="26">
        <v>1</v>
      </c>
      <c r="AL19" s="26">
        <v>1</v>
      </c>
      <c r="AM19" s="26">
        <v>1</v>
      </c>
      <c r="AN19" s="26">
        <v>1</v>
      </c>
      <c r="AO19" s="26">
        <v>0</v>
      </c>
      <c r="AP19" s="26">
        <v>1</v>
      </c>
      <c r="AQ19" s="26">
        <v>1</v>
      </c>
      <c r="AR19" s="26">
        <v>0</v>
      </c>
      <c r="AS19" s="26">
        <v>1</v>
      </c>
      <c r="AT19" s="26">
        <v>1</v>
      </c>
      <c r="AU19" s="26">
        <v>1</v>
      </c>
      <c r="AV19" s="26">
        <v>0</v>
      </c>
      <c r="AW19" s="26">
        <v>1</v>
      </c>
      <c r="AX19" s="69">
        <v>1</v>
      </c>
      <c r="AY19" s="26">
        <v>1</v>
      </c>
      <c r="AZ19" s="26">
        <v>1</v>
      </c>
      <c r="BA19" s="26">
        <v>0</v>
      </c>
      <c r="BB19" s="26">
        <v>0</v>
      </c>
      <c r="BC19" s="26">
        <v>1</v>
      </c>
      <c r="BD19" s="26">
        <v>1</v>
      </c>
      <c r="BE19" s="26">
        <v>1</v>
      </c>
      <c r="BF19" s="26">
        <v>1</v>
      </c>
      <c r="BG19" s="26">
        <v>1</v>
      </c>
      <c r="BH19" s="26">
        <v>0</v>
      </c>
      <c r="BI19" s="26">
        <v>0</v>
      </c>
      <c r="BJ19" s="26">
        <v>0</v>
      </c>
      <c r="BK19" s="26">
        <v>1</v>
      </c>
      <c r="BL19" s="26">
        <v>1</v>
      </c>
      <c r="BM19" s="26">
        <v>1</v>
      </c>
      <c r="BN19" s="26">
        <v>0</v>
      </c>
      <c r="BO19" s="26">
        <v>0</v>
      </c>
      <c r="BP19" s="26">
        <v>0</v>
      </c>
      <c r="BQ19" s="26">
        <v>1</v>
      </c>
      <c r="BR19" s="26">
        <v>1</v>
      </c>
      <c r="BS19" s="26">
        <v>1</v>
      </c>
      <c r="BT19" s="26">
        <v>0</v>
      </c>
      <c r="BU19" s="26">
        <v>0</v>
      </c>
      <c r="BV19" s="26">
        <v>0</v>
      </c>
      <c r="BW19" s="26">
        <v>0</v>
      </c>
      <c r="BX19" s="26">
        <v>1</v>
      </c>
      <c r="BY19" s="26">
        <v>0</v>
      </c>
      <c r="BZ19" s="26">
        <v>0</v>
      </c>
      <c r="CA19" s="26">
        <v>1</v>
      </c>
      <c r="CB19" s="26">
        <v>0</v>
      </c>
      <c r="CC19" s="26">
        <v>0</v>
      </c>
      <c r="CD19" s="26">
        <v>1</v>
      </c>
      <c r="CE19" s="26">
        <v>1</v>
      </c>
      <c r="CF19" s="26">
        <v>1</v>
      </c>
      <c r="CG19" s="30">
        <v>0</v>
      </c>
      <c r="CH19">
        <v>1</v>
      </c>
      <c r="CK19" t="s">
        <v>37</v>
      </c>
    </row>
    <row r="20" spans="1:89" ht="16" thickBot="1">
      <c r="A20" s="40" t="s">
        <v>105</v>
      </c>
      <c r="B20" s="52" t="s">
        <v>26</v>
      </c>
      <c r="C20" s="53">
        <f t="shared" si="1"/>
        <v>15</v>
      </c>
      <c r="D20" s="54">
        <f t="shared" si="2"/>
        <v>0.7142857142857143</v>
      </c>
      <c r="E20" s="55">
        <f t="shared" si="3"/>
        <v>4</v>
      </c>
      <c r="F20" s="55">
        <f t="shared" si="6"/>
        <v>4</v>
      </c>
      <c r="G20" s="55">
        <f t="shared" si="4"/>
        <v>7</v>
      </c>
      <c r="H20" s="55"/>
      <c r="I20" s="56">
        <f t="shared" si="5"/>
        <v>-3</v>
      </c>
      <c r="J20" s="34">
        <v>1</v>
      </c>
      <c r="K20" s="20">
        <v>0</v>
      </c>
      <c r="L20" s="20">
        <v>0</v>
      </c>
      <c r="M20" s="20">
        <v>1</v>
      </c>
      <c r="N20" s="20">
        <v>1</v>
      </c>
      <c r="O20" s="20">
        <v>1</v>
      </c>
      <c r="P20" s="20">
        <v>0</v>
      </c>
      <c r="Q20" s="29">
        <v>1</v>
      </c>
      <c r="R20" s="26">
        <v>0</v>
      </c>
      <c r="S20" s="26">
        <v>1</v>
      </c>
      <c r="T20" s="26">
        <v>1</v>
      </c>
      <c r="U20" s="26">
        <v>1</v>
      </c>
      <c r="V20" s="26">
        <v>0</v>
      </c>
      <c r="W20" s="18">
        <v>1</v>
      </c>
      <c r="X20" s="19">
        <v>1</v>
      </c>
      <c r="Y20" s="19">
        <v>0</v>
      </c>
      <c r="Z20" s="19">
        <v>1</v>
      </c>
      <c r="AA20" s="19">
        <v>1</v>
      </c>
      <c r="AB20" s="19">
        <v>1</v>
      </c>
      <c r="AC20" s="19">
        <v>1</v>
      </c>
      <c r="AD20" s="19">
        <v>1</v>
      </c>
      <c r="AG20" s="28" t="s">
        <v>223</v>
      </c>
      <c r="AH20" s="34">
        <f t="shared" si="0"/>
        <v>33</v>
      </c>
      <c r="AI20" s="26">
        <v>1</v>
      </c>
      <c r="AJ20" s="26">
        <v>1</v>
      </c>
      <c r="AK20" s="26">
        <v>1</v>
      </c>
      <c r="AL20" s="26">
        <v>1</v>
      </c>
      <c r="AM20" s="26">
        <v>1</v>
      </c>
      <c r="AN20" s="26">
        <v>1</v>
      </c>
      <c r="AO20" s="26">
        <v>0</v>
      </c>
      <c r="AP20" s="26">
        <v>1</v>
      </c>
      <c r="AQ20" s="26">
        <v>1</v>
      </c>
      <c r="AR20" s="26">
        <v>1</v>
      </c>
      <c r="AS20" s="26">
        <v>1</v>
      </c>
      <c r="AT20" s="26">
        <v>0</v>
      </c>
      <c r="AU20" s="26">
        <v>1</v>
      </c>
      <c r="AV20" s="26">
        <v>0</v>
      </c>
      <c r="AW20" s="26">
        <v>1</v>
      </c>
      <c r="AX20" s="69">
        <v>1</v>
      </c>
      <c r="AY20" s="26">
        <v>1</v>
      </c>
      <c r="AZ20" s="26">
        <v>0</v>
      </c>
      <c r="BA20" s="26">
        <v>0</v>
      </c>
      <c r="BB20" s="26">
        <v>0</v>
      </c>
      <c r="BC20" s="26">
        <v>1</v>
      </c>
      <c r="BD20" s="26">
        <v>1</v>
      </c>
      <c r="BE20" s="26">
        <v>1</v>
      </c>
      <c r="BF20" s="26">
        <v>1</v>
      </c>
      <c r="BG20" s="26">
        <v>1</v>
      </c>
      <c r="BH20" s="26">
        <v>1</v>
      </c>
      <c r="BI20" s="26">
        <v>1</v>
      </c>
      <c r="BJ20" s="26">
        <v>0</v>
      </c>
      <c r="BK20" s="26">
        <v>0</v>
      </c>
      <c r="BL20" s="26">
        <v>1</v>
      </c>
      <c r="BM20" s="26">
        <v>1</v>
      </c>
      <c r="BN20" s="26">
        <v>0</v>
      </c>
      <c r="BO20" s="26">
        <v>1</v>
      </c>
      <c r="BP20" s="26">
        <v>1</v>
      </c>
      <c r="BQ20" s="26">
        <v>0</v>
      </c>
      <c r="BR20" s="26">
        <v>1</v>
      </c>
      <c r="BS20" s="26">
        <v>1</v>
      </c>
      <c r="BT20" s="26">
        <v>1</v>
      </c>
      <c r="BU20" s="26">
        <v>0</v>
      </c>
      <c r="BV20" s="26">
        <v>0</v>
      </c>
      <c r="BW20" s="26">
        <v>0</v>
      </c>
      <c r="BX20" s="26">
        <v>1</v>
      </c>
      <c r="BY20" s="26">
        <v>0</v>
      </c>
      <c r="BZ20" s="26">
        <v>0</v>
      </c>
      <c r="CA20" s="26">
        <v>0</v>
      </c>
      <c r="CB20" s="26">
        <v>0</v>
      </c>
      <c r="CC20" s="26">
        <v>1</v>
      </c>
      <c r="CD20" s="26">
        <v>0</v>
      </c>
      <c r="CE20" s="26">
        <v>1</v>
      </c>
      <c r="CF20" s="26">
        <v>1</v>
      </c>
      <c r="CG20" s="30">
        <v>0</v>
      </c>
      <c r="CH20">
        <v>1</v>
      </c>
      <c r="CK20" t="s">
        <v>38</v>
      </c>
    </row>
    <row r="21" spans="1:89" ht="16" thickBot="1">
      <c r="A21" s="40" t="s">
        <v>106</v>
      </c>
      <c r="B21" s="52" t="s">
        <v>27</v>
      </c>
      <c r="C21" s="53">
        <f t="shared" si="1"/>
        <v>18</v>
      </c>
      <c r="D21" s="54">
        <f t="shared" si="2"/>
        <v>0.8571428571428571</v>
      </c>
      <c r="E21" s="55">
        <f t="shared" si="3"/>
        <v>5</v>
      </c>
      <c r="F21" s="55">
        <f t="shared" si="6"/>
        <v>5</v>
      </c>
      <c r="G21" s="55">
        <f t="shared" si="4"/>
        <v>8</v>
      </c>
      <c r="H21" s="55"/>
      <c r="I21" s="56">
        <f t="shared" si="5"/>
        <v>-3</v>
      </c>
      <c r="J21" s="34">
        <v>1</v>
      </c>
      <c r="K21" s="20">
        <v>1</v>
      </c>
      <c r="L21" s="20">
        <v>1</v>
      </c>
      <c r="M21" s="20">
        <v>0</v>
      </c>
      <c r="N21" s="20">
        <v>0</v>
      </c>
      <c r="O21" s="20">
        <v>1</v>
      </c>
      <c r="P21" s="20">
        <v>1</v>
      </c>
      <c r="Q21" s="29">
        <v>1</v>
      </c>
      <c r="R21" s="26">
        <v>1</v>
      </c>
      <c r="S21" s="26">
        <v>1</v>
      </c>
      <c r="T21" s="26">
        <v>1</v>
      </c>
      <c r="U21" s="26">
        <v>1</v>
      </c>
      <c r="V21" s="26">
        <v>0</v>
      </c>
      <c r="W21" s="18">
        <v>1</v>
      </c>
      <c r="X21" s="19">
        <v>1</v>
      </c>
      <c r="Y21" s="19">
        <v>1</v>
      </c>
      <c r="Z21" s="19">
        <v>1</v>
      </c>
      <c r="AA21" s="19">
        <v>1</v>
      </c>
      <c r="AB21" s="19">
        <v>1</v>
      </c>
      <c r="AC21" s="19">
        <v>1</v>
      </c>
      <c r="AD21" s="19">
        <v>1</v>
      </c>
      <c r="AG21" s="28" t="s">
        <v>210</v>
      </c>
      <c r="AH21" s="34">
        <f t="shared" si="0"/>
        <v>34</v>
      </c>
      <c r="AI21" s="26">
        <v>0</v>
      </c>
      <c r="AJ21" s="26">
        <v>1</v>
      </c>
      <c r="AK21" s="26">
        <v>1</v>
      </c>
      <c r="AL21" s="26">
        <v>0</v>
      </c>
      <c r="AM21" s="26">
        <v>1</v>
      </c>
      <c r="AN21" s="26">
        <v>1</v>
      </c>
      <c r="AO21" s="26">
        <v>1</v>
      </c>
      <c r="AP21" s="26">
        <v>0</v>
      </c>
      <c r="AQ21" s="26">
        <v>0</v>
      </c>
      <c r="AR21" s="26">
        <v>1</v>
      </c>
      <c r="AS21" s="26">
        <v>0</v>
      </c>
      <c r="AT21" s="26">
        <v>1</v>
      </c>
      <c r="AU21" s="26">
        <v>1</v>
      </c>
      <c r="AV21" s="26">
        <v>0</v>
      </c>
      <c r="AW21" s="26">
        <v>1</v>
      </c>
      <c r="AX21" s="69">
        <v>1</v>
      </c>
      <c r="AY21" s="26">
        <v>1</v>
      </c>
      <c r="AZ21" s="26">
        <v>0</v>
      </c>
      <c r="BA21" s="26">
        <v>1</v>
      </c>
      <c r="BB21" s="26">
        <v>0</v>
      </c>
      <c r="BC21" s="26">
        <v>1</v>
      </c>
      <c r="BD21" s="26">
        <v>1</v>
      </c>
      <c r="BE21" s="26">
        <v>0</v>
      </c>
      <c r="BF21" s="26">
        <v>1</v>
      </c>
      <c r="BG21" s="26">
        <v>1</v>
      </c>
      <c r="BH21" s="26">
        <v>1</v>
      </c>
      <c r="BI21" s="26">
        <v>1</v>
      </c>
      <c r="BJ21" s="26">
        <v>0</v>
      </c>
      <c r="BK21" s="26">
        <v>1</v>
      </c>
      <c r="BL21" s="26">
        <v>1</v>
      </c>
      <c r="BM21" s="26">
        <v>1</v>
      </c>
      <c r="BN21" s="26">
        <v>0</v>
      </c>
      <c r="BO21" s="26">
        <v>1</v>
      </c>
      <c r="BP21" s="26">
        <v>1</v>
      </c>
      <c r="BQ21" s="26">
        <v>1</v>
      </c>
      <c r="BR21" s="26">
        <v>0</v>
      </c>
      <c r="BS21" s="26">
        <v>1</v>
      </c>
      <c r="BT21" s="26">
        <v>0</v>
      </c>
      <c r="BU21" s="26">
        <v>0</v>
      </c>
      <c r="BV21" s="26">
        <v>1</v>
      </c>
      <c r="BW21" s="26">
        <v>1</v>
      </c>
      <c r="BX21" s="26">
        <v>0</v>
      </c>
      <c r="BY21" s="26">
        <v>0</v>
      </c>
      <c r="BZ21" s="26">
        <v>0</v>
      </c>
      <c r="CA21" s="26">
        <v>0</v>
      </c>
      <c r="CB21" s="26">
        <v>1</v>
      </c>
      <c r="CC21" s="26">
        <v>1</v>
      </c>
      <c r="CD21" s="26">
        <v>1</v>
      </c>
      <c r="CE21" s="26">
        <v>1</v>
      </c>
      <c r="CF21" s="26">
        <v>1</v>
      </c>
      <c r="CG21" s="30">
        <v>1</v>
      </c>
      <c r="CH21">
        <v>1</v>
      </c>
      <c r="CK21" t="s">
        <v>39</v>
      </c>
    </row>
    <row r="22" spans="1:89" ht="16" thickBot="1">
      <c r="A22" s="40" t="s">
        <v>107</v>
      </c>
      <c r="B22" s="52" t="s">
        <v>28</v>
      </c>
      <c r="C22" s="53">
        <f t="shared" si="1"/>
        <v>17</v>
      </c>
      <c r="D22" s="54">
        <f t="shared" si="2"/>
        <v>0.80952380952380953</v>
      </c>
      <c r="E22" s="55">
        <f t="shared" si="3"/>
        <v>5</v>
      </c>
      <c r="F22" s="55">
        <f t="shared" si="6"/>
        <v>4</v>
      </c>
      <c r="G22" s="55">
        <f t="shared" si="4"/>
        <v>8</v>
      </c>
      <c r="H22" s="55"/>
      <c r="I22" s="56">
        <f t="shared" si="5"/>
        <v>-3</v>
      </c>
      <c r="J22" s="34">
        <v>0</v>
      </c>
      <c r="K22" s="20">
        <v>1</v>
      </c>
      <c r="L22" s="20">
        <v>1</v>
      </c>
      <c r="M22" s="20">
        <v>1</v>
      </c>
      <c r="N22" s="20">
        <v>0</v>
      </c>
      <c r="O22" s="20">
        <v>1</v>
      </c>
      <c r="P22" s="20">
        <v>1</v>
      </c>
      <c r="Q22" s="29">
        <v>1</v>
      </c>
      <c r="R22" s="26">
        <v>0</v>
      </c>
      <c r="S22" s="26">
        <v>1</v>
      </c>
      <c r="T22" s="26">
        <v>0</v>
      </c>
      <c r="U22" s="26">
        <v>1</v>
      </c>
      <c r="V22" s="26">
        <v>1</v>
      </c>
      <c r="W22" s="18">
        <v>1</v>
      </c>
      <c r="X22" s="19">
        <v>1</v>
      </c>
      <c r="Y22" s="19">
        <v>1</v>
      </c>
      <c r="Z22" s="19">
        <v>1</v>
      </c>
      <c r="AA22" s="19">
        <v>1</v>
      </c>
      <c r="AB22" s="19">
        <v>1</v>
      </c>
      <c r="AC22" s="19">
        <v>1</v>
      </c>
      <c r="AD22" s="19">
        <v>1</v>
      </c>
      <c r="AG22" s="18" t="s">
        <v>206</v>
      </c>
      <c r="AH22" s="34">
        <f t="shared" si="0"/>
        <v>35</v>
      </c>
      <c r="AI22" s="18">
        <v>1</v>
      </c>
      <c r="AJ22" s="18">
        <v>1</v>
      </c>
      <c r="AK22" s="18">
        <v>1</v>
      </c>
      <c r="AL22" s="18">
        <v>1</v>
      </c>
      <c r="AM22" s="18">
        <v>1</v>
      </c>
      <c r="AN22" s="18">
        <v>1</v>
      </c>
      <c r="AO22" s="18">
        <v>1</v>
      </c>
      <c r="AP22" s="18">
        <v>1</v>
      </c>
      <c r="AQ22" s="18">
        <v>1</v>
      </c>
      <c r="AR22" s="18">
        <v>1</v>
      </c>
      <c r="AS22" s="18">
        <v>1</v>
      </c>
      <c r="AT22" s="18">
        <v>0</v>
      </c>
      <c r="AU22" s="18">
        <v>1</v>
      </c>
      <c r="AV22" s="18">
        <v>0</v>
      </c>
      <c r="AW22" s="18">
        <v>1</v>
      </c>
      <c r="AX22" s="70">
        <v>1</v>
      </c>
      <c r="AY22" s="18">
        <v>1</v>
      </c>
      <c r="AZ22" s="18">
        <v>0</v>
      </c>
      <c r="BA22" s="18">
        <v>1</v>
      </c>
      <c r="BB22" s="18">
        <v>0</v>
      </c>
      <c r="BC22" s="18">
        <v>1</v>
      </c>
      <c r="BD22" s="18">
        <v>1</v>
      </c>
      <c r="BE22" s="18">
        <v>0</v>
      </c>
      <c r="BF22" s="18">
        <v>1</v>
      </c>
      <c r="BG22" s="18">
        <v>1</v>
      </c>
      <c r="BH22" s="18">
        <v>1</v>
      </c>
      <c r="BI22" s="18">
        <v>1</v>
      </c>
      <c r="BJ22" s="18">
        <v>0</v>
      </c>
      <c r="BK22" s="18">
        <v>1</v>
      </c>
      <c r="BL22" s="18">
        <v>1</v>
      </c>
      <c r="BM22" s="18">
        <v>1</v>
      </c>
      <c r="BN22" s="18">
        <v>0</v>
      </c>
      <c r="BO22" s="18">
        <v>0</v>
      </c>
      <c r="BP22" s="18">
        <v>0</v>
      </c>
      <c r="BQ22" s="18">
        <v>1</v>
      </c>
      <c r="BR22" s="18">
        <v>1</v>
      </c>
      <c r="BS22" s="18">
        <v>0</v>
      </c>
      <c r="BT22" s="18">
        <v>0</v>
      </c>
      <c r="BU22" s="18">
        <v>0</v>
      </c>
      <c r="BV22" s="18">
        <v>0</v>
      </c>
      <c r="BW22" s="18">
        <v>0</v>
      </c>
      <c r="BX22" s="18">
        <v>1</v>
      </c>
      <c r="BY22" s="18">
        <v>0</v>
      </c>
      <c r="BZ22" s="18">
        <v>0</v>
      </c>
      <c r="CA22" s="18">
        <v>0</v>
      </c>
      <c r="CB22" s="18">
        <v>1</v>
      </c>
      <c r="CC22" s="18">
        <v>1</v>
      </c>
      <c r="CD22" s="18">
        <v>1</v>
      </c>
      <c r="CE22" s="18">
        <v>1</v>
      </c>
      <c r="CF22" s="18">
        <v>1</v>
      </c>
      <c r="CG22" s="18">
        <v>1</v>
      </c>
      <c r="CH22">
        <v>1</v>
      </c>
      <c r="CK22" t="s">
        <v>40</v>
      </c>
    </row>
    <row r="23" spans="1:89" ht="16" thickBot="1">
      <c r="A23" s="40" t="s">
        <v>108</v>
      </c>
      <c r="B23" s="52" t="s">
        <v>29</v>
      </c>
      <c r="C23" s="53">
        <f t="shared" si="1"/>
        <v>14</v>
      </c>
      <c r="D23" s="54">
        <f t="shared" si="2"/>
        <v>0.66666666666666663</v>
      </c>
      <c r="E23" s="55">
        <f t="shared" si="3"/>
        <v>2</v>
      </c>
      <c r="F23" s="55">
        <f t="shared" si="6"/>
        <v>5</v>
      </c>
      <c r="G23" s="55">
        <f t="shared" si="4"/>
        <v>7</v>
      </c>
      <c r="H23" s="55"/>
      <c r="I23" s="56">
        <f t="shared" si="5"/>
        <v>-5</v>
      </c>
      <c r="J23" s="34">
        <v>0</v>
      </c>
      <c r="K23" s="20">
        <v>0</v>
      </c>
      <c r="L23" s="20">
        <v>0</v>
      </c>
      <c r="M23" s="20">
        <v>1</v>
      </c>
      <c r="N23" s="20">
        <v>0</v>
      </c>
      <c r="O23" s="20">
        <v>1</v>
      </c>
      <c r="P23" s="20">
        <v>0</v>
      </c>
      <c r="Q23" s="29">
        <v>1</v>
      </c>
      <c r="R23" s="26">
        <v>1</v>
      </c>
      <c r="S23" s="26">
        <v>1</v>
      </c>
      <c r="T23" s="26">
        <v>1</v>
      </c>
      <c r="U23" s="26">
        <v>1</v>
      </c>
      <c r="V23" s="26">
        <v>0</v>
      </c>
      <c r="W23" s="18">
        <v>1</v>
      </c>
      <c r="X23" s="19">
        <v>1</v>
      </c>
      <c r="Y23" s="19">
        <v>1</v>
      </c>
      <c r="Z23" s="19">
        <v>0</v>
      </c>
      <c r="AA23" s="19">
        <v>1</v>
      </c>
      <c r="AB23" s="19">
        <v>1</v>
      </c>
      <c r="AC23" s="19">
        <v>1</v>
      </c>
      <c r="AD23" s="19">
        <v>1</v>
      </c>
      <c r="AG23" s="19" t="s">
        <v>218</v>
      </c>
      <c r="AH23" s="34">
        <f t="shared" si="0"/>
        <v>35</v>
      </c>
      <c r="AI23" s="19">
        <v>1</v>
      </c>
      <c r="AJ23" s="19">
        <v>1</v>
      </c>
      <c r="AK23" s="19">
        <v>1</v>
      </c>
      <c r="AL23" s="19">
        <v>1</v>
      </c>
      <c r="AM23" s="19">
        <v>0</v>
      </c>
      <c r="AN23" s="19">
        <v>1</v>
      </c>
      <c r="AO23" s="19">
        <v>1</v>
      </c>
      <c r="AP23" s="19">
        <v>1</v>
      </c>
      <c r="AQ23" s="19">
        <v>1</v>
      </c>
      <c r="AR23" s="19">
        <v>1</v>
      </c>
      <c r="AS23" s="19">
        <v>1</v>
      </c>
      <c r="AT23" s="19">
        <v>1</v>
      </c>
      <c r="AU23" s="19">
        <v>1</v>
      </c>
      <c r="AV23" s="19">
        <v>0</v>
      </c>
      <c r="AW23" s="19">
        <v>1</v>
      </c>
      <c r="AX23" s="71">
        <v>1</v>
      </c>
      <c r="AY23" s="19">
        <v>1</v>
      </c>
      <c r="AZ23" s="19">
        <v>1</v>
      </c>
      <c r="BA23" s="19">
        <v>1</v>
      </c>
      <c r="BB23" s="19">
        <v>1</v>
      </c>
      <c r="BC23" s="19">
        <v>1</v>
      </c>
      <c r="BD23" s="19">
        <v>1</v>
      </c>
      <c r="BE23" s="19">
        <v>1</v>
      </c>
      <c r="BF23" s="19">
        <v>1</v>
      </c>
      <c r="BG23" s="19">
        <v>1</v>
      </c>
      <c r="BH23" s="19">
        <v>0</v>
      </c>
      <c r="BI23" s="19">
        <v>1</v>
      </c>
      <c r="BJ23" s="19">
        <v>0</v>
      </c>
      <c r="BK23" s="19">
        <v>0</v>
      </c>
      <c r="BL23" s="19">
        <v>1</v>
      </c>
      <c r="BM23" s="19">
        <v>1</v>
      </c>
      <c r="BN23" s="19">
        <v>0</v>
      </c>
      <c r="BO23" s="19">
        <v>0</v>
      </c>
      <c r="BP23" s="19">
        <v>0</v>
      </c>
      <c r="BQ23" s="19">
        <v>1</v>
      </c>
      <c r="BR23" s="19">
        <v>1</v>
      </c>
      <c r="BS23" s="19">
        <v>0</v>
      </c>
      <c r="BT23" s="19">
        <v>0</v>
      </c>
      <c r="BU23" s="19">
        <v>0</v>
      </c>
      <c r="BV23" s="19">
        <v>0</v>
      </c>
      <c r="BW23" s="19">
        <v>1</v>
      </c>
      <c r="BX23" s="19">
        <v>1</v>
      </c>
      <c r="BY23" s="19">
        <v>0</v>
      </c>
      <c r="BZ23" s="19">
        <v>1</v>
      </c>
      <c r="CA23" s="19">
        <v>1</v>
      </c>
      <c r="CB23" s="19">
        <v>0</v>
      </c>
      <c r="CC23" s="19">
        <v>0</v>
      </c>
      <c r="CD23" s="19">
        <v>0</v>
      </c>
      <c r="CE23" s="19">
        <v>1</v>
      </c>
      <c r="CF23" s="19">
        <v>1</v>
      </c>
      <c r="CG23" s="19">
        <v>0</v>
      </c>
      <c r="CH23">
        <v>1</v>
      </c>
      <c r="CK23" t="s">
        <v>41</v>
      </c>
    </row>
    <row r="24" spans="1:89" ht="16" thickBot="1">
      <c r="A24" s="40" t="s">
        <v>109</v>
      </c>
      <c r="B24" s="52" t="s">
        <v>30</v>
      </c>
      <c r="C24" s="53">
        <f t="shared" si="1"/>
        <v>10</v>
      </c>
      <c r="D24" s="54">
        <f t="shared" si="2"/>
        <v>0.47619047619047616</v>
      </c>
      <c r="E24" s="55">
        <f t="shared" si="3"/>
        <v>3</v>
      </c>
      <c r="F24" s="55">
        <f t="shared" si="6"/>
        <v>3</v>
      </c>
      <c r="G24" s="55">
        <f t="shared" si="4"/>
        <v>4</v>
      </c>
      <c r="H24" s="55"/>
      <c r="I24" s="56">
        <f t="shared" si="5"/>
        <v>-1</v>
      </c>
      <c r="J24" s="34">
        <v>0</v>
      </c>
      <c r="K24" s="20">
        <v>1</v>
      </c>
      <c r="L24" s="20">
        <v>1</v>
      </c>
      <c r="M24" s="20">
        <v>0</v>
      </c>
      <c r="N24" s="20">
        <v>0</v>
      </c>
      <c r="O24" s="20">
        <v>0</v>
      </c>
      <c r="P24" s="20">
        <v>1</v>
      </c>
      <c r="Q24" s="29">
        <v>0</v>
      </c>
      <c r="R24" s="26">
        <v>0</v>
      </c>
      <c r="S24" s="26">
        <v>1</v>
      </c>
      <c r="T24" s="26">
        <v>1</v>
      </c>
      <c r="U24" s="26">
        <v>0</v>
      </c>
      <c r="V24" s="26">
        <v>1</v>
      </c>
      <c r="W24" s="18">
        <v>0</v>
      </c>
      <c r="X24" s="19">
        <v>1</v>
      </c>
      <c r="Y24" s="19">
        <v>1</v>
      </c>
      <c r="Z24" s="19">
        <v>0</v>
      </c>
      <c r="AA24" s="19">
        <v>0</v>
      </c>
      <c r="AB24" s="19">
        <v>0</v>
      </c>
      <c r="AC24" s="19">
        <v>1</v>
      </c>
      <c r="AD24" s="19">
        <v>1</v>
      </c>
      <c r="AG24" s="19" t="s">
        <v>220</v>
      </c>
      <c r="AH24" s="34">
        <f t="shared" si="0"/>
        <v>35</v>
      </c>
      <c r="AI24" s="19">
        <v>1</v>
      </c>
      <c r="AJ24" s="19">
        <v>1</v>
      </c>
      <c r="AK24" s="19">
        <v>1</v>
      </c>
      <c r="AL24" s="19">
        <v>1</v>
      </c>
      <c r="AM24" s="19">
        <v>1</v>
      </c>
      <c r="AN24" s="19">
        <v>1</v>
      </c>
      <c r="AO24" s="19">
        <v>0</v>
      </c>
      <c r="AP24" s="19">
        <v>0</v>
      </c>
      <c r="AQ24" s="19">
        <v>1</v>
      </c>
      <c r="AR24" s="19">
        <v>1</v>
      </c>
      <c r="AS24" s="19">
        <v>1</v>
      </c>
      <c r="AT24" s="19">
        <v>1</v>
      </c>
      <c r="AU24" s="19">
        <v>1</v>
      </c>
      <c r="AV24" s="19">
        <v>0</v>
      </c>
      <c r="AW24" s="19">
        <v>0</v>
      </c>
      <c r="AX24" s="71">
        <v>1</v>
      </c>
      <c r="AY24" s="19">
        <v>1</v>
      </c>
      <c r="AZ24" s="19">
        <v>1</v>
      </c>
      <c r="BA24" s="19">
        <v>0</v>
      </c>
      <c r="BB24" s="19">
        <v>1</v>
      </c>
      <c r="BC24" s="19">
        <v>1</v>
      </c>
      <c r="BD24" s="19">
        <v>1</v>
      </c>
      <c r="BE24" s="19">
        <v>0</v>
      </c>
      <c r="BF24" s="19">
        <v>1</v>
      </c>
      <c r="BG24" s="19">
        <v>1</v>
      </c>
      <c r="BH24" s="19">
        <v>0</v>
      </c>
      <c r="BI24" s="19">
        <v>1</v>
      </c>
      <c r="BJ24" s="19">
        <v>0</v>
      </c>
      <c r="BK24" s="19">
        <v>1</v>
      </c>
      <c r="BL24" s="19">
        <v>1</v>
      </c>
      <c r="BM24" s="19">
        <v>0</v>
      </c>
      <c r="BN24" s="19">
        <v>0</v>
      </c>
      <c r="BO24" s="19">
        <v>0</v>
      </c>
      <c r="BP24" s="19">
        <v>1</v>
      </c>
      <c r="BQ24" s="19">
        <v>1</v>
      </c>
      <c r="BR24" s="19">
        <v>0</v>
      </c>
      <c r="BS24" s="19">
        <v>1</v>
      </c>
      <c r="BT24" s="19">
        <v>0</v>
      </c>
      <c r="BU24" s="19">
        <v>0</v>
      </c>
      <c r="BV24" s="19">
        <v>0</v>
      </c>
      <c r="BW24" s="19">
        <v>1</v>
      </c>
      <c r="BX24" s="19">
        <v>1</v>
      </c>
      <c r="BY24" s="19">
        <v>1</v>
      </c>
      <c r="BZ24" s="19">
        <v>1</v>
      </c>
      <c r="CA24" s="19">
        <v>0</v>
      </c>
      <c r="CB24" s="19">
        <v>1</v>
      </c>
      <c r="CC24" s="19">
        <v>1</v>
      </c>
      <c r="CD24" s="19">
        <v>1</v>
      </c>
      <c r="CE24" s="19">
        <v>1</v>
      </c>
      <c r="CF24" s="19">
        <v>1</v>
      </c>
      <c r="CG24" s="19">
        <v>0</v>
      </c>
      <c r="CH24">
        <v>1</v>
      </c>
      <c r="CK24" t="s">
        <v>42</v>
      </c>
    </row>
    <row r="25" spans="1:89" ht="16" thickBot="1">
      <c r="A25" s="40" t="s">
        <v>110</v>
      </c>
      <c r="B25" s="52" t="s">
        <v>31</v>
      </c>
      <c r="C25" s="53">
        <f t="shared" si="1"/>
        <v>18</v>
      </c>
      <c r="D25" s="54">
        <f t="shared" si="2"/>
        <v>0.8571428571428571</v>
      </c>
      <c r="E25" s="55">
        <f t="shared" si="3"/>
        <v>4</v>
      </c>
      <c r="F25" s="55">
        <f t="shared" si="6"/>
        <v>6</v>
      </c>
      <c r="G25" s="55">
        <f t="shared" si="4"/>
        <v>8</v>
      </c>
      <c r="H25" s="55"/>
      <c r="I25" s="56">
        <f t="shared" si="5"/>
        <v>-4</v>
      </c>
      <c r="J25" s="34">
        <v>0</v>
      </c>
      <c r="K25" s="20">
        <v>1</v>
      </c>
      <c r="L25" s="20">
        <v>0</v>
      </c>
      <c r="M25" s="20">
        <v>1</v>
      </c>
      <c r="N25" s="20">
        <v>0</v>
      </c>
      <c r="O25" s="20">
        <v>1</v>
      </c>
      <c r="P25" s="20">
        <v>1</v>
      </c>
      <c r="Q25" s="29">
        <v>1</v>
      </c>
      <c r="R25" s="26">
        <v>1</v>
      </c>
      <c r="S25" s="26">
        <v>1</v>
      </c>
      <c r="T25" s="26">
        <v>1</v>
      </c>
      <c r="U25" s="26">
        <v>1</v>
      </c>
      <c r="V25" s="26">
        <v>1</v>
      </c>
      <c r="W25" s="18">
        <v>1</v>
      </c>
      <c r="X25" s="19">
        <v>1</v>
      </c>
      <c r="Y25" s="19">
        <v>1</v>
      </c>
      <c r="Z25" s="19">
        <v>1</v>
      </c>
      <c r="AA25" s="19">
        <v>1</v>
      </c>
      <c r="AB25" s="19">
        <v>1</v>
      </c>
      <c r="AC25" s="19">
        <v>1</v>
      </c>
      <c r="AD25" s="19">
        <v>1</v>
      </c>
      <c r="AG25" s="19" t="s">
        <v>207</v>
      </c>
      <c r="AH25" s="34">
        <f t="shared" si="0"/>
        <v>36</v>
      </c>
      <c r="AI25" s="19">
        <v>0</v>
      </c>
      <c r="AJ25" s="19">
        <v>1</v>
      </c>
      <c r="AK25" s="19">
        <v>1</v>
      </c>
      <c r="AL25" s="19">
        <v>1</v>
      </c>
      <c r="AM25" s="19">
        <v>1</v>
      </c>
      <c r="AN25" s="19">
        <v>1</v>
      </c>
      <c r="AO25" s="19">
        <v>1</v>
      </c>
      <c r="AP25" s="19">
        <v>1</v>
      </c>
      <c r="AQ25" s="19">
        <v>1</v>
      </c>
      <c r="AR25" s="19">
        <v>1</v>
      </c>
      <c r="AS25" s="19">
        <v>0</v>
      </c>
      <c r="AT25" s="19">
        <v>0</v>
      </c>
      <c r="AU25" s="19">
        <v>1</v>
      </c>
      <c r="AV25" s="19">
        <v>1</v>
      </c>
      <c r="AW25" s="19">
        <v>1</v>
      </c>
      <c r="AX25" s="71">
        <v>1</v>
      </c>
      <c r="AY25" s="19">
        <v>1</v>
      </c>
      <c r="AZ25" s="19">
        <v>0</v>
      </c>
      <c r="BA25" s="19">
        <v>1</v>
      </c>
      <c r="BB25" s="19">
        <v>1</v>
      </c>
      <c r="BC25" s="19">
        <v>1</v>
      </c>
      <c r="BD25" s="19">
        <v>1</v>
      </c>
      <c r="BE25" s="19">
        <v>0</v>
      </c>
      <c r="BF25" s="19">
        <v>1</v>
      </c>
      <c r="BG25" s="19">
        <v>1</v>
      </c>
      <c r="BH25" s="19">
        <v>0</v>
      </c>
      <c r="BI25" s="19">
        <v>1</v>
      </c>
      <c r="BJ25" s="19">
        <v>0</v>
      </c>
      <c r="BK25" s="19">
        <v>1</v>
      </c>
      <c r="BL25" s="19">
        <v>0</v>
      </c>
      <c r="BM25" s="19">
        <v>1</v>
      </c>
      <c r="BN25" s="19">
        <v>1</v>
      </c>
      <c r="BO25" s="19">
        <v>1</v>
      </c>
      <c r="BP25" s="19">
        <v>0</v>
      </c>
      <c r="BQ25" s="19">
        <v>1</v>
      </c>
      <c r="BR25" s="19">
        <v>0</v>
      </c>
      <c r="BS25" s="19">
        <v>0</v>
      </c>
      <c r="BT25" s="19">
        <v>0</v>
      </c>
      <c r="BU25" s="19">
        <v>1</v>
      </c>
      <c r="BV25" s="19">
        <v>1</v>
      </c>
      <c r="BW25" s="19">
        <v>1</v>
      </c>
      <c r="BX25" s="19">
        <v>0</v>
      </c>
      <c r="BY25" s="19">
        <v>0</v>
      </c>
      <c r="BZ25" s="19">
        <v>1</v>
      </c>
      <c r="CA25" s="19">
        <v>0</v>
      </c>
      <c r="CB25" s="19">
        <v>1</v>
      </c>
      <c r="CC25" s="19">
        <v>1</v>
      </c>
      <c r="CD25" s="19">
        <v>1</v>
      </c>
      <c r="CE25" s="19">
        <v>1</v>
      </c>
      <c r="CF25" s="19">
        <v>1</v>
      </c>
      <c r="CG25" s="19">
        <v>0</v>
      </c>
      <c r="CH25">
        <v>1</v>
      </c>
      <c r="CK25" t="s">
        <v>43</v>
      </c>
    </row>
    <row r="26" spans="1:89" ht="16" thickBot="1">
      <c r="A26" s="40" t="s">
        <v>111</v>
      </c>
      <c r="B26" s="52" t="s">
        <v>32</v>
      </c>
      <c r="C26" s="53">
        <f t="shared" si="1"/>
        <v>6</v>
      </c>
      <c r="D26" s="54">
        <f t="shared" si="2"/>
        <v>0.2857142857142857</v>
      </c>
      <c r="E26" s="55">
        <f t="shared" si="3"/>
        <v>2</v>
      </c>
      <c r="F26" s="55">
        <f t="shared" si="6"/>
        <v>1</v>
      </c>
      <c r="G26" s="55">
        <f t="shared" si="4"/>
        <v>3</v>
      </c>
      <c r="H26" s="55"/>
      <c r="I26" s="56">
        <f t="shared" si="5"/>
        <v>-1</v>
      </c>
      <c r="J26" s="34">
        <v>0</v>
      </c>
      <c r="K26" s="20">
        <v>0</v>
      </c>
      <c r="L26" s="20">
        <v>1</v>
      </c>
      <c r="M26" s="20">
        <v>0</v>
      </c>
      <c r="N26" s="20">
        <v>0</v>
      </c>
      <c r="O26" s="20">
        <v>1</v>
      </c>
      <c r="P26" s="20">
        <v>0</v>
      </c>
      <c r="Q26" s="29">
        <v>0</v>
      </c>
      <c r="R26" s="26">
        <v>0</v>
      </c>
      <c r="S26" s="26">
        <v>1</v>
      </c>
      <c r="T26" s="26">
        <v>0</v>
      </c>
      <c r="U26" s="26">
        <v>0</v>
      </c>
      <c r="V26" s="26">
        <v>0</v>
      </c>
      <c r="W26" s="18">
        <v>0</v>
      </c>
      <c r="X26" s="19">
        <v>0</v>
      </c>
      <c r="Y26" s="19">
        <v>0</v>
      </c>
      <c r="Z26" s="19">
        <v>1</v>
      </c>
      <c r="AA26" s="19">
        <v>0</v>
      </c>
      <c r="AB26" s="19">
        <v>0</v>
      </c>
      <c r="AC26" s="19">
        <v>1</v>
      </c>
      <c r="AD26" s="19">
        <v>1</v>
      </c>
      <c r="AG26" s="19" t="s">
        <v>213</v>
      </c>
      <c r="AH26" s="34">
        <f t="shared" si="0"/>
        <v>37</v>
      </c>
      <c r="AI26" s="19">
        <v>1</v>
      </c>
      <c r="AJ26" s="19">
        <v>1</v>
      </c>
      <c r="AK26" s="19">
        <v>1</v>
      </c>
      <c r="AL26" s="19">
        <v>1</v>
      </c>
      <c r="AM26" s="19">
        <v>1</v>
      </c>
      <c r="AN26" s="19">
        <v>1</v>
      </c>
      <c r="AO26" s="19">
        <v>1</v>
      </c>
      <c r="AP26" s="19">
        <v>1</v>
      </c>
      <c r="AQ26" s="19">
        <v>1</v>
      </c>
      <c r="AR26" s="19">
        <v>1</v>
      </c>
      <c r="AS26" s="19">
        <v>1</v>
      </c>
      <c r="AT26" s="19">
        <v>0</v>
      </c>
      <c r="AU26" s="19">
        <v>1</v>
      </c>
      <c r="AV26" s="19">
        <v>0</v>
      </c>
      <c r="AW26" s="19">
        <v>1</v>
      </c>
      <c r="AX26" s="71">
        <v>1</v>
      </c>
      <c r="AY26" s="19">
        <v>1</v>
      </c>
      <c r="AZ26" s="19">
        <v>1</v>
      </c>
      <c r="BA26" s="19">
        <v>0</v>
      </c>
      <c r="BB26" s="19">
        <v>1</v>
      </c>
      <c r="BC26" s="19">
        <v>1</v>
      </c>
      <c r="BD26" s="19">
        <v>1</v>
      </c>
      <c r="BE26" s="19">
        <v>0</v>
      </c>
      <c r="BF26" s="19">
        <v>1</v>
      </c>
      <c r="BG26" s="19">
        <v>1</v>
      </c>
      <c r="BH26" s="19">
        <v>0</v>
      </c>
      <c r="BI26" s="19">
        <v>0</v>
      </c>
      <c r="BJ26" s="19">
        <v>0</v>
      </c>
      <c r="BK26" s="19">
        <v>1</v>
      </c>
      <c r="BL26" s="19">
        <v>1</v>
      </c>
      <c r="BM26" s="19">
        <v>0</v>
      </c>
      <c r="BN26" s="19">
        <v>0</v>
      </c>
      <c r="BO26" s="19">
        <v>0</v>
      </c>
      <c r="BP26" s="19">
        <v>0</v>
      </c>
      <c r="BQ26" s="19">
        <v>1</v>
      </c>
      <c r="BR26" s="19">
        <v>1</v>
      </c>
      <c r="BS26" s="19">
        <v>1</v>
      </c>
      <c r="BT26" s="19">
        <v>1</v>
      </c>
      <c r="BU26" s="19">
        <v>1</v>
      </c>
      <c r="BV26" s="19">
        <v>0</v>
      </c>
      <c r="BW26" s="19">
        <v>0</v>
      </c>
      <c r="BX26" s="19">
        <v>1</v>
      </c>
      <c r="BY26" s="19">
        <v>0</v>
      </c>
      <c r="BZ26" s="19">
        <v>1</v>
      </c>
      <c r="CA26" s="19">
        <v>1</v>
      </c>
      <c r="CB26" s="19">
        <v>1</v>
      </c>
      <c r="CC26" s="19">
        <v>1</v>
      </c>
      <c r="CD26" s="19">
        <v>1</v>
      </c>
      <c r="CE26" s="19">
        <v>1</v>
      </c>
      <c r="CF26" s="19">
        <v>1</v>
      </c>
      <c r="CG26" s="19">
        <v>0</v>
      </c>
      <c r="CH26">
        <v>1</v>
      </c>
      <c r="CK26" t="s">
        <v>44</v>
      </c>
    </row>
    <row r="27" spans="1:89" ht="16" thickBot="1">
      <c r="A27" s="40" t="s">
        <v>112</v>
      </c>
      <c r="B27" s="52" t="s">
        <v>33</v>
      </c>
      <c r="C27" s="53">
        <f t="shared" si="1"/>
        <v>18</v>
      </c>
      <c r="D27" s="54">
        <f t="shared" si="2"/>
        <v>0.8571428571428571</v>
      </c>
      <c r="E27" s="55">
        <f t="shared" si="3"/>
        <v>6</v>
      </c>
      <c r="F27" s="55">
        <f t="shared" si="6"/>
        <v>5</v>
      </c>
      <c r="G27" s="55">
        <f t="shared" si="4"/>
        <v>7</v>
      </c>
      <c r="H27" s="55"/>
      <c r="I27" s="56">
        <f t="shared" si="5"/>
        <v>-1</v>
      </c>
      <c r="J27" s="34">
        <v>0</v>
      </c>
      <c r="K27" s="20">
        <v>1</v>
      </c>
      <c r="L27" s="20">
        <v>1</v>
      </c>
      <c r="M27" s="20">
        <v>1</v>
      </c>
      <c r="N27" s="20">
        <v>1</v>
      </c>
      <c r="O27" s="20">
        <v>1</v>
      </c>
      <c r="P27" s="20">
        <v>1</v>
      </c>
      <c r="Q27" s="29">
        <v>1</v>
      </c>
      <c r="R27" s="26">
        <v>0</v>
      </c>
      <c r="S27" s="26">
        <v>1</v>
      </c>
      <c r="T27" s="26">
        <v>1</v>
      </c>
      <c r="U27" s="26">
        <v>1</v>
      </c>
      <c r="V27" s="26">
        <v>1</v>
      </c>
      <c r="W27" s="18">
        <v>1</v>
      </c>
      <c r="X27" s="19">
        <v>1</v>
      </c>
      <c r="Y27" s="19">
        <v>0</v>
      </c>
      <c r="Z27" s="19">
        <v>1</v>
      </c>
      <c r="AA27" s="19">
        <v>1</v>
      </c>
      <c r="AB27" s="19">
        <v>1</v>
      </c>
      <c r="AC27" s="19">
        <v>1</v>
      </c>
      <c r="AD27" s="19">
        <v>1</v>
      </c>
      <c r="AG27" s="19" t="s">
        <v>221</v>
      </c>
      <c r="AH27" s="34">
        <f t="shared" si="0"/>
        <v>37</v>
      </c>
      <c r="AI27" s="19">
        <v>1</v>
      </c>
      <c r="AJ27" s="19">
        <v>1</v>
      </c>
      <c r="AK27" s="19">
        <v>1</v>
      </c>
      <c r="AL27" s="19">
        <v>1</v>
      </c>
      <c r="AM27" s="19">
        <v>1</v>
      </c>
      <c r="AN27" s="19">
        <v>1</v>
      </c>
      <c r="AO27" s="19">
        <v>1</v>
      </c>
      <c r="AP27" s="19">
        <v>1</v>
      </c>
      <c r="AQ27" s="19">
        <v>1</v>
      </c>
      <c r="AR27" s="19">
        <v>1</v>
      </c>
      <c r="AS27" s="19">
        <v>1</v>
      </c>
      <c r="AT27" s="19">
        <v>0</v>
      </c>
      <c r="AU27" s="19">
        <v>1</v>
      </c>
      <c r="AV27" s="19">
        <v>0</v>
      </c>
      <c r="AW27" s="19">
        <v>1</v>
      </c>
      <c r="AX27" s="71">
        <v>1</v>
      </c>
      <c r="AY27" s="19">
        <v>1</v>
      </c>
      <c r="AZ27" s="19">
        <v>0</v>
      </c>
      <c r="BA27" s="19">
        <v>0</v>
      </c>
      <c r="BB27" s="19">
        <v>1</v>
      </c>
      <c r="BC27" s="19">
        <v>1</v>
      </c>
      <c r="BD27" s="19">
        <v>1</v>
      </c>
      <c r="BE27" s="19">
        <v>0</v>
      </c>
      <c r="BF27" s="19">
        <v>1</v>
      </c>
      <c r="BG27" s="19">
        <v>1</v>
      </c>
      <c r="BH27" s="19">
        <v>1</v>
      </c>
      <c r="BI27" s="19">
        <v>1</v>
      </c>
      <c r="BJ27" s="19">
        <v>0</v>
      </c>
      <c r="BK27" s="19">
        <v>1</v>
      </c>
      <c r="BL27" s="19">
        <v>1</v>
      </c>
      <c r="BM27" s="19">
        <v>1</v>
      </c>
      <c r="BN27" s="19">
        <v>0</v>
      </c>
      <c r="BO27" s="19">
        <v>0</v>
      </c>
      <c r="BP27" s="19">
        <v>0</v>
      </c>
      <c r="BQ27" s="19">
        <v>1</v>
      </c>
      <c r="BR27" s="19">
        <v>0</v>
      </c>
      <c r="BS27" s="19">
        <v>1</v>
      </c>
      <c r="BT27" s="19">
        <v>0</v>
      </c>
      <c r="BU27" s="19">
        <v>0</v>
      </c>
      <c r="BV27" s="19">
        <v>0</v>
      </c>
      <c r="BW27" s="19">
        <v>0</v>
      </c>
      <c r="BX27" s="19">
        <v>1</v>
      </c>
      <c r="BY27" s="19">
        <v>1</v>
      </c>
      <c r="BZ27" s="19">
        <v>0</v>
      </c>
      <c r="CA27" s="19">
        <v>1</v>
      </c>
      <c r="CB27" s="19">
        <v>1</v>
      </c>
      <c r="CC27" s="19">
        <v>1</v>
      </c>
      <c r="CD27" s="19">
        <v>1</v>
      </c>
      <c r="CE27" s="19">
        <v>1</v>
      </c>
      <c r="CF27" s="19">
        <v>1</v>
      </c>
      <c r="CG27" s="19">
        <v>1</v>
      </c>
      <c r="CH27">
        <v>1</v>
      </c>
      <c r="CK27" t="s">
        <v>45</v>
      </c>
    </row>
    <row r="28" spans="1:89" ht="16" thickBot="1">
      <c r="A28" s="40" t="s">
        <v>113</v>
      </c>
      <c r="B28" s="60" t="s">
        <v>34</v>
      </c>
      <c r="C28" s="53">
        <f t="shared" si="1"/>
        <v>19</v>
      </c>
      <c r="D28" s="54">
        <f t="shared" si="2"/>
        <v>0.90476190476190477</v>
      </c>
      <c r="E28" s="55">
        <f t="shared" si="3"/>
        <v>5</v>
      </c>
      <c r="F28" s="55">
        <f t="shared" si="6"/>
        <v>6</v>
      </c>
      <c r="G28" s="55">
        <f t="shared" si="4"/>
        <v>8</v>
      </c>
      <c r="H28" s="55"/>
      <c r="I28" s="56">
        <f t="shared" si="5"/>
        <v>-3</v>
      </c>
      <c r="J28" s="34">
        <v>1</v>
      </c>
      <c r="K28" s="20">
        <v>1</v>
      </c>
      <c r="L28" s="20">
        <v>1</v>
      </c>
      <c r="M28" s="20">
        <v>1</v>
      </c>
      <c r="N28" s="20">
        <v>1</v>
      </c>
      <c r="O28" s="20">
        <v>0</v>
      </c>
      <c r="P28" s="20">
        <v>0</v>
      </c>
      <c r="Q28" s="29">
        <v>1</v>
      </c>
      <c r="R28" s="26">
        <v>1</v>
      </c>
      <c r="S28" s="26">
        <v>1</v>
      </c>
      <c r="T28" s="26">
        <v>1</v>
      </c>
      <c r="U28" s="26">
        <v>1</v>
      </c>
      <c r="V28" s="26">
        <v>1</v>
      </c>
      <c r="W28" s="18">
        <v>1</v>
      </c>
      <c r="X28" s="19">
        <v>1</v>
      </c>
      <c r="Y28" s="19">
        <v>1</v>
      </c>
      <c r="Z28" s="19">
        <v>1</v>
      </c>
      <c r="AA28" s="19">
        <v>1</v>
      </c>
      <c r="AB28" s="19">
        <v>1</v>
      </c>
      <c r="AC28" s="19">
        <v>1</v>
      </c>
      <c r="AD28" s="19">
        <v>1</v>
      </c>
      <c r="AG28" s="19" t="s">
        <v>205</v>
      </c>
      <c r="AH28" s="34">
        <f t="shared" si="0"/>
        <v>38</v>
      </c>
      <c r="AI28" s="19">
        <v>1</v>
      </c>
      <c r="AJ28" s="19">
        <v>1</v>
      </c>
      <c r="AK28" s="19">
        <v>1</v>
      </c>
      <c r="AL28" s="19">
        <v>1</v>
      </c>
      <c r="AM28" s="19">
        <v>1</v>
      </c>
      <c r="AN28" s="19">
        <v>1</v>
      </c>
      <c r="AO28" s="19">
        <v>0</v>
      </c>
      <c r="AP28" s="19">
        <v>1</v>
      </c>
      <c r="AQ28" s="19">
        <v>1</v>
      </c>
      <c r="AR28" s="19">
        <v>1</v>
      </c>
      <c r="AS28" s="19">
        <v>1</v>
      </c>
      <c r="AT28" s="19">
        <v>1</v>
      </c>
      <c r="AU28" s="19">
        <v>1</v>
      </c>
      <c r="AV28" s="19">
        <v>1</v>
      </c>
      <c r="AW28" s="19">
        <v>1</v>
      </c>
      <c r="AX28" s="71">
        <v>1</v>
      </c>
      <c r="AY28" s="19">
        <v>0</v>
      </c>
      <c r="AZ28" s="19">
        <v>1</v>
      </c>
      <c r="BA28" s="19">
        <v>0</v>
      </c>
      <c r="BB28" s="19">
        <v>0</v>
      </c>
      <c r="BC28" s="19">
        <v>1</v>
      </c>
      <c r="BD28" s="19">
        <v>1</v>
      </c>
      <c r="BE28" s="19">
        <v>0</v>
      </c>
      <c r="BF28" s="19">
        <v>1</v>
      </c>
      <c r="BG28" s="19">
        <v>1</v>
      </c>
      <c r="BH28" s="19">
        <v>0</v>
      </c>
      <c r="BI28" s="19">
        <v>1</v>
      </c>
      <c r="BJ28" s="19">
        <v>0</v>
      </c>
      <c r="BK28" s="19">
        <v>1</v>
      </c>
      <c r="BL28" s="19">
        <v>1</v>
      </c>
      <c r="BM28" s="19">
        <v>1</v>
      </c>
      <c r="BN28" s="19">
        <v>0</v>
      </c>
      <c r="BO28" s="19">
        <v>0</v>
      </c>
      <c r="BP28" s="19">
        <v>1</v>
      </c>
      <c r="BQ28" s="19">
        <v>1</v>
      </c>
      <c r="BR28" s="19">
        <v>1</v>
      </c>
      <c r="BS28" s="19">
        <v>1</v>
      </c>
      <c r="BT28" s="19">
        <v>1</v>
      </c>
      <c r="BU28" s="19">
        <v>0</v>
      </c>
      <c r="BV28" s="19">
        <v>0</v>
      </c>
      <c r="BW28" s="19">
        <v>1</v>
      </c>
      <c r="BX28" s="19">
        <v>1</v>
      </c>
      <c r="BY28" s="19">
        <v>1</v>
      </c>
      <c r="BZ28" s="19">
        <v>0</v>
      </c>
      <c r="CA28" s="19">
        <v>0</v>
      </c>
      <c r="CB28" s="19">
        <v>1</v>
      </c>
      <c r="CC28" s="19">
        <v>1</v>
      </c>
      <c r="CD28" s="19">
        <v>0</v>
      </c>
      <c r="CE28" s="19">
        <v>1</v>
      </c>
      <c r="CF28" s="19">
        <v>1</v>
      </c>
      <c r="CG28" s="19">
        <v>1</v>
      </c>
      <c r="CH28">
        <v>1</v>
      </c>
      <c r="CK28" t="s">
        <v>46</v>
      </c>
    </row>
    <row r="29" spans="1:89" s="3" customFormat="1" ht="16" thickBot="1">
      <c r="A29" s="62" t="s">
        <v>114</v>
      </c>
      <c r="B29" s="63" t="s">
        <v>35</v>
      </c>
      <c r="C29" s="63">
        <f t="shared" si="1"/>
        <v>11</v>
      </c>
      <c r="D29" s="64">
        <f t="shared" si="2"/>
        <v>0.52380952380952384</v>
      </c>
      <c r="E29" s="65">
        <f t="shared" si="3"/>
        <v>0</v>
      </c>
      <c r="F29" s="65">
        <f t="shared" si="6"/>
        <v>4</v>
      </c>
      <c r="G29" s="65">
        <f t="shared" si="4"/>
        <v>7</v>
      </c>
      <c r="H29" s="65"/>
      <c r="I29" s="65">
        <f t="shared" si="5"/>
        <v>-7</v>
      </c>
      <c r="J29" s="66">
        <v>0</v>
      </c>
      <c r="K29" s="67">
        <v>0</v>
      </c>
      <c r="L29" s="67">
        <v>0</v>
      </c>
      <c r="M29" s="67">
        <v>0</v>
      </c>
      <c r="N29" s="67">
        <v>0</v>
      </c>
      <c r="O29" s="67">
        <v>0</v>
      </c>
      <c r="P29" s="67">
        <v>0</v>
      </c>
      <c r="Q29" s="68">
        <v>0</v>
      </c>
      <c r="R29" s="69">
        <v>1</v>
      </c>
      <c r="S29" s="69">
        <v>0</v>
      </c>
      <c r="T29" s="69">
        <v>1</v>
      </c>
      <c r="U29" s="69">
        <v>1</v>
      </c>
      <c r="V29" s="69">
        <v>1</v>
      </c>
      <c r="W29" s="70">
        <v>1</v>
      </c>
      <c r="X29" s="71">
        <v>1</v>
      </c>
      <c r="Y29" s="71">
        <v>1</v>
      </c>
      <c r="Z29" s="71">
        <v>1</v>
      </c>
      <c r="AA29" s="71">
        <v>1</v>
      </c>
      <c r="AB29" s="71">
        <v>1</v>
      </c>
      <c r="AC29" s="71">
        <v>0</v>
      </c>
      <c r="AD29" s="72">
        <v>1</v>
      </c>
      <c r="AG29" s="19" t="s">
        <v>209</v>
      </c>
      <c r="AH29" s="34">
        <f t="shared" si="0"/>
        <v>38</v>
      </c>
      <c r="AI29" s="19">
        <v>1</v>
      </c>
      <c r="AJ29" s="19">
        <v>1</v>
      </c>
      <c r="AK29" s="19">
        <v>1</v>
      </c>
      <c r="AL29" s="19">
        <v>1</v>
      </c>
      <c r="AM29" s="19">
        <v>1</v>
      </c>
      <c r="AN29" s="19">
        <v>1</v>
      </c>
      <c r="AO29" s="19">
        <v>0</v>
      </c>
      <c r="AP29" s="19">
        <v>1</v>
      </c>
      <c r="AQ29" s="19">
        <v>1</v>
      </c>
      <c r="AR29" s="19">
        <v>1</v>
      </c>
      <c r="AS29" s="19">
        <v>1</v>
      </c>
      <c r="AT29" s="19">
        <v>1</v>
      </c>
      <c r="AU29" s="19">
        <v>1</v>
      </c>
      <c r="AV29" s="19">
        <v>1</v>
      </c>
      <c r="AW29" s="19">
        <v>1</v>
      </c>
      <c r="AX29" s="72">
        <v>1</v>
      </c>
      <c r="AY29" s="19">
        <v>1</v>
      </c>
      <c r="AZ29" s="19">
        <v>0</v>
      </c>
      <c r="BA29" s="19">
        <v>1</v>
      </c>
      <c r="BB29" s="19">
        <v>0</v>
      </c>
      <c r="BC29" s="19">
        <v>1</v>
      </c>
      <c r="BD29" s="19">
        <v>1</v>
      </c>
      <c r="BE29" s="19">
        <v>0</v>
      </c>
      <c r="BF29" s="19">
        <v>1</v>
      </c>
      <c r="BG29" s="19">
        <v>1</v>
      </c>
      <c r="BH29" s="19">
        <v>1</v>
      </c>
      <c r="BI29" s="19">
        <v>1</v>
      </c>
      <c r="BJ29" s="19">
        <v>0</v>
      </c>
      <c r="BK29" s="19">
        <v>1</v>
      </c>
      <c r="BL29" s="19">
        <v>1</v>
      </c>
      <c r="BM29" s="19">
        <v>0</v>
      </c>
      <c r="BN29" s="19">
        <v>0</v>
      </c>
      <c r="BO29" s="19">
        <v>1</v>
      </c>
      <c r="BP29" s="19">
        <v>0</v>
      </c>
      <c r="BQ29" s="19">
        <v>1</v>
      </c>
      <c r="BR29" s="19">
        <v>1</v>
      </c>
      <c r="BS29" s="19">
        <v>0</v>
      </c>
      <c r="BT29" s="19">
        <v>0</v>
      </c>
      <c r="BU29" s="19">
        <v>1</v>
      </c>
      <c r="BV29" s="19">
        <v>1</v>
      </c>
      <c r="BW29" s="19">
        <v>1</v>
      </c>
      <c r="BX29" s="19">
        <v>1</v>
      </c>
      <c r="BY29" s="19">
        <v>1</v>
      </c>
      <c r="BZ29" s="19">
        <v>0</v>
      </c>
      <c r="CA29" s="19">
        <v>0</v>
      </c>
      <c r="CB29" s="19">
        <v>1</v>
      </c>
      <c r="CC29" s="19">
        <v>1</v>
      </c>
      <c r="CD29" s="19">
        <v>0</v>
      </c>
      <c r="CE29" s="19">
        <v>1</v>
      </c>
      <c r="CF29" s="19">
        <v>1</v>
      </c>
      <c r="CG29" s="19">
        <v>0</v>
      </c>
      <c r="CH29" s="3">
        <v>1</v>
      </c>
      <c r="CK29" s="3" t="s">
        <v>47</v>
      </c>
    </row>
    <row r="30" spans="1:89">
      <c r="A30" s="40" t="s">
        <v>115</v>
      </c>
      <c r="B30" s="61" t="s">
        <v>36</v>
      </c>
      <c r="C30" s="53">
        <f t="shared" si="1"/>
        <v>8</v>
      </c>
      <c r="D30" s="54">
        <f t="shared" si="2"/>
        <v>0.38095238095238093</v>
      </c>
      <c r="E30" s="55">
        <f t="shared" si="3"/>
        <v>2</v>
      </c>
      <c r="F30" s="55">
        <f t="shared" si="6"/>
        <v>2</v>
      </c>
      <c r="G30" s="55">
        <f t="shared" si="4"/>
        <v>4</v>
      </c>
      <c r="H30" s="55"/>
      <c r="I30" s="56">
        <f t="shared" si="5"/>
        <v>-2</v>
      </c>
      <c r="J30" s="34">
        <v>1</v>
      </c>
      <c r="K30" s="20">
        <v>1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9">
        <v>0</v>
      </c>
      <c r="R30" s="26">
        <v>0</v>
      </c>
      <c r="S30" s="26">
        <v>1</v>
      </c>
      <c r="T30" s="26">
        <v>1</v>
      </c>
      <c r="U30" s="26">
        <v>0</v>
      </c>
      <c r="V30" s="26">
        <v>0</v>
      </c>
      <c r="W30" s="18">
        <v>0</v>
      </c>
      <c r="X30" s="19">
        <v>1</v>
      </c>
      <c r="Y30" s="19">
        <v>1</v>
      </c>
      <c r="Z30" s="19">
        <v>0</v>
      </c>
      <c r="AA30" s="19">
        <v>1</v>
      </c>
      <c r="AB30" s="19">
        <v>0</v>
      </c>
      <c r="AC30" s="19">
        <v>1</v>
      </c>
      <c r="AD30" s="19">
        <v>0</v>
      </c>
      <c r="CK30" t="s">
        <v>48</v>
      </c>
    </row>
    <row r="31" spans="1:89">
      <c r="A31" s="40" t="s">
        <v>116</v>
      </c>
      <c r="B31" s="52" t="s">
        <v>37</v>
      </c>
      <c r="C31" s="53">
        <f t="shared" si="1"/>
        <v>8</v>
      </c>
      <c r="D31" s="54">
        <f t="shared" si="2"/>
        <v>0.38095238095238093</v>
      </c>
      <c r="E31" s="55">
        <f t="shared" si="3"/>
        <v>3</v>
      </c>
      <c r="F31" s="55">
        <f t="shared" si="6"/>
        <v>1</v>
      </c>
      <c r="G31" s="55">
        <f t="shared" si="4"/>
        <v>4</v>
      </c>
      <c r="H31" s="55"/>
      <c r="I31" s="56">
        <f t="shared" si="5"/>
        <v>-1</v>
      </c>
      <c r="J31" s="34">
        <v>1</v>
      </c>
      <c r="K31" s="20">
        <v>1</v>
      </c>
      <c r="L31" s="20">
        <v>1</v>
      </c>
      <c r="M31" s="20">
        <v>0</v>
      </c>
      <c r="N31" s="20">
        <v>0</v>
      </c>
      <c r="O31" s="20">
        <v>0</v>
      </c>
      <c r="P31" s="20">
        <v>0</v>
      </c>
      <c r="Q31" s="29">
        <v>0</v>
      </c>
      <c r="R31" s="26">
        <v>0</v>
      </c>
      <c r="S31" s="26">
        <v>0</v>
      </c>
      <c r="T31" s="26">
        <v>0</v>
      </c>
      <c r="U31" s="26">
        <v>0</v>
      </c>
      <c r="V31" s="26">
        <v>1</v>
      </c>
      <c r="W31" s="18">
        <v>1</v>
      </c>
      <c r="X31" s="19">
        <v>1</v>
      </c>
      <c r="Y31" s="19">
        <v>0</v>
      </c>
      <c r="Z31" s="19">
        <v>1</v>
      </c>
      <c r="AA31" s="19">
        <v>0</v>
      </c>
      <c r="AB31" s="19">
        <v>0</v>
      </c>
      <c r="AC31" s="19">
        <v>0</v>
      </c>
      <c r="AD31" s="19">
        <v>1</v>
      </c>
      <c r="CK31" t="s">
        <v>49</v>
      </c>
    </row>
    <row r="32" spans="1:89">
      <c r="A32" s="40" t="s">
        <v>117</v>
      </c>
      <c r="B32" s="52" t="s">
        <v>38</v>
      </c>
      <c r="C32" s="53">
        <f t="shared" si="1"/>
        <v>8</v>
      </c>
      <c r="D32" s="54">
        <f t="shared" si="2"/>
        <v>0.38095238095238093</v>
      </c>
      <c r="E32" s="55">
        <f t="shared" si="3"/>
        <v>0</v>
      </c>
      <c r="F32" s="55">
        <f t="shared" si="6"/>
        <v>3</v>
      </c>
      <c r="G32" s="55">
        <f t="shared" si="4"/>
        <v>5</v>
      </c>
      <c r="H32" s="55"/>
      <c r="I32" s="56">
        <f t="shared" si="5"/>
        <v>-5</v>
      </c>
      <c r="J32" s="34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9">
        <v>1</v>
      </c>
      <c r="R32" s="26">
        <v>1</v>
      </c>
      <c r="S32" s="26">
        <v>1</v>
      </c>
      <c r="T32" s="26">
        <v>0</v>
      </c>
      <c r="U32" s="26">
        <v>0</v>
      </c>
      <c r="V32" s="26">
        <v>0</v>
      </c>
      <c r="W32" s="18">
        <v>0</v>
      </c>
      <c r="X32" s="19">
        <v>1</v>
      </c>
      <c r="Y32" s="19">
        <v>1</v>
      </c>
      <c r="Z32" s="19">
        <v>1</v>
      </c>
      <c r="AA32" s="19">
        <v>1</v>
      </c>
      <c r="AB32" s="19">
        <v>1</v>
      </c>
      <c r="AC32" s="19">
        <v>0</v>
      </c>
      <c r="AD32" s="19">
        <v>0</v>
      </c>
      <c r="CK32" t="s">
        <v>50</v>
      </c>
    </row>
    <row r="33" spans="1:89">
      <c r="A33" s="40" t="s">
        <v>118</v>
      </c>
      <c r="B33" s="52" t="s">
        <v>39</v>
      </c>
      <c r="C33" s="53">
        <f t="shared" si="1"/>
        <v>20</v>
      </c>
      <c r="D33" s="54">
        <f t="shared" si="2"/>
        <v>0.95238095238095233</v>
      </c>
      <c r="E33" s="55">
        <f t="shared" si="3"/>
        <v>6</v>
      </c>
      <c r="F33" s="55">
        <f t="shared" si="6"/>
        <v>6</v>
      </c>
      <c r="G33" s="55">
        <f t="shared" si="4"/>
        <v>8</v>
      </c>
      <c r="H33" s="55"/>
      <c r="I33" s="56">
        <f t="shared" si="5"/>
        <v>-2</v>
      </c>
      <c r="J33" s="34">
        <v>0</v>
      </c>
      <c r="K33" s="20">
        <v>1</v>
      </c>
      <c r="L33" s="20">
        <v>1</v>
      </c>
      <c r="M33" s="20">
        <v>1</v>
      </c>
      <c r="N33" s="20">
        <v>1</v>
      </c>
      <c r="O33" s="20">
        <v>1</v>
      </c>
      <c r="P33" s="20">
        <v>1</v>
      </c>
      <c r="Q33" s="29">
        <v>1</v>
      </c>
      <c r="R33" s="26">
        <v>1</v>
      </c>
      <c r="S33" s="26">
        <v>1</v>
      </c>
      <c r="T33" s="26">
        <v>1</v>
      </c>
      <c r="U33" s="26">
        <v>1</v>
      </c>
      <c r="V33" s="26">
        <v>1</v>
      </c>
      <c r="W33" s="18">
        <v>1</v>
      </c>
      <c r="X33" s="19">
        <v>1</v>
      </c>
      <c r="Y33" s="19">
        <v>1</v>
      </c>
      <c r="Z33" s="19">
        <v>1</v>
      </c>
      <c r="AA33" s="19">
        <v>1</v>
      </c>
      <c r="AB33" s="19">
        <v>1</v>
      </c>
      <c r="AC33" s="19">
        <v>1</v>
      </c>
      <c r="AD33" s="19">
        <v>1</v>
      </c>
      <c r="CK33" t="s">
        <v>51</v>
      </c>
    </row>
    <row r="34" spans="1:89">
      <c r="A34" s="40" t="s">
        <v>119</v>
      </c>
      <c r="B34" s="52" t="s">
        <v>40</v>
      </c>
      <c r="C34" s="53">
        <f t="shared" si="1"/>
        <v>20</v>
      </c>
      <c r="D34" s="54">
        <f t="shared" si="2"/>
        <v>0.95238095238095233</v>
      </c>
      <c r="E34" s="55">
        <f t="shared" si="3"/>
        <v>6</v>
      </c>
      <c r="F34" s="55">
        <f t="shared" si="6"/>
        <v>6</v>
      </c>
      <c r="G34" s="55">
        <f t="shared" si="4"/>
        <v>8</v>
      </c>
      <c r="H34" s="55"/>
      <c r="I34" s="56">
        <f t="shared" si="5"/>
        <v>-2</v>
      </c>
      <c r="J34" s="34">
        <v>1</v>
      </c>
      <c r="K34" s="20">
        <v>1</v>
      </c>
      <c r="L34" s="20">
        <v>0</v>
      </c>
      <c r="M34" s="20">
        <v>1</v>
      </c>
      <c r="N34" s="20">
        <v>1</v>
      </c>
      <c r="O34" s="20">
        <v>1</v>
      </c>
      <c r="P34" s="20">
        <v>1</v>
      </c>
      <c r="Q34" s="29">
        <v>1</v>
      </c>
      <c r="R34" s="26">
        <v>1</v>
      </c>
      <c r="S34" s="26">
        <v>1</v>
      </c>
      <c r="T34" s="26">
        <v>1</v>
      </c>
      <c r="U34" s="26">
        <v>1</v>
      </c>
      <c r="V34" s="26">
        <v>1</v>
      </c>
      <c r="W34" s="18">
        <v>1</v>
      </c>
      <c r="X34" s="19">
        <v>1</v>
      </c>
      <c r="Y34" s="19">
        <v>1</v>
      </c>
      <c r="Z34" s="19">
        <v>1</v>
      </c>
      <c r="AA34" s="19">
        <v>1</v>
      </c>
      <c r="AB34" s="19">
        <v>1</v>
      </c>
      <c r="AC34" s="19">
        <v>1</v>
      </c>
      <c r="AD34" s="19">
        <v>1</v>
      </c>
      <c r="AF34">
        <f>SUM(AG34:CF34)</f>
        <v>669</v>
      </c>
      <c r="AG34">
        <v>17</v>
      </c>
      <c r="AH34">
        <v>20</v>
      </c>
      <c r="AI34">
        <v>15</v>
      </c>
      <c r="AJ34">
        <v>17</v>
      </c>
      <c r="AK34">
        <v>19</v>
      </c>
      <c r="AL34">
        <v>18</v>
      </c>
      <c r="AM34">
        <v>9</v>
      </c>
      <c r="AN34">
        <v>15</v>
      </c>
      <c r="AO34">
        <v>18</v>
      </c>
      <c r="AP34">
        <v>17</v>
      </c>
      <c r="AQ34">
        <v>14</v>
      </c>
      <c r="AR34">
        <v>10</v>
      </c>
      <c r="AS34">
        <v>18</v>
      </c>
      <c r="AT34">
        <v>6</v>
      </c>
      <c r="AU34">
        <v>18</v>
      </c>
      <c r="AV34">
        <v>19</v>
      </c>
      <c r="AW34">
        <v>11</v>
      </c>
      <c r="AX34">
        <v>8</v>
      </c>
      <c r="AY34">
        <v>8</v>
      </c>
      <c r="AZ34">
        <v>8</v>
      </c>
      <c r="BA34">
        <v>20</v>
      </c>
      <c r="BB34">
        <v>20</v>
      </c>
      <c r="BC34">
        <v>6</v>
      </c>
      <c r="BD34">
        <v>16</v>
      </c>
      <c r="BE34">
        <v>18</v>
      </c>
      <c r="BF34">
        <v>9</v>
      </c>
      <c r="BG34">
        <v>15</v>
      </c>
      <c r="BH34">
        <v>1</v>
      </c>
      <c r="BI34">
        <v>18</v>
      </c>
      <c r="BJ34">
        <v>19</v>
      </c>
      <c r="BK34">
        <v>17</v>
      </c>
      <c r="BL34">
        <v>1</v>
      </c>
      <c r="BM34">
        <v>7</v>
      </c>
      <c r="BN34">
        <v>8</v>
      </c>
      <c r="BO34">
        <v>16</v>
      </c>
      <c r="BP34">
        <v>9</v>
      </c>
      <c r="BQ34">
        <v>15</v>
      </c>
      <c r="BR34">
        <v>5</v>
      </c>
      <c r="BS34">
        <v>7</v>
      </c>
      <c r="BT34">
        <v>6</v>
      </c>
      <c r="BU34">
        <v>8</v>
      </c>
      <c r="BV34">
        <v>14</v>
      </c>
      <c r="BW34">
        <v>4</v>
      </c>
      <c r="BX34">
        <v>6</v>
      </c>
      <c r="BY34">
        <v>8</v>
      </c>
      <c r="BZ34">
        <v>12</v>
      </c>
      <c r="CA34">
        <v>18</v>
      </c>
      <c r="CB34">
        <v>13</v>
      </c>
      <c r="CC34">
        <v>18</v>
      </c>
      <c r="CD34">
        <v>21</v>
      </c>
      <c r="CE34">
        <v>9</v>
      </c>
      <c r="CF34">
        <v>20</v>
      </c>
      <c r="CK34" t="s">
        <v>52</v>
      </c>
    </row>
    <row r="35" spans="1:89">
      <c r="A35" s="40" t="s">
        <v>120</v>
      </c>
      <c r="B35" s="52" t="s">
        <v>41</v>
      </c>
      <c r="C35" s="53">
        <f t="shared" si="1"/>
        <v>6</v>
      </c>
      <c r="D35" s="54">
        <f t="shared" si="2"/>
        <v>0.2857142857142857</v>
      </c>
      <c r="E35" s="55">
        <f t="shared" si="3"/>
        <v>3</v>
      </c>
      <c r="F35" s="55">
        <f t="shared" si="6"/>
        <v>2</v>
      </c>
      <c r="G35" s="55">
        <f t="shared" si="4"/>
        <v>1</v>
      </c>
      <c r="H35" s="55"/>
      <c r="I35" s="56">
        <f t="shared" si="5"/>
        <v>2</v>
      </c>
      <c r="J35" s="34">
        <v>0</v>
      </c>
      <c r="K35" s="20">
        <v>0</v>
      </c>
      <c r="L35" s="20">
        <v>0</v>
      </c>
      <c r="M35" s="20">
        <v>1</v>
      </c>
      <c r="N35" s="20">
        <v>1</v>
      </c>
      <c r="O35" s="20">
        <v>0</v>
      </c>
      <c r="P35" s="20">
        <v>1</v>
      </c>
      <c r="Q35" s="29">
        <v>0</v>
      </c>
      <c r="R35" s="26">
        <v>0</v>
      </c>
      <c r="S35" s="26">
        <v>0</v>
      </c>
      <c r="T35" s="26">
        <v>1</v>
      </c>
      <c r="U35" s="26">
        <v>1</v>
      </c>
      <c r="V35" s="26">
        <v>0</v>
      </c>
      <c r="W35" s="18">
        <v>0</v>
      </c>
      <c r="X35" s="19">
        <v>1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F35">
        <f>AF34/22</f>
        <v>30.40909090909091</v>
      </c>
      <c r="CK35" t="s">
        <v>53</v>
      </c>
    </row>
    <row r="36" spans="1:89">
      <c r="A36" s="40" t="s">
        <v>121</v>
      </c>
      <c r="B36" s="52" t="s">
        <v>42</v>
      </c>
      <c r="C36" s="53">
        <f t="shared" si="1"/>
        <v>16</v>
      </c>
      <c r="D36" s="54">
        <f t="shared" si="2"/>
        <v>0.76190476190476186</v>
      </c>
      <c r="E36" s="55">
        <f t="shared" si="3"/>
        <v>4</v>
      </c>
      <c r="F36" s="55">
        <f t="shared" si="6"/>
        <v>4</v>
      </c>
      <c r="G36" s="55">
        <f t="shared" si="4"/>
        <v>8</v>
      </c>
      <c r="H36" s="55"/>
      <c r="I36" s="56">
        <f t="shared" si="5"/>
        <v>-4</v>
      </c>
      <c r="J36" s="34">
        <v>1</v>
      </c>
      <c r="K36" s="20">
        <v>0</v>
      </c>
      <c r="L36" s="20">
        <v>1</v>
      </c>
      <c r="M36" s="20">
        <v>0</v>
      </c>
      <c r="N36" s="20">
        <v>1</v>
      </c>
      <c r="O36" s="20">
        <v>0</v>
      </c>
      <c r="P36" s="20">
        <v>1</v>
      </c>
      <c r="Q36" s="29">
        <v>0</v>
      </c>
      <c r="R36" s="26">
        <v>0</v>
      </c>
      <c r="S36" s="26">
        <v>1</v>
      </c>
      <c r="T36" s="26">
        <v>1</v>
      </c>
      <c r="U36" s="26">
        <v>1</v>
      </c>
      <c r="V36" s="26">
        <v>1</v>
      </c>
      <c r="W36" s="18">
        <v>1</v>
      </c>
      <c r="X36" s="19">
        <v>1</v>
      </c>
      <c r="Y36" s="19">
        <v>1</v>
      </c>
      <c r="Z36" s="19">
        <v>1</v>
      </c>
      <c r="AA36" s="19">
        <v>1</v>
      </c>
      <c r="AB36" s="19">
        <v>1</v>
      </c>
      <c r="AC36" s="19">
        <v>1</v>
      </c>
      <c r="AD36" s="19">
        <v>1</v>
      </c>
      <c r="CK36" t="s">
        <v>54</v>
      </c>
    </row>
    <row r="37" spans="1:89">
      <c r="A37" s="40" t="s">
        <v>122</v>
      </c>
      <c r="B37" s="52" t="s">
        <v>43</v>
      </c>
      <c r="C37" s="53">
        <f t="shared" si="1"/>
        <v>18</v>
      </c>
      <c r="D37" s="54">
        <f t="shared" si="2"/>
        <v>0.8571428571428571</v>
      </c>
      <c r="E37" s="55">
        <f t="shared" si="3"/>
        <v>4</v>
      </c>
      <c r="F37" s="55">
        <f t="shared" si="6"/>
        <v>6</v>
      </c>
      <c r="G37" s="55">
        <f t="shared" si="4"/>
        <v>8</v>
      </c>
      <c r="H37" s="55"/>
      <c r="I37" s="56">
        <f t="shared" si="5"/>
        <v>-4</v>
      </c>
      <c r="J37" s="34">
        <v>0</v>
      </c>
      <c r="K37" s="20">
        <v>0</v>
      </c>
      <c r="L37" s="20">
        <v>0</v>
      </c>
      <c r="M37" s="20">
        <v>1</v>
      </c>
      <c r="N37" s="20">
        <v>1</v>
      </c>
      <c r="O37" s="20">
        <v>1</v>
      </c>
      <c r="P37" s="20">
        <v>1</v>
      </c>
      <c r="Q37" s="29">
        <v>1</v>
      </c>
      <c r="R37" s="26">
        <v>1</v>
      </c>
      <c r="S37" s="26">
        <v>1</v>
      </c>
      <c r="T37" s="26">
        <v>1</v>
      </c>
      <c r="U37" s="26">
        <v>1</v>
      </c>
      <c r="V37" s="26">
        <v>1</v>
      </c>
      <c r="W37" s="18">
        <v>1</v>
      </c>
      <c r="X37" s="19">
        <v>1</v>
      </c>
      <c r="Y37" s="19">
        <v>1</v>
      </c>
      <c r="Z37" s="19">
        <v>1</v>
      </c>
      <c r="AA37" s="19">
        <v>1</v>
      </c>
      <c r="AB37" s="19">
        <v>1</v>
      </c>
      <c r="AC37" s="19">
        <v>1</v>
      </c>
      <c r="AD37" s="19">
        <v>1</v>
      </c>
      <c r="CK37" t="s">
        <v>55</v>
      </c>
    </row>
    <row r="38" spans="1:89">
      <c r="A38" s="40" t="s">
        <v>123</v>
      </c>
      <c r="B38" s="52" t="s">
        <v>44</v>
      </c>
      <c r="C38" s="53">
        <f t="shared" si="1"/>
        <v>9</v>
      </c>
      <c r="D38" s="54">
        <f t="shared" si="2"/>
        <v>0.42857142857142855</v>
      </c>
      <c r="E38" s="55">
        <f t="shared" si="3"/>
        <v>3</v>
      </c>
      <c r="F38" s="55">
        <f t="shared" si="6"/>
        <v>3</v>
      </c>
      <c r="G38" s="55">
        <f t="shared" si="4"/>
        <v>3</v>
      </c>
      <c r="H38" s="55"/>
      <c r="I38" s="56">
        <f t="shared" si="5"/>
        <v>0</v>
      </c>
      <c r="J38" s="34">
        <v>0</v>
      </c>
      <c r="K38" s="20">
        <v>0</v>
      </c>
      <c r="L38" s="20">
        <v>1</v>
      </c>
      <c r="M38" s="20">
        <v>1</v>
      </c>
      <c r="N38" s="20">
        <v>0</v>
      </c>
      <c r="O38" s="20">
        <v>1</v>
      </c>
      <c r="P38" s="20">
        <v>0</v>
      </c>
      <c r="Q38" s="29">
        <v>0</v>
      </c>
      <c r="R38" s="26">
        <v>1</v>
      </c>
      <c r="S38" s="26">
        <v>0</v>
      </c>
      <c r="T38" s="26">
        <v>0</v>
      </c>
      <c r="U38" s="26">
        <v>1</v>
      </c>
      <c r="V38" s="26">
        <v>1</v>
      </c>
      <c r="W38" s="18">
        <v>1</v>
      </c>
      <c r="X38" s="19">
        <v>0</v>
      </c>
      <c r="Y38" s="19">
        <v>0</v>
      </c>
      <c r="Z38" s="19">
        <v>0</v>
      </c>
      <c r="AA38" s="19">
        <v>0</v>
      </c>
      <c r="AB38" s="19">
        <v>1</v>
      </c>
      <c r="AC38" s="19">
        <v>0</v>
      </c>
      <c r="AD38" s="19">
        <v>1</v>
      </c>
      <c r="CK38" t="s">
        <v>56</v>
      </c>
    </row>
    <row r="39" spans="1:89">
      <c r="A39" s="40" t="s">
        <v>124</v>
      </c>
      <c r="B39" s="52" t="s">
        <v>45</v>
      </c>
      <c r="C39" s="53">
        <f t="shared" si="1"/>
        <v>15</v>
      </c>
      <c r="D39" s="54">
        <f t="shared" si="2"/>
        <v>0.7142857142857143</v>
      </c>
      <c r="E39" s="55">
        <f t="shared" si="3"/>
        <v>4</v>
      </c>
      <c r="F39" s="55">
        <f t="shared" si="6"/>
        <v>4</v>
      </c>
      <c r="G39" s="55">
        <f t="shared" si="4"/>
        <v>7</v>
      </c>
      <c r="H39" s="55"/>
      <c r="I39" s="56">
        <f t="shared" si="5"/>
        <v>-3</v>
      </c>
      <c r="J39" s="34">
        <v>0</v>
      </c>
      <c r="K39" s="20">
        <v>0</v>
      </c>
      <c r="L39" s="20">
        <v>1</v>
      </c>
      <c r="M39" s="20">
        <v>1</v>
      </c>
      <c r="N39" s="20">
        <v>1</v>
      </c>
      <c r="O39" s="20">
        <v>0</v>
      </c>
      <c r="P39" s="20">
        <v>1</v>
      </c>
      <c r="Q39" s="29">
        <v>1</v>
      </c>
      <c r="R39" s="26">
        <v>1</v>
      </c>
      <c r="S39" s="26">
        <v>0</v>
      </c>
      <c r="T39" s="26">
        <v>0</v>
      </c>
      <c r="U39" s="26">
        <v>1</v>
      </c>
      <c r="V39" s="26">
        <v>1</v>
      </c>
      <c r="W39" s="18">
        <v>1</v>
      </c>
      <c r="X39" s="19">
        <v>1</v>
      </c>
      <c r="Y39" s="19">
        <v>1</v>
      </c>
      <c r="Z39" s="19">
        <v>1</v>
      </c>
      <c r="AA39" s="19">
        <v>0</v>
      </c>
      <c r="AB39" s="19">
        <v>1</v>
      </c>
      <c r="AC39" s="19">
        <v>1</v>
      </c>
      <c r="AD39" s="19">
        <v>1</v>
      </c>
      <c r="CK39" t="s">
        <v>57</v>
      </c>
    </row>
    <row r="40" spans="1:89">
      <c r="A40" s="40" t="s">
        <v>125</v>
      </c>
      <c r="B40" s="52" t="s">
        <v>46</v>
      </c>
      <c r="C40" s="53">
        <f t="shared" si="1"/>
        <v>1</v>
      </c>
      <c r="D40" s="54">
        <f t="shared" si="2"/>
        <v>4.7619047619047616E-2</v>
      </c>
      <c r="E40" s="55">
        <f t="shared" si="3"/>
        <v>0</v>
      </c>
      <c r="F40" s="55">
        <f t="shared" si="6"/>
        <v>1</v>
      </c>
      <c r="G40" s="55">
        <f t="shared" si="4"/>
        <v>0</v>
      </c>
      <c r="H40" s="55"/>
      <c r="I40" s="56">
        <f t="shared" si="5"/>
        <v>0</v>
      </c>
      <c r="J40" s="34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9">
        <v>1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18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CK40" t="s">
        <v>58</v>
      </c>
    </row>
    <row r="41" spans="1:89">
      <c r="A41" s="40" t="s">
        <v>126</v>
      </c>
      <c r="B41" s="52" t="s">
        <v>47</v>
      </c>
      <c r="C41" s="53">
        <f t="shared" si="1"/>
        <v>18</v>
      </c>
      <c r="D41" s="54">
        <f t="shared" si="2"/>
        <v>0.8571428571428571</v>
      </c>
      <c r="E41" s="55">
        <f t="shared" si="3"/>
        <v>6</v>
      </c>
      <c r="F41" s="55">
        <f t="shared" si="6"/>
        <v>5</v>
      </c>
      <c r="G41" s="55">
        <f t="shared" si="4"/>
        <v>7</v>
      </c>
      <c r="H41" s="55"/>
      <c r="I41" s="56">
        <f t="shared" si="5"/>
        <v>-1</v>
      </c>
      <c r="J41" s="34">
        <v>1</v>
      </c>
      <c r="K41" s="20">
        <v>1</v>
      </c>
      <c r="L41" s="20">
        <v>1</v>
      </c>
      <c r="M41" s="20">
        <v>1</v>
      </c>
      <c r="N41" s="20">
        <v>1</v>
      </c>
      <c r="O41" s="20">
        <v>0</v>
      </c>
      <c r="P41" s="20">
        <v>1</v>
      </c>
      <c r="Q41" s="29">
        <v>1</v>
      </c>
      <c r="R41" s="26">
        <v>1</v>
      </c>
      <c r="S41" s="26">
        <v>1</v>
      </c>
      <c r="T41" s="26">
        <v>1</v>
      </c>
      <c r="U41" s="26">
        <v>0</v>
      </c>
      <c r="V41" s="26">
        <v>1</v>
      </c>
      <c r="W41" s="18">
        <v>1</v>
      </c>
      <c r="X41" s="19">
        <v>0</v>
      </c>
      <c r="Y41" s="19">
        <v>1</v>
      </c>
      <c r="Z41" s="19">
        <v>1</v>
      </c>
      <c r="AA41" s="19">
        <v>1</v>
      </c>
      <c r="AB41" s="19">
        <v>1</v>
      </c>
      <c r="AC41" s="19">
        <v>1</v>
      </c>
      <c r="AD41" s="19">
        <v>1</v>
      </c>
      <c r="CK41" t="s">
        <v>59</v>
      </c>
    </row>
    <row r="42" spans="1:89">
      <c r="A42" s="40" t="s">
        <v>127</v>
      </c>
      <c r="B42" s="52" t="s">
        <v>48</v>
      </c>
      <c r="C42" s="53">
        <f t="shared" si="1"/>
        <v>19</v>
      </c>
      <c r="D42" s="54">
        <f t="shared" si="2"/>
        <v>0.90476190476190477</v>
      </c>
      <c r="E42" s="55">
        <f t="shared" si="3"/>
        <v>6</v>
      </c>
      <c r="F42" s="55">
        <f t="shared" si="6"/>
        <v>6</v>
      </c>
      <c r="G42" s="55">
        <f t="shared" si="4"/>
        <v>7</v>
      </c>
      <c r="H42" s="55"/>
      <c r="I42" s="56">
        <f t="shared" si="5"/>
        <v>-1</v>
      </c>
      <c r="J42" s="34">
        <v>0</v>
      </c>
      <c r="K42" s="20">
        <v>1</v>
      </c>
      <c r="L42" s="20">
        <v>1</v>
      </c>
      <c r="M42" s="20">
        <v>1</v>
      </c>
      <c r="N42" s="20">
        <v>1</v>
      </c>
      <c r="O42" s="20">
        <v>1</v>
      </c>
      <c r="P42" s="20">
        <v>1</v>
      </c>
      <c r="Q42" s="29">
        <v>1</v>
      </c>
      <c r="R42" s="26">
        <v>1</v>
      </c>
      <c r="S42" s="26">
        <v>1</v>
      </c>
      <c r="T42" s="26">
        <v>1</v>
      </c>
      <c r="U42" s="26">
        <v>1</v>
      </c>
      <c r="V42" s="26">
        <v>1</v>
      </c>
      <c r="W42" s="18">
        <v>1</v>
      </c>
      <c r="X42" s="19">
        <v>1</v>
      </c>
      <c r="Y42" s="19">
        <v>1</v>
      </c>
      <c r="Z42" s="19">
        <v>0</v>
      </c>
      <c r="AA42" s="19">
        <v>1</v>
      </c>
      <c r="AB42" s="19">
        <v>1</v>
      </c>
      <c r="AC42" s="19">
        <v>1</v>
      </c>
      <c r="AD42" s="19">
        <v>1</v>
      </c>
      <c r="CK42" t="s">
        <v>60</v>
      </c>
    </row>
    <row r="43" spans="1:89">
      <c r="A43" s="40" t="s">
        <v>128</v>
      </c>
      <c r="B43" s="52" t="s">
        <v>49</v>
      </c>
      <c r="C43" s="53">
        <f t="shared" si="1"/>
        <v>17</v>
      </c>
      <c r="D43" s="54">
        <f t="shared" si="2"/>
        <v>0.80952380952380953</v>
      </c>
      <c r="E43" s="55">
        <f t="shared" si="3"/>
        <v>7</v>
      </c>
      <c r="F43" s="55">
        <f t="shared" si="6"/>
        <v>5</v>
      </c>
      <c r="G43" s="55">
        <f t="shared" si="4"/>
        <v>5</v>
      </c>
      <c r="H43" s="55"/>
      <c r="I43" s="56">
        <f t="shared" si="5"/>
        <v>2</v>
      </c>
      <c r="J43" s="34">
        <v>1</v>
      </c>
      <c r="K43" s="20">
        <v>1</v>
      </c>
      <c r="L43" s="20">
        <v>1</v>
      </c>
      <c r="M43" s="20">
        <v>1</v>
      </c>
      <c r="N43" s="20">
        <v>1</v>
      </c>
      <c r="O43" s="20">
        <v>1</v>
      </c>
      <c r="P43" s="20">
        <v>1</v>
      </c>
      <c r="Q43" s="29">
        <v>1</v>
      </c>
      <c r="R43" s="26">
        <v>1</v>
      </c>
      <c r="S43" s="26">
        <v>0</v>
      </c>
      <c r="T43" s="26">
        <v>1</v>
      </c>
      <c r="U43" s="26">
        <v>1</v>
      </c>
      <c r="V43" s="26">
        <v>1</v>
      </c>
      <c r="W43" s="18">
        <v>1</v>
      </c>
      <c r="X43" s="19">
        <v>1</v>
      </c>
      <c r="Y43" s="19">
        <v>0</v>
      </c>
      <c r="Z43" s="19">
        <v>1</v>
      </c>
      <c r="AA43" s="19">
        <v>0</v>
      </c>
      <c r="AB43" s="19">
        <v>1</v>
      </c>
      <c r="AC43" s="19">
        <v>1</v>
      </c>
      <c r="AD43" s="19">
        <v>0</v>
      </c>
      <c r="CK43" t="s">
        <v>61</v>
      </c>
    </row>
    <row r="44" spans="1:89">
      <c r="A44" s="40" t="s">
        <v>129</v>
      </c>
      <c r="B44" s="52" t="s">
        <v>50</v>
      </c>
      <c r="C44" s="53">
        <f t="shared" si="1"/>
        <v>1</v>
      </c>
      <c r="D44" s="54">
        <f t="shared" si="2"/>
        <v>4.7619047619047616E-2</v>
      </c>
      <c r="E44" s="55">
        <f t="shared" si="3"/>
        <v>0</v>
      </c>
      <c r="F44" s="55">
        <f t="shared" si="6"/>
        <v>0</v>
      </c>
      <c r="G44" s="55">
        <f t="shared" si="4"/>
        <v>1</v>
      </c>
      <c r="H44" s="55"/>
      <c r="I44" s="56">
        <f t="shared" si="5"/>
        <v>-1</v>
      </c>
      <c r="J44" s="34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9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18">
        <v>0</v>
      </c>
      <c r="X44" s="19">
        <v>0</v>
      </c>
      <c r="Y44" s="19">
        <v>0</v>
      </c>
      <c r="Z44" s="19">
        <v>1</v>
      </c>
      <c r="AA44" s="19">
        <v>0</v>
      </c>
      <c r="AB44" s="19">
        <v>0</v>
      </c>
      <c r="AC44" s="19">
        <v>0</v>
      </c>
      <c r="AD44" s="19">
        <v>0</v>
      </c>
      <c r="CK44" t="s">
        <v>226</v>
      </c>
    </row>
    <row r="45" spans="1:89">
      <c r="A45" s="40" t="s">
        <v>130</v>
      </c>
      <c r="B45" s="52" t="s">
        <v>51</v>
      </c>
      <c r="C45" s="53">
        <f t="shared" si="1"/>
        <v>7</v>
      </c>
      <c r="D45" s="54">
        <f t="shared" si="2"/>
        <v>0.33333333333333331</v>
      </c>
      <c r="E45" s="55">
        <f t="shared" si="3"/>
        <v>3</v>
      </c>
      <c r="F45" s="55">
        <f t="shared" si="6"/>
        <v>2</v>
      </c>
      <c r="G45" s="55">
        <f t="shared" si="4"/>
        <v>2</v>
      </c>
      <c r="H45" s="55"/>
      <c r="I45" s="56">
        <f t="shared" si="5"/>
        <v>1</v>
      </c>
      <c r="J45" s="34">
        <v>0</v>
      </c>
      <c r="K45" s="20">
        <v>1</v>
      </c>
      <c r="L45" s="20">
        <v>0</v>
      </c>
      <c r="M45" s="20">
        <v>0</v>
      </c>
      <c r="N45" s="20">
        <v>0</v>
      </c>
      <c r="O45" s="20">
        <v>1</v>
      </c>
      <c r="P45" s="20">
        <v>1</v>
      </c>
      <c r="Q45" s="29">
        <v>0</v>
      </c>
      <c r="R45" s="26">
        <v>0</v>
      </c>
      <c r="S45" s="26">
        <v>0</v>
      </c>
      <c r="T45" s="26">
        <v>0</v>
      </c>
      <c r="U45" s="26">
        <v>1</v>
      </c>
      <c r="V45" s="26">
        <v>1</v>
      </c>
      <c r="W45" s="18">
        <v>0</v>
      </c>
      <c r="X45" s="19">
        <v>0</v>
      </c>
      <c r="Y45" s="19">
        <v>0</v>
      </c>
      <c r="Z45" s="19">
        <v>1</v>
      </c>
      <c r="AA45" s="19">
        <v>0</v>
      </c>
      <c r="AB45" s="19">
        <v>0</v>
      </c>
      <c r="AC45" s="19">
        <v>0</v>
      </c>
      <c r="AD45" s="19">
        <v>1</v>
      </c>
      <c r="CK45" t="s">
        <v>227</v>
      </c>
    </row>
    <row r="46" spans="1:89">
      <c r="A46" s="40" t="s">
        <v>131</v>
      </c>
      <c r="B46" s="52" t="s">
        <v>52</v>
      </c>
      <c r="C46" s="53">
        <f t="shared" si="1"/>
        <v>8</v>
      </c>
      <c r="D46" s="54">
        <f t="shared" si="2"/>
        <v>0.38095238095238093</v>
      </c>
      <c r="E46" s="55">
        <f t="shared" si="3"/>
        <v>3</v>
      </c>
      <c r="F46" s="55">
        <f t="shared" si="6"/>
        <v>3</v>
      </c>
      <c r="G46" s="55">
        <f t="shared" si="4"/>
        <v>2</v>
      </c>
      <c r="H46" s="55"/>
      <c r="I46" s="56">
        <f t="shared" si="5"/>
        <v>1</v>
      </c>
      <c r="J46" s="34">
        <v>1</v>
      </c>
      <c r="K46" s="20">
        <v>0</v>
      </c>
      <c r="L46" s="20">
        <v>0</v>
      </c>
      <c r="M46" s="20">
        <v>0</v>
      </c>
      <c r="N46" s="20">
        <v>1</v>
      </c>
      <c r="O46" s="20">
        <v>0</v>
      </c>
      <c r="P46" s="20">
        <v>1</v>
      </c>
      <c r="Q46" s="29">
        <v>0</v>
      </c>
      <c r="R46" s="26">
        <v>1</v>
      </c>
      <c r="S46" s="26">
        <v>0</v>
      </c>
      <c r="T46" s="26">
        <v>0</v>
      </c>
      <c r="U46" s="26">
        <v>1</v>
      </c>
      <c r="V46" s="26">
        <v>1</v>
      </c>
      <c r="W46" s="18">
        <v>0</v>
      </c>
      <c r="X46" s="19">
        <v>0</v>
      </c>
      <c r="Y46" s="19">
        <v>1</v>
      </c>
      <c r="Z46" s="19">
        <v>0</v>
      </c>
      <c r="AA46" s="19">
        <v>0</v>
      </c>
      <c r="AB46" s="19">
        <v>0</v>
      </c>
      <c r="AC46" s="19">
        <v>1</v>
      </c>
      <c r="AD46" s="19">
        <v>0</v>
      </c>
      <c r="CK46" t="s">
        <v>62</v>
      </c>
    </row>
    <row r="47" spans="1:89">
      <c r="A47" s="40" t="s">
        <v>132</v>
      </c>
      <c r="B47" s="52" t="s">
        <v>53</v>
      </c>
      <c r="C47" s="53">
        <f t="shared" si="1"/>
        <v>16</v>
      </c>
      <c r="D47" s="54">
        <f t="shared" si="2"/>
        <v>0.76190476190476186</v>
      </c>
      <c r="E47" s="55">
        <f t="shared" si="3"/>
        <v>5</v>
      </c>
      <c r="F47" s="55">
        <f t="shared" si="6"/>
        <v>3</v>
      </c>
      <c r="G47" s="55">
        <f t="shared" si="4"/>
        <v>8</v>
      </c>
      <c r="H47" s="55"/>
      <c r="I47" s="56">
        <f t="shared" si="5"/>
        <v>-3</v>
      </c>
      <c r="J47" s="34">
        <v>0</v>
      </c>
      <c r="K47" s="20">
        <v>0</v>
      </c>
      <c r="L47" s="20">
        <v>1</v>
      </c>
      <c r="M47" s="20">
        <v>1</v>
      </c>
      <c r="N47" s="20">
        <v>1</v>
      </c>
      <c r="O47" s="20">
        <v>1</v>
      </c>
      <c r="P47" s="20">
        <v>1</v>
      </c>
      <c r="Q47" s="29">
        <v>0</v>
      </c>
      <c r="R47" s="26">
        <v>1</v>
      </c>
      <c r="S47" s="26">
        <v>0</v>
      </c>
      <c r="T47" s="26">
        <v>1</v>
      </c>
      <c r="U47" s="26">
        <v>0</v>
      </c>
      <c r="V47" s="26">
        <v>1</v>
      </c>
      <c r="W47" s="18">
        <v>1</v>
      </c>
      <c r="X47" s="19">
        <v>1</v>
      </c>
      <c r="Y47" s="19">
        <v>1</v>
      </c>
      <c r="Z47" s="19">
        <v>1</v>
      </c>
      <c r="AA47" s="19">
        <v>1</v>
      </c>
      <c r="AB47" s="19">
        <v>1</v>
      </c>
      <c r="AC47" s="19">
        <v>1</v>
      </c>
      <c r="AD47" s="19">
        <v>1</v>
      </c>
      <c r="CK47" t="s">
        <v>228</v>
      </c>
    </row>
    <row r="48" spans="1:89">
      <c r="A48" s="40" t="s">
        <v>133</v>
      </c>
      <c r="B48" s="52" t="s">
        <v>54</v>
      </c>
      <c r="C48" s="53">
        <f t="shared" si="1"/>
        <v>9</v>
      </c>
      <c r="D48" s="54">
        <f t="shared" si="2"/>
        <v>0.42857142857142855</v>
      </c>
      <c r="E48" s="55">
        <f t="shared" si="3"/>
        <v>1</v>
      </c>
      <c r="F48" s="55">
        <f t="shared" si="6"/>
        <v>3</v>
      </c>
      <c r="G48" s="55">
        <f t="shared" si="4"/>
        <v>5</v>
      </c>
      <c r="H48" s="55"/>
      <c r="I48" s="56">
        <f t="shared" si="5"/>
        <v>-4</v>
      </c>
      <c r="J48" s="34">
        <v>0</v>
      </c>
      <c r="K48" s="20">
        <v>0</v>
      </c>
      <c r="L48" s="20">
        <v>0</v>
      </c>
      <c r="M48" s="20">
        <v>0</v>
      </c>
      <c r="N48" s="20">
        <v>1</v>
      </c>
      <c r="O48" s="20">
        <v>0</v>
      </c>
      <c r="P48" s="20">
        <v>0</v>
      </c>
      <c r="Q48" s="29">
        <v>1</v>
      </c>
      <c r="R48" s="26">
        <v>0</v>
      </c>
      <c r="S48" s="26">
        <v>0</v>
      </c>
      <c r="T48" s="26">
        <v>1</v>
      </c>
      <c r="U48" s="26">
        <v>1</v>
      </c>
      <c r="V48" s="26">
        <v>0</v>
      </c>
      <c r="W48" s="18">
        <v>1</v>
      </c>
      <c r="X48" s="19">
        <v>1</v>
      </c>
      <c r="Y48" s="19">
        <v>0</v>
      </c>
      <c r="Z48" s="19">
        <v>0</v>
      </c>
      <c r="AA48" s="19">
        <v>1</v>
      </c>
      <c r="AB48" s="19">
        <v>0</v>
      </c>
      <c r="AC48" s="19">
        <v>1</v>
      </c>
      <c r="AD48" s="19">
        <v>1</v>
      </c>
      <c r="CK48" t="s">
        <v>63</v>
      </c>
    </row>
    <row r="49" spans="1:89">
      <c r="A49" s="40" t="s">
        <v>134</v>
      </c>
      <c r="B49" s="52" t="s">
        <v>55</v>
      </c>
      <c r="C49" s="53">
        <f t="shared" si="1"/>
        <v>15</v>
      </c>
      <c r="D49" s="54">
        <f t="shared" si="2"/>
        <v>0.7142857142857143</v>
      </c>
      <c r="E49" s="55">
        <f t="shared" si="3"/>
        <v>5</v>
      </c>
      <c r="F49" s="55">
        <f t="shared" si="6"/>
        <v>6</v>
      </c>
      <c r="G49" s="55">
        <f t="shared" si="4"/>
        <v>4</v>
      </c>
      <c r="H49" s="55"/>
      <c r="I49" s="56">
        <f t="shared" si="5"/>
        <v>1</v>
      </c>
      <c r="J49" s="34">
        <v>0</v>
      </c>
      <c r="K49" s="20">
        <v>1</v>
      </c>
      <c r="L49" s="20">
        <v>0</v>
      </c>
      <c r="M49" s="20">
        <v>1</v>
      </c>
      <c r="N49" s="20">
        <v>1</v>
      </c>
      <c r="O49" s="20">
        <v>1</v>
      </c>
      <c r="P49" s="20">
        <v>1</v>
      </c>
      <c r="Q49" s="29">
        <v>1</v>
      </c>
      <c r="R49" s="26">
        <v>1</v>
      </c>
      <c r="S49" s="26">
        <v>1</v>
      </c>
      <c r="T49" s="26">
        <v>1</v>
      </c>
      <c r="U49" s="26">
        <v>1</v>
      </c>
      <c r="V49" s="26">
        <v>1</v>
      </c>
      <c r="W49" s="18">
        <v>0</v>
      </c>
      <c r="X49" s="19">
        <v>0</v>
      </c>
      <c r="Y49" s="19">
        <v>1</v>
      </c>
      <c r="Z49" s="19">
        <v>0</v>
      </c>
      <c r="AA49" s="19">
        <v>1</v>
      </c>
      <c r="AB49" s="19">
        <v>1</v>
      </c>
      <c r="AC49" s="19">
        <v>1</v>
      </c>
      <c r="AD49" s="19">
        <v>0</v>
      </c>
      <c r="CK49" t="s">
        <v>64</v>
      </c>
    </row>
    <row r="50" spans="1:89">
      <c r="A50" s="40" t="s">
        <v>135</v>
      </c>
      <c r="B50" s="52" t="s">
        <v>56</v>
      </c>
      <c r="C50" s="53">
        <f t="shared" si="1"/>
        <v>5</v>
      </c>
      <c r="D50" s="54">
        <f t="shared" si="2"/>
        <v>0.23809523809523808</v>
      </c>
      <c r="E50" s="55">
        <f t="shared" si="3"/>
        <v>1</v>
      </c>
      <c r="F50" s="55">
        <f t="shared" si="6"/>
        <v>2</v>
      </c>
      <c r="G50" s="55">
        <f t="shared" si="4"/>
        <v>2</v>
      </c>
      <c r="H50" s="55"/>
      <c r="I50" s="56">
        <f t="shared" si="5"/>
        <v>-1</v>
      </c>
      <c r="J50" s="34">
        <v>1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9">
        <v>0</v>
      </c>
      <c r="R50" s="26">
        <v>1</v>
      </c>
      <c r="S50" s="26">
        <v>0</v>
      </c>
      <c r="T50" s="26">
        <v>0</v>
      </c>
      <c r="U50" s="26">
        <v>1</v>
      </c>
      <c r="V50" s="26">
        <v>0</v>
      </c>
      <c r="W50" s="18">
        <v>0</v>
      </c>
      <c r="X50" s="19">
        <v>0</v>
      </c>
      <c r="Y50" s="19">
        <v>0</v>
      </c>
      <c r="Z50" s="19">
        <v>0</v>
      </c>
      <c r="AA50" s="19">
        <v>1</v>
      </c>
      <c r="AB50" s="19">
        <v>0</v>
      </c>
      <c r="AC50" s="19">
        <v>1</v>
      </c>
      <c r="AD50" s="19">
        <v>0</v>
      </c>
      <c r="CK50" t="s">
        <v>65</v>
      </c>
    </row>
    <row r="51" spans="1:89">
      <c r="A51" s="40" t="s">
        <v>136</v>
      </c>
      <c r="B51" s="52" t="s">
        <v>57</v>
      </c>
      <c r="C51" s="53">
        <f t="shared" si="1"/>
        <v>7</v>
      </c>
      <c r="D51" s="54">
        <f t="shared" si="2"/>
        <v>0.33333333333333331</v>
      </c>
      <c r="E51" s="55">
        <f t="shared" si="3"/>
        <v>3</v>
      </c>
      <c r="F51" s="55">
        <f t="shared" si="6"/>
        <v>1</v>
      </c>
      <c r="G51" s="55">
        <f t="shared" si="4"/>
        <v>3</v>
      </c>
      <c r="H51" s="55"/>
      <c r="I51" s="56">
        <f t="shared" si="5"/>
        <v>0</v>
      </c>
      <c r="J51" s="34">
        <v>1</v>
      </c>
      <c r="K51" s="20">
        <v>0</v>
      </c>
      <c r="L51" s="20">
        <v>1</v>
      </c>
      <c r="M51" s="20">
        <v>0</v>
      </c>
      <c r="N51" s="20">
        <v>0</v>
      </c>
      <c r="O51" s="20">
        <v>0</v>
      </c>
      <c r="P51" s="20">
        <v>1</v>
      </c>
      <c r="Q51" s="29">
        <v>1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18">
        <v>0</v>
      </c>
      <c r="X51" s="19">
        <v>0</v>
      </c>
      <c r="Y51" s="19">
        <v>0</v>
      </c>
      <c r="Z51" s="19">
        <v>1</v>
      </c>
      <c r="AA51" s="19">
        <v>1</v>
      </c>
      <c r="AB51" s="19">
        <v>0</v>
      </c>
      <c r="AC51" s="19">
        <v>0</v>
      </c>
      <c r="AD51" s="19">
        <v>1</v>
      </c>
      <c r="CK51" t="s">
        <v>66</v>
      </c>
    </row>
    <row r="52" spans="1:89">
      <c r="A52" s="40" t="s">
        <v>137</v>
      </c>
      <c r="B52" s="52" t="s">
        <v>58</v>
      </c>
      <c r="C52" s="53">
        <f t="shared" si="1"/>
        <v>6</v>
      </c>
      <c r="D52" s="54">
        <f t="shared" si="2"/>
        <v>0.2857142857142857</v>
      </c>
      <c r="E52" s="55">
        <f t="shared" si="3"/>
        <v>2</v>
      </c>
      <c r="F52" s="55">
        <f t="shared" si="6"/>
        <v>2</v>
      </c>
      <c r="G52" s="55">
        <f t="shared" si="4"/>
        <v>2</v>
      </c>
      <c r="H52" s="55"/>
      <c r="I52" s="56">
        <f t="shared" si="5"/>
        <v>0</v>
      </c>
      <c r="J52" s="34">
        <v>0</v>
      </c>
      <c r="K52" s="20">
        <v>0</v>
      </c>
      <c r="L52" s="20">
        <v>1</v>
      </c>
      <c r="M52" s="20">
        <v>0</v>
      </c>
      <c r="N52" s="20">
        <v>0</v>
      </c>
      <c r="O52" s="20">
        <v>0</v>
      </c>
      <c r="P52" s="20">
        <v>1</v>
      </c>
      <c r="Q52" s="29">
        <v>0</v>
      </c>
      <c r="R52" s="26">
        <v>1</v>
      </c>
      <c r="S52" s="26">
        <v>0</v>
      </c>
      <c r="T52" s="26">
        <v>0</v>
      </c>
      <c r="U52" s="26">
        <v>0</v>
      </c>
      <c r="V52" s="26">
        <v>1</v>
      </c>
      <c r="W52" s="18">
        <v>0</v>
      </c>
      <c r="X52" s="19">
        <v>0</v>
      </c>
      <c r="Y52" s="19">
        <v>0</v>
      </c>
      <c r="Z52" s="19">
        <v>1</v>
      </c>
      <c r="AA52" s="19">
        <v>0</v>
      </c>
      <c r="AB52" s="19">
        <v>0</v>
      </c>
      <c r="AC52" s="19">
        <v>0</v>
      </c>
      <c r="AD52" s="19">
        <v>1</v>
      </c>
      <c r="CK52" t="s">
        <v>67</v>
      </c>
    </row>
    <row r="53" spans="1:89">
      <c r="A53" s="40" t="s">
        <v>138</v>
      </c>
      <c r="B53" s="52" t="s">
        <v>59</v>
      </c>
      <c r="C53" s="53">
        <f t="shared" si="1"/>
        <v>8</v>
      </c>
      <c r="D53" s="54">
        <f t="shared" si="2"/>
        <v>0.38095238095238093</v>
      </c>
      <c r="E53" s="55">
        <f t="shared" si="3"/>
        <v>2</v>
      </c>
      <c r="F53" s="55">
        <f t="shared" si="6"/>
        <v>1</v>
      </c>
      <c r="G53" s="55">
        <f t="shared" si="4"/>
        <v>5</v>
      </c>
      <c r="H53" s="55"/>
      <c r="I53" s="56">
        <f t="shared" si="5"/>
        <v>-3</v>
      </c>
      <c r="J53" s="34">
        <v>1</v>
      </c>
      <c r="K53" s="20">
        <v>0</v>
      </c>
      <c r="L53" s="20">
        <v>1</v>
      </c>
      <c r="M53" s="20">
        <v>0</v>
      </c>
      <c r="N53" s="20">
        <v>0</v>
      </c>
      <c r="O53" s="20">
        <v>0</v>
      </c>
      <c r="P53" s="20">
        <v>0</v>
      </c>
      <c r="Q53" s="29">
        <v>0</v>
      </c>
      <c r="R53" s="26">
        <v>0</v>
      </c>
      <c r="S53" s="26">
        <v>0</v>
      </c>
      <c r="T53" s="26">
        <v>0</v>
      </c>
      <c r="U53" s="26">
        <v>0</v>
      </c>
      <c r="V53" s="26">
        <v>1</v>
      </c>
      <c r="W53" s="18">
        <v>0</v>
      </c>
      <c r="X53" s="19">
        <v>1</v>
      </c>
      <c r="Y53" s="19">
        <v>1</v>
      </c>
      <c r="Z53" s="19">
        <v>1</v>
      </c>
      <c r="AA53" s="19">
        <v>0</v>
      </c>
      <c r="AB53" s="19">
        <v>0</v>
      </c>
      <c r="AC53" s="19">
        <v>1</v>
      </c>
      <c r="AD53" s="19">
        <v>1</v>
      </c>
    </row>
    <row r="54" spans="1:89">
      <c r="A54" s="40" t="s">
        <v>139</v>
      </c>
      <c r="B54" s="52" t="s">
        <v>60</v>
      </c>
      <c r="C54" s="53">
        <f t="shared" si="1"/>
        <v>14</v>
      </c>
      <c r="D54" s="54">
        <f t="shared" si="2"/>
        <v>0.66666666666666663</v>
      </c>
      <c r="E54" s="55">
        <f t="shared" si="3"/>
        <v>3</v>
      </c>
      <c r="F54" s="55">
        <f t="shared" si="6"/>
        <v>4</v>
      </c>
      <c r="G54" s="55">
        <f t="shared" si="4"/>
        <v>7</v>
      </c>
      <c r="H54" s="55"/>
      <c r="I54" s="56">
        <f t="shared" si="5"/>
        <v>-4</v>
      </c>
      <c r="J54" s="34">
        <v>0</v>
      </c>
      <c r="K54" s="20">
        <v>0</v>
      </c>
      <c r="L54" s="20">
        <v>0</v>
      </c>
      <c r="M54" s="20">
        <v>1</v>
      </c>
      <c r="N54" s="20">
        <v>0</v>
      </c>
      <c r="O54" s="20">
        <v>1</v>
      </c>
      <c r="P54" s="20">
        <v>1</v>
      </c>
      <c r="Q54" s="29">
        <v>0</v>
      </c>
      <c r="R54" s="26">
        <v>1</v>
      </c>
      <c r="S54" s="26">
        <v>1</v>
      </c>
      <c r="T54" s="26">
        <v>1</v>
      </c>
      <c r="U54" s="26">
        <v>1</v>
      </c>
      <c r="V54" s="26">
        <v>0</v>
      </c>
      <c r="W54" s="18">
        <v>1</v>
      </c>
      <c r="X54" s="19">
        <v>1</v>
      </c>
      <c r="Y54" s="19">
        <v>1</v>
      </c>
      <c r="Z54" s="19">
        <v>0</v>
      </c>
      <c r="AA54" s="19">
        <v>1</v>
      </c>
      <c r="AB54" s="19">
        <v>1</v>
      </c>
      <c r="AC54" s="19">
        <v>1</v>
      </c>
      <c r="AD54" s="19">
        <v>1</v>
      </c>
    </row>
    <row r="55" spans="1:89">
      <c r="A55" s="40" t="s">
        <v>140</v>
      </c>
      <c r="B55" s="52" t="s">
        <v>61</v>
      </c>
      <c r="C55" s="53">
        <f t="shared" si="1"/>
        <v>4</v>
      </c>
      <c r="D55" s="54">
        <f t="shared" si="2"/>
        <v>0.19047619047619047</v>
      </c>
      <c r="E55" s="55">
        <f t="shared" si="3"/>
        <v>0</v>
      </c>
      <c r="F55" s="55">
        <f t="shared" si="6"/>
        <v>0</v>
      </c>
      <c r="G55" s="55">
        <f t="shared" si="4"/>
        <v>4</v>
      </c>
      <c r="H55" s="55"/>
      <c r="I55" s="56">
        <f t="shared" si="5"/>
        <v>-4</v>
      </c>
      <c r="J55" s="34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9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18">
        <v>0</v>
      </c>
      <c r="X55" s="19">
        <v>0</v>
      </c>
      <c r="Y55" s="19">
        <v>1</v>
      </c>
      <c r="Z55" s="19">
        <v>0</v>
      </c>
      <c r="AA55" s="19">
        <v>0</v>
      </c>
      <c r="AB55" s="19">
        <v>1</v>
      </c>
      <c r="AC55" s="19">
        <v>1</v>
      </c>
      <c r="AD55" s="19">
        <v>1</v>
      </c>
    </row>
    <row r="56" spans="1:89">
      <c r="A56" s="40" t="s">
        <v>141</v>
      </c>
      <c r="B56" s="52" t="s">
        <v>226</v>
      </c>
      <c r="C56" s="53">
        <f t="shared" si="1"/>
        <v>6</v>
      </c>
      <c r="D56" s="54">
        <f t="shared" si="2"/>
        <v>0.2857142857142857</v>
      </c>
      <c r="E56" s="55">
        <f t="shared" si="3"/>
        <v>1</v>
      </c>
      <c r="F56" s="55">
        <f t="shared" si="6"/>
        <v>1</v>
      </c>
      <c r="G56" s="55">
        <f t="shared" si="4"/>
        <v>4</v>
      </c>
      <c r="H56" s="55"/>
      <c r="I56" s="56">
        <f t="shared" si="5"/>
        <v>-3</v>
      </c>
      <c r="J56" s="34">
        <v>0</v>
      </c>
      <c r="K56" s="20">
        <v>0</v>
      </c>
      <c r="L56" s="20">
        <v>0</v>
      </c>
      <c r="M56" s="20">
        <v>0</v>
      </c>
      <c r="N56" s="20">
        <v>0</v>
      </c>
      <c r="O56" s="20">
        <v>1</v>
      </c>
      <c r="P56" s="20">
        <v>0</v>
      </c>
      <c r="Q56" s="29">
        <v>1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18">
        <v>0</v>
      </c>
      <c r="X56" s="19">
        <v>1</v>
      </c>
      <c r="Y56" s="19">
        <v>1</v>
      </c>
      <c r="Z56" s="19">
        <v>1</v>
      </c>
      <c r="AA56" s="19">
        <v>1</v>
      </c>
      <c r="AB56" s="19">
        <v>0</v>
      </c>
      <c r="AC56" s="19">
        <v>0</v>
      </c>
      <c r="AD56" s="19">
        <v>0</v>
      </c>
    </row>
    <row r="57" spans="1:89">
      <c r="A57" s="40" t="s">
        <v>142</v>
      </c>
      <c r="B57" s="52" t="s">
        <v>227</v>
      </c>
      <c r="C57" s="53">
        <f t="shared" si="1"/>
        <v>8</v>
      </c>
      <c r="D57" s="54">
        <f t="shared" si="2"/>
        <v>0.38095238095238093</v>
      </c>
      <c r="E57" s="55">
        <f t="shared" si="3"/>
        <v>3</v>
      </c>
      <c r="F57" s="55">
        <f t="shared" si="6"/>
        <v>2</v>
      </c>
      <c r="G57" s="55">
        <f t="shared" si="4"/>
        <v>3</v>
      </c>
      <c r="H57" s="55"/>
      <c r="I57" s="56">
        <f t="shared" si="5"/>
        <v>0</v>
      </c>
      <c r="J57" s="34">
        <v>0</v>
      </c>
      <c r="K57" s="20">
        <v>0</v>
      </c>
      <c r="L57" s="20">
        <v>0</v>
      </c>
      <c r="M57" s="20">
        <v>0</v>
      </c>
      <c r="N57" s="20">
        <v>1</v>
      </c>
      <c r="O57" s="20">
        <v>1</v>
      </c>
      <c r="P57" s="20">
        <v>1</v>
      </c>
      <c r="Q57" s="29">
        <v>0</v>
      </c>
      <c r="R57" s="26">
        <v>0</v>
      </c>
      <c r="S57" s="26">
        <v>1</v>
      </c>
      <c r="T57" s="26">
        <v>1</v>
      </c>
      <c r="U57" s="26">
        <v>0</v>
      </c>
      <c r="V57" s="26">
        <v>0</v>
      </c>
      <c r="W57" s="18">
        <v>0</v>
      </c>
      <c r="X57" s="19">
        <v>1</v>
      </c>
      <c r="Y57" s="19">
        <v>0</v>
      </c>
      <c r="Z57" s="19">
        <v>0</v>
      </c>
      <c r="AA57" s="19">
        <v>1</v>
      </c>
      <c r="AB57" s="19">
        <v>1</v>
      </c>
      <c r="AC57" s="19">
        <v>0</v>
      </c>
      <c r="AD57" s="19">
        <v>0</v>
      </c>
    </row>
    <row r="58" spans="1:89">
      <c r="A58" s="40" t="s">
        <v>143</v>
      </c>
      <c r="B58" s="52" t="s">
        <v>62</v>
      </c>
      <c r="C58" s="53">
        <f t="shared" si="1"/>
        <v>12</v>
      </c>
      <c r="D58" s="54">
        <f t="shared" si="2"/>
        <v>0.5714285714285714</v>
      </c>
      <c r="E58" s="55">
        <f t="shared" si="3"/>
        <v>2</v>
      </c>
      <c r="F58" s="55">
        <f t="shared" si="6"/>
        <v>3</v>
      </c>
      <c r="G58" s="55">
        <f t="shared" si="4"/>
        <v>7</v>
      </c>
      <c r="H58" s="55"/>
      <c r="I58" s="56">
        <f t="shared" si="5"/>
        <v>-5</v>
      </c>
      <c r="J58" s="34">
        <v>0</v>
      </c>
      <c r="K58" s="20">
        <v>0</v>
      </c>
      <c r="L58" s="20">
        <v>1</v>
      </c>
      <c r="M58" s="20">
        <v>0</v>
      </c>
      <c r="N58" s="20">
        <v>1</v>
      </c>
      <c r="O58" s="20">
        <v>0</v>
      </c>
      <c r="P58" s="20">
        <v>0</v>
      </c>
      <c r="Q58" s="29">
        <v>0</v>
      </c>
      <c r="R58" s="26">
        <v>1</v>
      </c>
      <c r="S58" s="26">
        <v>1</v>
      </c>
      <c r="T58" s="26">
        <v>0</v>
      </c>
      <c r="U58" s="26">
        <v>0</v>
      </c>
      <c r="V58" s="26">
        <v>1</v>
      </c>
      <c r="W58" s="18">
        <v>1</v>
      </c>
      <c r="X58" s="19">
        <v>0</v>
      </c>
      <c r="Y58" s="19">
        <v>1</v>
      </c>
      <c r="Z58" s="19">
        <v>1</v>
      </c>
      <c r="AA58" s="19">
        <v>1</v>
      </c>
      <c r="AB58" s="19">
        <v>1</v>
      </c>
      <c r="AC58" s="19">
        <v>1</v>
      </c>
      <c r="AD58" s="19">
        <v>1</v>
      </c>
    </row>
    <row r="59" spans="1:89">
      <c r="A59" s="40" t="s">
        <v>144</v>
      </c>
      <c r="B59" s="52" t="s">
        <v>228</v>
      </c>
      <c r="C59" s="53">
        <f t="shared" si="1"/>
        <v>18</v>
      </c>
      <c r="D59" s="54">
        <f t="shared" si="2"/>
        <v>0.8571428571428571</v>
      </c>
      <c r="E59" s="55">
        <f t="shared" si="3"/>
        <v>6</v>
      </c>
      <c r="F59" s="55">
        <f t="shared" si="6"/>
        <v>5</v>
      </c>
      <c r="G59" s="55">
        <f t="shared" si="4"/>
        <v>7</v>
      </c>
      <c r="H59" s="55"/>
      <c r="I59" s="56">
        <f t="shared" si="5"/>
        <v>-1</v>
      </c>
      <c r="J59" s="34">
        <v>1</v>
      </c>
      <c r="K59" s="20">
        <v>1</v>
      </c>
      <c r="L59" s="20">
        <v>1</v>
      </c>
      <c r="M59" s="20">
        <v>0</v>
      </c>
      <c r="N59" s="20">
        <v>1</v>
      </c>
      <c r="O59" s="20">
        <v>1</v>
      </c>
      <c r="P59" s="20">
        <v>1</v>
      </c>
      <c r="Q59" s="29">
        <v>1</v>
      </c>
      <c r="R59" s="26">
        <v>1</v>
      </c>
      <c r="S59" s="26">
        <v>1</v>
      </c>
      <c r="T59" s="26">
        <v>0</v>
      </c>
      <c r="U59" s="26">
        <v>1</v>
      </c>
      <c r="V59" s="26">
        <v>1</v>
      </c>
      <c r="W59" s="18">
        <v>1</v>
      </c>
      <c r="X59" s="19">
        <v>0</v>
      </c>
      <c r="Y59" s="19">
        <v>1</v>
      </c>
      <c r="Z59" s="19">
        <v>1</v>
      </c>
      <c r="AA59" s="19">
        <v>1</v>
      </c>
      <c r="AB59" s="19">
        <v>1</v>
      </c>
      <c r="AC59" s="19">
        <v>1</v>
      </c>
      <c r="AD59" s="19">
        <v>1</v>
      </c>
    </row>
    <row r="60" spans="1:89">
      <c r="A60" s="40" t="s">
        <v>145</v>
      </c>
      <c r="B60" s="52" t="s">
        <v>63</v>
      </c>
      <c r="C60" s="53">
        <f t="shared" si="1"/>
        <v>13</v>
      </c>
      <c r="D60" s="54">
        <f t="shared" si="2"/>
        <v>0.61904761904761907</v>
      </c>
      <c r="E60" s="55">
        <f t="shared" si="3"/>
        <v>4</v>
      </c>
      <c r="F60" s="55">
        <f t="shared" si="6"/>
        <v>4</v>
      </c>
      <c r="G60" s="55">
        <f t="shared" si="4"/>
        <v>5</v>
      </c>
      <c r="H60" s="55"/>
      <c r="I60" s="56">
        <f t="shared" si="5"/>
        <v>-1</v>
      </c>
      <c r="J60" s="34">
        <v>0</v>
      </c>
      <c r="K60" s="20">
        <v>1</v>
      </c>
      <c r="L60" s="20">
        <v>1</v>
      </c>
      <c r="M60" s="20">
        <v>1</v>
      </c>
      <c r="N60" s="20">
        <v>0</v>
      </c>
      <c r="O60" s="20">
        <v>1</v>
      </c>
      <c r="P60" s="20">
        <v>0</v>
      </c>
      <c r="Q60" s="29">
        <v>1</v>
      </c>
      <c r="R60" s="26">
        <v>0</v>
      </c>
      <c r="S60" s="26">
        <v>1</v>
      </c>
      <c r="T60" s="26">
        <v>1</v>
      </c>
      <c r="U60" s="26">
        <v>0</v>
      </c>
      <c r="V60" s="26">
        <v>1</v>
      </c>
      <c r="W60" s="18">
        <v>1</v>
      </c>
      <c r="X60" s="19">
        <v>0</v>
      </c>
      <c r="Y60" s="19">
        <v>1</v>
      </c>
      <c r="Z60" s="19">
        <v>1</v>
      </c>
      <c r="AA60" s="19">
        <v>1</v>
      </c>
      <c r="AB60" s="19">
        <v>1</v>
      </c>
      <c r="AC60" s="19">
        <v>0</v>
      </c>
      <c r="AD60" s="19">
        <v>0</v>
      </c>
    </row>
    <row r="61" spans="1:89">
      <c r="A61" s="40" t="s">
        <v>146</v>
      </c>
      <c r="B61" s="52" t="s">
        <v>64</v>
      </c>
      <c r="C61" s="53">
        <f t="shared" si="1"/>
        <v>18</v>
      </c>
      <c r="D61" s="54">
        <f t="shared" si="2"/>
        <v>0.8571428571428571</v>
      </c>
      <c r="E61" s="55">
        <f t="shared" si="3"/>
        <v>6</v>
      </c>
      <c r="F61" s="55">
        <f t="shared" si="6"/>
        <v>4</v>
      </c>
      <c r="G61" s="55">
        <f t="shared" si="4"/>
        <v>8</v>
      </c>
      <c r="H61" s="55"/>
      <c r="I61" s="56">
        <f t="shared" si="5"/>
        <v>-2</v>
      </c>
      <c r="J61" s="34">
        <v>1</v>
      </c>
      <c r="K61" s="20">
        <v>0</v>
      </c>
      <c r="L61" s="20">
        <v>1</v>
      </c>
      <c r="M61" s="20">
        <v>1</v>
      </c>
      <c r="N61" s="20">
        <v>1</v>
      </c>
      <c r="O61" s="20">
        <v>1</v>
      </c>
      <c r="P61" s="20">
        <v>1</v>
      </c>
      <c r="Q61" s="29">
        <v>0</v>
      </c>
      <c r="R61" s="26">
        <v>1</v>
      </c>
      <c r="S61" s="26">
        <v>0</v>
      </c>
      <c r="T61" s="26">
        <v>1</v>
      </c>
      <c r="U61" s="26">
        <v>1</v>
      </c>
      <c r="V61" s="26">
        <v>1</v>
      </c>
      <c r="W61" s="18">
        <v>1</v>
      </c>
      <c r="X61" s="19">
        <v>1</v>
      </c>
      <c r="Y61" s="19">
        <v>1</v>
      </c>
      <c r="Z61" s="19">
        <v>1</v>
      </c>
      <c r="AA61" s="19">
        <v>1</v>
      </c>
      <c r="AB61" s="19">
        <v>1</v>
      </c>
      <c r="AC61" s="19">
        <v>1</v>
      </c>
      <c r="AD61" s="19">
        <v>1</v>
      </c>
    </row>
    <row r="62" spans="1:89">
      <c r="A62" s="40" t="s">
        <v>147</v>
      </c>
      <c r="B62" s="52" t="s">
        <v>65</v>
      </c>
      <c r="C62" s="53">
        <f t="shared" si="1"/>
        <v>21</v>
      </c>
      <c r="D62" s="54">
        <f t="shared" si="2"/>
        <v>1</v>
      </c>
      <c r="E62" s="55">
        <f t="shared" si="3"/>
        <v>7</v>
      </c>
      <c r="F62" s="55">
        <f t="shared" si="6"/>
        <v>6</v>
      </c>
      <c r="G62" s="55">
        <f t="shared" si="4"/>
        <v>8</v>
      </c>
      <c r="H62" s="55"/>
      <c r="I62" s="56">
        <f t="shared" si="5"/>
        <v>-1</v>
      </c>
      <c r="J62" s="34">
        <v>1</v>
      </c>
      <c r="K62" s="20">
        <v>1</v>
      </c>
      <c r="L62" s="20">
        <v>1</v>
      </c>
      <c r="M62" s="20">
        <v>1</v>
      </c>
      <c r="N62" s="20">
        <v>1</v>
      </c>
      <c r="O62" s="20">
        <v>1</v>
      </c>
      <c r="P62" s="20">
        <v>1</v>
      </c>
      <c r="Q62" s="29">
        <v>1</v>
      </c>
      <c r="R62" s="26">
        <v>1</v>
      </c>
      <c r="S62" s="26">
        <v>1</v>
      </c>
      <c r="T62" s="26">
        <v>1</v>
      </c>
      <c r="U62" s="26">
        <v>1</v>
      </c>
      <c r="V62" s="26">
        <v>1</v>
      </c>
      <c r="W62" s="18">
        <v>1</v>
      </c>
      <c r="X62" s="19">
        <v>1</v>
      </c>
      <c r="Y62" s="19">
        <v>1</v>
      </c>
      <c r="Z62" s="19">
        <v>1</v>
      </c>
      <c r="AA62" s="19">
        <v>1</v>
      </c>
      <c r="AB62" s="19">
        <v>1</v>
      </c>
      <c r="AC62" s="19">
        <v>1</v>
      </c>
      <c r="AD62" s="19">
        <v>1</v>
      </c>
    </row>
    <row r="63" spans="1:89">
      <c r="A63" s="40" t="s">
        <v>148</v>
      </c>
      <c r="B63" s="52" t="s">
        <v>66</v>
      </c>
      <c r="C63" s="53">
        <f t="shared" si="1"/>
        <v>9</v>
      </c>
      <c r="D63" s="54">
        <f t="shared" si="2"/>
        <v>0.42857142857142855</v>
      </c>
      <c r="E63" s="55">
        <f t="shared" si="3"/>
        <v>3</v>
      </c>
      <c r="F63" s="55">
        <f t="shared" si="6"/>
        <v>3</v>
      </c>
      <c r="G63" s="55">
        <f t="shared" si="4"/>
        <v>3</v>
      </c>
      <c r="H63" s="55"/>
      <c r="I63" s="56">
        <f t="shared" si="5"/>
        <v>0</v>
      </c>
      <c r="J63" s="34">
        <v>1</v>
      </c>
      <c r="K63" s="20">
        <v>0</v>
      </c>
      <c r="L63" s="20">
        <v>0</v>
      </c>
      <c r="M63" s="20">
        <v>1</v>
      </c>
      <c r="N63" s="20">
        <v>1</v>
      </c>
      <c r="O63" s="20">
        <v>0</v>
      </c>
      <c r="P63" s="20">
        <v>0</v>
      </c>
      <c r="Q63" s="29">
        <v>1</v>
      </c>
      <c r="R63" s="26">
        <v>0</v>
      </c>
      <c r="S63" s="26">
        <v>1</v>
      </c>
      <c r="T63" s="26">
        <v>0</v>
      </c>
      <c r="U63" s="26">
        <v>0</v>
      </c>
      <c r="V63" s="26">
        <v>1</v>
      </c>
      <c r="W63" s="18">
        <v>1</v>
      </c>
      <c r="X63" s="19">
        <v>0</v>
      </c>
      <c r="Y63" s="19">
        <v>0</v>
      </c>
      <c r="Z63" s="19">
        <v>0</v>
      </c>
      <c r="AA63" s="19">
        <v>0</v>
      </c>
      <c r="AB63" s="19">
        <v>1</v>
      </c>
      <c r="AC63" s="19">
        <v>1</v>
      </c>
      <c r="AD63" s="19">
        <v>0</v>
      </c>
    </row>
    <row r="64" spans="1:89">
      <c r="A64" s="40" t="s">
        <v>149</v>
      </c>
      <c r="B64" s="52" t="s">
        <v>67</v>
      </c>
      <c r="C64" s="53">
        <f t="shared" si="1"/>
        <v>20</v>
      </c>
      <c r="D64" s="54">
        <f t="shared" si="2"/>
        <v>0.95238095238095233</v>
      </c>
      <c r="E64" s="55">
        <f t="shared" si="3"/>
        <v>6</v>
      </c>
      <c r="F64" s="55">
        <f t="shared" si="6"/>
        <v>6</v>
      </c>
      <c r="G64" s="55">
        <f t="shared" si="4"/>
        <v>8</v>
      </c>
      <c r="H64" s="55"/>
      <c r="I64" s="56">
        <f t="shared" si="5"/>
        <v>-2</v>
      </c>
      <c r="J64" s="35">
        <v>1</v>
      </c>
      <c r="K64" s="21">
        <v>1</v>
      </c>
      <c r="L64" s="21">
        <v>0</v>
      </c>
      <c r="M64" s="21">
        <v>1</v>
      </c>
      <c r="N64" s="21">
        <v>1</v>
      </c>
      <c r="O64" s="21">
        <v>1</v>
      </c>
      <c r="P64" s="21">
        <v>1</v>
      </c>
      <c r="Q64" s="31">
        <v>1</v>
      </c>
      <c r="R64" s="30">
        <v>1</v>
      </c>
      <c r="S64" s="30">
        <v>1</v>
      </c>
      <c r="T64" s="30">
        <v>1</v>
      </c>
      <c r="U64" s="30">
        <v>1</v>
      </c>
      <c r="V64" s="30">
        <v>1</v>
      </c>
      <c r="W64" s="18">
        <v>1</v>
      </c>
      <c r="X64" s="19">
        <v>1</v>
      </c>
      <c r="Y64" s="19">
        <v>1</v>
      </c>
      <c r="Z64" s="19">
        <v>1</v>
      </c>
      <c r="AA64" s="19">
        <v>1</v>
      </c>
      <c r="AB64" s="19">
        <v>1</v>
      </c>
      <c r="AC64" s="19">
        <v>1</v>
      </c>
      <c r="AD64" s="19">
        <v>1</v>
      </c>
    </row>
    <row r="65" spans="1:30" s="3" customFormat="1">
      <c r="D65" s="22"/>
      <c r="E65" s="11"/>
      <c r="F65" s="11"/>
      <c r="G65" s="11"/>
      <c r="H65" s="11"/>
      <c r="I65" s="24"/>
      <c r="J65" s="38">
        <f t="shared" ref="J65:AD65" si="7">SUM(J13:J64)</f>
        <v>18</v>
      </c>
      <c r="K65" s="38">
        <f t="shared" si="7"/>
        <v>25</v>
      </c>
      <c r="L65" s="38">
        <f t="shared" si="7"/>
        <v>28</v>
      </c>
      <c r="M65" s="38">
        <f t="shared" si="7"/>
        <v>28</v>
      </c>
      <c r="N65" s="39">
        <f t="shared" si="7"/>
        <v>28</v>
      </c>
      <c r="O65" s="38">
        <f t="shared" si="7"/>
        <v>29</v>
      </c>
      <c r="P65" s="38">
        <f t="shared" si="7"/>
        <v>29</v>
      </c>
      <c r="Q65" s="38">
        <f t="shared" si="7"/>
        <v>31</v>
      </c>
      <c r="R65" s="38">
        <f t="shared" si="7"/>
        <v>31</v>
      </c>
      <c r="S65" s="38">
        <f t="shared" si="7"/>
        <v>32</v>
      </c>
      <c r="T65" s="38">
        <f t="shared" si="7"/>
        <v>32</v>
      </c>
      <c r="U65" s="38">
        <f t="shared" si="7"/>
        <v>33</v>
      </c>
      <c r="V65" s="38">
        <f t="shared" si="7"/>
        <v>34</v>
      </c>
      <c r="W65" s="38">
        <f t="shared" si="7"/>
        <v>35</v>
      </c>
      <c r="X65" s="38">
        <f t="shared" si="7"/>
        <v>35</v>
      </c>
      <c r="Y65" s="38">
        <f t="shared" si="7"/>
        <v>35</v>
      </c>
      <c r="Z65" s="42">
        <f t="shared" si="7"/>
        <v>36</v>
      </c>
      <c r="AA65" s="38">
        <f t="shared" si="7"/>
        <v>37</v>
      </c>
      <c r="AB65" s="38">
        <f t="shared" si="7"/>
        <v>37</v>
      </c>
      <c r="AC65" s="38">
        <f t="shared" si="7"/>
        <v>38</v>
      </c>
      <c r="AD65" s="38">
        <f t="shared" si="7"/>
        <v>38</v>
      </c>
    </row>
    <row r="66" spans="1:30">
      <c r="J66" s="14">
        <f>J65/52</f>
        <v>0.34615384615384615</v>
      </c>
      <c r="K66" s="14">
        <f t="shared" ref="K66:AD66" si="8">K65/52</f>
        <v>0.48076923076923078</v>
      </c>
      <c r="L66" s="14">
        <f t="shared" si="8"/>
        <v>0.53846153846153844</v>
      </c>
      <c r="M66" s="14">
        <f t="shared" si="8"/>
        <v>0.53846153846153844</v>
      </c>
      <c r="N66" s="15">
        <f t="shared" si="8"/>
        <v>0.53846153846153844</v>
      </c>
      <c r="O66" s="10">
        <f t="shared" si="8"/>
        <v>0.55769230769230771</v>
      </c>
      <c r="P66" s="10">
        <f t="shared" si="8"/>
        <v>0.55769230769230771</v>
      </c>
      <c r="Q66" s="10">
        <f t="shared" si="8"/>
        <v>0.59615384615384615</v>
      </c>
      <c r="R66" s="10">
        <f t="shared" si="8"/>
        <v>0.59615384615384615</v>
      </c>
      <c r="S66" s="10">
        <f t="shared" si="8"/>
        <v>0.61538461538461542</v>
      </c>
      <c r="T66" s="10">
        <f t="shared" si="8"/>
        <v>0.61538461538461542</v>
      </c>
      <c r="U66" s="10">
        <f t="shared" si="8"/>
        <v>0.63461538461538458</v>
      </c>
      <c r="V66" s="10">
        <f t="shared" si="8"/>
        <v>0.65384615384615385</v>
      </c>
      <c r="W66" s="10">
        <f t="shared" si="8"/>
        <v>0.67307692307692313</v>
      </c>
      <c r="X66" s="10">
        <f t="shared" si="8"/>
        <v>0.67307692307692313</v>
      </c>
      <c r="Y66" s="10">
        <f t="shared" si="8"/>
        <v>0.67307692307692313</v>
      </c>
      <c r="Z66" s="17">
        <f t="shared" si="8"/>
        <v>0.69230769230769229</v>
      </c>
      <c r="AA66" s="14">
        <f t="shared" si="8"/>
        <v>0.71153846153846156</v>
      </c>
      <c r="AB66" s="14">
        <f t="shared" si="8"/>
        <v>0.71153846153846156</v>
      </c>
      <c r="AC66" s="14">
        <f t="shared" si="8"/>
        <v>0.73076923076923073</v>
      </c>
      <c r="AD66" s="14">
        <f t="shared" si="8"/>
        <v>0.73076923076923073</v>
      </c>
    </row>
    <row r="68" spans="1:30">
      <c r="A68">
        <v>1</v>
      </c>
    </row>
    <row r="70" spans="1:30">
      <c r="A70">
        <v>1</v>
      </c>
      <c r="B70">
        <f>COUNTIF($J$65:$AD$65,A70)</f>
        <v>0</v>
      </c>
    </row>
    <row r="71" spans="1:30">
      <c r="A71">
        <v>2</v>
      </c>
      <c r="B71">
        <f>COUNTIF($J$65:$AD$65,A71)</f>
        <v>0</v>
      </c>
      <c r="D71" s="22" t="s">
        <v>234</v>
      </c>
      <c r="E71" s="3" t="s">
        <v>235</v>
      </c>
      <c r="G71" s="3">
        <f>SUM(B70:B73)</f>
        <v>0</v>
      </c>
    </row>
    <row r="72" spans="1:30">
      <c r="A72">
        <v>3</v>
      </c>
      <c r="B72">
        <f t="shared" ref="B72:B119" si="9">COUNTIF($J$65:$AD$65,A72)</f>
        <v>0</v>
      </c>
      <c r="E72" s="43" t="s">
        <v>236</v>
      </c>
      <c r="F72" s="43"/>
      <c r="G72" s="3">
        <f>SUM(B74:B78)</f>
        <v>0</v>
      </c>
    </row>
    <row r="73" spans="1:30">
      <c r="A73">
        <v>4</v>
      </c>
      <c r="B73">
        <f t="shared" si="9"/>
        <v>0</v>
      </c>
      <c r="E73" s="3" t="s">
        <v>237</v>
      </c>
      <c r="G73" s="3">
        <f>SUM(B79:B83)</f>
        <v>0</v>
      </c>
    </row>
    <row r="74" spans="1:30">
      <c r="A74">
        <v>5</v>
      </c>
      <c r="B74">
        <f t="shared" si="9"/>
        <v>0</v>
      </c>
      <c r="E74" s="3" t="s">
        <v>238</v>
      </c>
      <c r="G74" s="3">
        <f>SUM(B84:B88)</f>
        <v>1</v>
      </c>
    </row>
    <row r="75" spans="1:30">
      <c r="A75">
        <v>6</v>
      </c>
      <c r="B75">
        <f t="shared" si="9"/>
        <v>0</v>
      </c>
      <c r="E75" s="3" t="s">
        <v>239</v>
      </c>
      <c r="G75" s="3">
        <f>SUM(B89:B93)</f>
        <v>0</v>
      </c>
    </row>
    <row r="76" spans="1:30">
      <c r="A76">
        <v>7</v>
      </c>
      <c r="B76">
        <f t="shared" si="9"/>
        <v>0</v>
      </c>
      <c r="E76" s="3" t="s">
        <v>240</v>
      </c>
      <c r="G76" s="3">
        <f>SUM(B94:B98)</f>
        <v>6</v>
      </c>
    </row>
    <row r="77" spans="1:30">
      <c r="A77">
        <v>8</v>
      </c>
      <c r="B77">
        <f t="shared" si="9"/>
        <v>0</v>
      </c>
      <c r="E77" s="3" t="s">
        <v>241</v>
      </c>
      <c r="G77" s="3">
        <f>SUM(B99:B103)</f>
        <v>6</v>
      </c>
    </row>
    <row r="78" spans="1:30">
      <c r="A78">
        <v>9</v>
      </c>
      <c r="B78">
        <f t="shared" si="9"/>
        <v>0</v>
      </c>
      <c r="E78" s="3" t="s">
        <v>242</v>
      </c>
      <c r="G78" s="3">
        <f>SUM(B104:B108)</f>
        <v>8</v>
      </c>
    </row>
    <row r="79" spans="1:30">
      <c r="A79">
        <v>10</v>
      </c>
      <c r="B79">
        <f t="shared" si="9"/>
        <v>0</v>
      </c>
      <c r="E79" s="3" t="s">
        <v>243</v>
      </c>
      <c r="G79" s="3">
        <f>SUM(B109:B113)</f>
        <v>0</v>
      </c>
    </row>
    <row r="80" spans="1:30">
      <c r="A80">
        <v>11</v>
      </c>
      <c r="B80">
        <f t="shared" si="9"/>
        <v>0</v>
      </c>
      <c r="E80" s="3" t="s">
        <v>244</v>
      </c>
      <c r="G80" s="3">
        <f>SUM(B114:B118)</f>
        <v>0</v>
      </c>
    </row>
    <row r="81" spans="1:7">
      <c r="A81">
        <v>12</v>
      </c>
      <c r="B81">
        <f t="shared" si="9"/>
        <v>0</v>
      </c>
      <c r="E81" s="3" t="s">
        <v>245</v>
      </c>
      <c r="G81" s="3">
        <f>SUM(B119)</f>
        <v>0</v>
      </c>
    </row>
    <row r="82" spans="1:7">
      <c r="A82">
        <v>13</v>
      </c>
      <c r="B82">
        <f t="shared" si="9"/>
        <v>0</v>
      </c>
    </row>
    <row r="83" spans="1:7">
      <c r="A83">
        <f>A82+1</f>
        <v>14</v>
      </c>
      <c r="B83">
        <f t="shared" si="9"/>
        <v>0</v>
      </c>
    </row>
    <row r="84" spans="1:7">
      <c r="A84">
        <f t="shared" ref="A84:A115" si="10">A83+1</f>
        <v>15</v>
      </c>
      <c r="B84">
        <f t="shared" si="9"/>
        <v>0</v>
      </c>
    </row>
    <row r="85" spans="1:7">
      <c r="A85">
        <f t="shared" si="10"/>
        <v>16</v>
      </c>
      <c r="B85">
        <f t="shared" si="9"/>
        <v>0</v>
      </c>
    </row>
    <row r="86" spans="1:7">
      <c r="A86">
        <f t="shared" si="10"/>
        <v>17</v>
      </c>
      <c r="B86">
        <f t="shared" si="9"/>
        <v>0</v>
      </c>
    </row>
    <row r="87" spans="1:7">
      <c r="A87">
        <f t="shared" si="10"/>
        <v>18</v>
      </c>
      <c r="B87">
        <f t="shared" si="9"/>
        <v>1</v>
      </c>
    </row>
    <row r="88" spans="1:7">
      <c r="A88">
        <f t="shared" si="10"/>
        <v>19</v>
      </c>
      <c r="B88">
        <f t="shared" si="9"/>
        <v>0</v>
      </c>
    </row>
    <row r="89" spans="1:7">
      <c r="A89">
        <f t="shared" si="10"/>
        <v>20</v>
      </c>
      <c r="B89">
        <f t="shared" si="9"/>
        <v>0</v>
      </c>
    </row>
    <row r="90" spans="1:7">
      <c r="A90">
        <f t="shared" si="10"/>
        <v>21</v>
      </c>
      <c r="B90">
        <f t="shared" si="9"/>
        <v>0</v>
      </c>
    </row>
    <row r="91" spans="1:7">
      <c r="A91">
        <f t="shared" si="10"/>
        <v>22</v>
      </c>
      <c r="B91">
        <f t="shared" si="9"/>
        <v>0</v>
      </c>
    </row>
    <row r="92" spans="1:7">
      <c r="A92">
        <f t="shared" si="10"/>
        <v>23</v>
      </c>
      <c r="B92">
        <f t="shared" si="9"/>
        <v>0</v>
      </c>
    </row>
    <row r="93" spans="1:7">
      <c r="A93">
        <f t="shared" si="10"/>
        <v>24</v>
      </c>
      <c r="B93">
        <f t="shared" si="9"/>
        <v>0</v>
      </c>
    </row>
    <row r="94" spans="1:7">
      <c r="A94">
        <f t="shared" si="10"/>
        <v>25</v>
      </c>
      <c r="B94">
        <f t="shared" si="9"/>
        <v>1</v>
      </c>
    </row>
    <row r="95" spans="1:7">
      <c r="A95">
        <f t="shared" si="10"/>
        <v>26</v>
      </c>
      <c r="B95">
        <f t="shared" si="9"/>
        <v>0</v>
      </c>
    </row>
    <row r="96" spans="1:7">
      <c r="A96">
        <f t="shared" si="10"/>
        <v>27</v>
      </c>
      <c r="B96">
        <f t="shared" si="9"/>
        <v>0</v>
      </c>
    </row>
    <row r="97" spans="1:2">
      <c r="A97">
        <f t="shared" si="10"/>
        <v>28</v>
      </c>
      <c r="B97">
        <f t="shared" si="9"/>
        <v>3</v>
      </c>
    </row>
    <row r="98" spans="1:2">
      <c r="A98">
        <f t="shared" si="10"/>
        <v>29</v>
      </c>
      <c r="B98">
        <f t="shared" si="9"/>
        <v>2</v>
      </c>
    </row>
    <row r="99" spans="1:2">
      <c r="A99">
        <f t="shared" si="10"/>
        <v>30</v>
      </c>
      <c r="B99">
        <f t="shared" si="9"/>
        <v>0</v>
      </c>
    </row>
    <row r="100" spans="1:2">
      <c r="A100">
        <f t="shared" si="10"/>
        <v>31</v>
      </c>
      <c r="B100">
        <f t="shared" si="9"/>
        <v>2</v>
      </c>
    </row>
    <row r="101" spans="1:2">
      <c r="A101">
        <f t="shared" si="10"/>
        <v>32</v>
      </c>
      <c r="B101">
        <f t="shared" si="9"/>
        <v>2</v>
      </c>
    </row>
    <row r="102" spans="1:2">
      <c r="A102">
        <f t="shared" si="10"/>
        <v>33</v>
      </c>
      <c r="B102">
        <f t="shared" si="9"/>
        <v>1</v>
      </c>
    </row>
    <row r="103" spans="1:2">
      <c r="A103">
        <f t="shared" si="10"/>
        <v>34</v>
      </c>
      <c r="B103">
        <f t="shared" si="9"/>
        <v>1</v>
      </c>
    </row>
    <row r="104" spans="1:2">
      <c r="A104">
        <f t="shared" si="10"/>
        <v>35</v>
      </c>
      <c r="B104">
        <f t="shared" si="9"/>
        <v>3</v>
      </c>
    </row>
    <row r="105" spans="1:2">
      <c r="A105">
        <f t="shared" si="10"/>
        <v>36</v>
      </c>
      <c r="B105">
        <f t="shared" si="9"/>
        <v>1</v>
      </c>
    </row>
    <row r="106" spans="1:2">
      <c r="A106">
        <f t="shared" si="10"/>
        <v>37</v>
      </c>
      <c r="B106">
        <f t="shared" si="9"/>
        <v>2</v>
      </c>
    </row>
    <row r="107" spans="1:2">
      <c r="A107">
        <f t="shared" si="10"/>
        <v>38</v>
      </c>
      <c r="B107">
        <f t="shared" si="9"/>
        <v>2</v>
      </c>
    </row>
    <row r="108" spans="1:2">
      <c r="A108">
        <f t="shared" si="10"/>
        <v>39</v>
      </c>
      <c r="B108">
        <f t="shared" si="9"/>
        <v>0</v>
      </c>
    </row>
    <row r="109" spans="1:2">
      <c r="A109">
        <f t="shared" si="10"/>
        <v>40</v>
      </c>
      <c r="B109">
        <f t="shared" si="9"/>
        <v>0</v>
      </c>
    </row>
    <row r="110" spans="1:2">
      <c r="A110">
        <f t="shared" si="10"/>
        <v>41</v>
      </c>
      <c r="B110">
        <f t="shared" si="9"/>
        <v>0</v>
      </c>
    </row>
    <row r="111" spans="1:2">
      <c r="A111">
        <f t="shared" si="10"/>
        <v>42</v>
      </c>
      <c r="B111">
        <f t="shared" si="9"/>
        <v>0</v>
      </c>
    </row>
    <row r="112" spans="1:2">
      <c r="A112">
        <f t="shared" si="10"/>
        <v>43</v>
      </c>
      <c r="B112">
        <f t="shared" si="9"/>
        <v>0</v>
      </c>
    </row>
    <row r="113" spans="1:2">
      <c r="A113">
        <f t="shared" si="10"/>
        <v>44</v>
      </c>
      <c r="B113">
        <f t="shared" si="9"/>
        <v>0</v>
      </c>
    </row>
    <row r="114" spans="1:2">
      <c r="A114">
        <f t="shared" si="10"/>
        <v>45</v>
      </c>
      <c r="B114">
        <f t="shared" si="9"/>
        <v>0</v>
      </c>
    </row>
    <row r="115" spans="1:2">
      <c r="A115">
        <f t="shared" si="10"/>
        <v>46</v>
      </c>
      <c r="B115">
        <f t="shared" si="9"/>
        <v>0</v>
      </c>
    </row>
    <row r="116" spans="1:2">
      <c r="A116">
        <f>A115+1</f>
        <v>47</v>
      </c>
      <c r="B116">
        <f t="shared" si="9"/>
        <v>0</v>
      </c>
    </row>
    <row r="117" spans="1:2">
      <c r="A117">
        <f>A116+1</f>
        <v>48</v>
      </c>
      <c r="B117">
        <f t="shared" si="9"/>
        <v>0</v>
      </c>
    </row>
    <row r="118" spans="1:2">
      <c r="A118">
        <f>A117+1</f>
        <v>49</v>
      </c>
      <c r="B118">
        <f t="shared" si="9"/>
        <v>0</v>
      </c>
    </row>
    <row r="119" spans="1:2">
      <c r="A119">
        <f>A118+1</f>
        <v>50</v>
      </c>
      <c r="B119">
        <f t="shared" si="9"/>
        <v>0</v>
      </c>
    </row>
    <row r="120" spans="1:2">
      <c r="B120">
        <f>SUM(B70:B119)</f>
        <v>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"/>
  <sheetViews>
    <sheetView workbookViewId="0">
      <selection activeCell="A27" sqref="A27:XFD48"/>
    </sheetView>
  </sheetViews>
  <sheetFormatPr baseColWidth="10" defaultRowHeight="15" x14ac:dyDescent="0"/>
  <cols>
    <col min="2" max="3" width="12.83203125" bestFit="1" customWidth="1"/>
  </cols>
  <sheetData>
    <row r="1" spans="2:65"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</row>
    <row r="2" spans="2:65" s="4" customFormat="1">
      <c r="B2" s="4" t="s">
        <v>86</v>
      </c>
      <c r="C2" s="4" t="s">
        <v>87</v>
      </c>
      <c r="D2" s="4" t="s">
        <v>98</v>
      </c>
      <c r="E2" s="4" t="s">
        <v>99</v>
      </c>
      <c r="F2" s="4" t="s">
        <v>100</v>
      </c>
      <c r="G2" s="4" t="s">
        <v>101</v>
      </c>
      <c r="H2" s="4" t="s">
        <v>102</v>
      </c>
      <c r="I2" s="4" t="s">
        <v>103</v>
      </c>
      <c r="J2" s="4" t="s">
        <v>104</v>
      </c>
      <c r="K2" s="4" t="s">
        <v>105</v>
      </c>
      <c r="L2" s="4" t="s">
        <v>106</v>
      </c>
      <c r="M2" s="4" t="s">
        <v>107</v>
      </c>
      <c r="N2" s="4" t="s">
        <v>108</v>
      </c>
      <c r="O2" s="4" t="s">
        <v>109</v>
      </c>
      <c r="P2" s="4" t="s">
        <v>110</v>
      </c>
      <c r="Q2" s="4" t="s">
        <v>111</v>
      </c>
      <c r="R2" s="4" t="s">
        <v>112</v>
      </c>
      <c r="S2" s="4" t="s">
        <v>113</v>
      </c>
      <c r="T2" s="4" t="s">
        <v>114</v>
      </c>
      <c r="U2" s="4" t="s">
        <v>115</v>
      </c>
      <c r="V2" s="4" t="s">
        <v>116</v>
      </c>
      <c r="W2" s="4" t="s">
        <v>117</v>
      </c>
      <c r="X2" s="4" t="s">
        <v>118</v>
      </c>
      <c r="Y2" s="4" t="s">
        <v>119</v>
      </c>
      <c r="Z2" s="4" t="s">
        <v>120</v>
      </c>
      <c r="AA2" s="4" t="s">
        <v>121</v>
      </c>
      <c r="AB2" s="4" t="s">
        <v>122</v>
      </c>
      <c r="AC2" s="4" t="s">
        <v>123</v>
      </c>
      <c r="AD2" s="4" t="s">
        <v>124</v>
      </c>
      <c r="AE2" s="4" t="s">
        <v>125</v>
      </c>
      <c r="AF2" s="4" t="s">
        <v>126</v>
      </c>
      <c r="AG2" s="4" t="s">
        <v>127</v>
      </c>
      <c r="AH2" s="4" t="s">
        <v>128</v>
      </c>
      <c r="AI2" s="4" t="s">
        <v>129</v>
      </c>
      <c r="AJ2" s="4" t="s">
        <v>130</v>
      </c>
      <c r="AK2" s="4" t="s">
        <v>131</v>
      </c>
      <c r="AL2" s="4" t="s">
        <v>132</v>
      </c>
      <c r="AM2" s="4" t="s">
        <v>133</v>
      </c>
      <c r="AN2" s="4" t="s">
        <v>134</v>
      </c>
      <c r="AO2" s="4" t="s">
        <v>135</v>
      </c>
      <c r="AP2" s="4" t="s">
        <v>136</v>
      </c>
      <c r="AQ2" s="4" t="s">
        <v>137</v>
      </c>
      <c r="AR2" s="4" t="s">
        <v>138</v>
      </c>
      <c r="AS2" s="4" t="s">
        <v>139</v>
      </c>
      <c r="AT2" s="4" t="s">
        <v>140</v>
      </c>
      <c r="AU2" s="4" t="s">
        <v>141</v>
      </c>
      <c r="AV2" s="4" t="s">
        <v>142</v>
      </c>
      <c r="AW2" s="4" t="s">
        <v>143</v>
      </c>
      <c r="AX2" s="4" t="s">
        <v>144</v>
      </c>
      <c r="AY2" s="4" t="s">
        <v>145</v>
      </c>
      <c r="AZ2" s="4" t="s">
        <v>146</v>
      </c>
      <c r="BA2" s="4" t="s">
        <v>147</v>
      </c>
      <c r="BB2" s="4" t="s">
        <v>148</v>
      </c>
      <c r="BC2" s="4" t="s">
        <v>149</v>
      </c>
      <c r="BD2" s="4" t="s">
        <v>150</v>
      </c>
      <c r="BE2" s="4" t="s">
        <v>151</v>
      </c>
      <c r="BF2" s="4" t="s">
        <v>152</v>
      </c>
      <c r="BG2" s="4" t="s">
        <v>153</v>
      </c>
      <c r="BH2" s="4" t="s">
        <v>154</v>
      </c>
      <c r="BI2" s="4" t="s">
        <v>201</v>
      </c>
      <c r="BJ2" s="4" t="s">
        <v>202</v>
      </c>
      <c r="BK2" s="4" t="s">
        <v>203</v>
      </c>
      <c r="BL2" s="4" t="s">
        <v>204</v>
      </c>
      <c r="BM2" s="4" t="s">
        <v>197</v>
      </c>
    </row>
    <row r="3" spans="2:65" s="6" customFormat="1">
      <c r="B3" s="5">
        <v>40594.607858796298</v>
      </c>
      <c r="C3" s="5">
        <v>40594.612604166665</v>
      </c>
      <c r="D3" s="6">
        <v>1</v>
      </c>
      <c r="E3" s="6">
        <v>2</v>
      </c>
      <c r="F3" s="6">
        <v>3</v>
      </c>
      <c r="G3" s="6">
        <v>2</v>
      </c>
      <c r="H3" s="6">
        <v>2</v>
      </c>
      <c r="I3" s="6">
        <v>3</v>
      </c>
      <c r="J3" s="6">
        <v>2</v>
      </c>
      <c r="K3" s="6">
        <v>1</v>
      </c>
      <c r="L3" s="6">
        <v>1</v>
      </c>
      <c r="M3" s="6">
        <v>2</v>
      </c>
      <c r="N3" s="6">
        <v>3</v>
      </c>
      <c r="O3" s="6">
        <v>2</v>
      </c>
      <c r="P3" s="6">
        <v>1</v>
      </c>
      <c r="Q3" s="6">
        <v>2</v>
      </c>
      <c r="R3" s="6">
        <v>1</v>
      </c>
      <c r="S3" s="6">
        <v>1</v>
      </c>
      <c r="T3" s="6">
        <v>1</v>
      </c>
      <c r="U3" s="6">
        <v>2</v>
      </c>
      <c r="V3" s="6">
        <v>4</v>
      </c>
      <c r="W3" s="6">
        <v>2</v>
      </c>
      <c r="X3" s="6">
        <v>1</v>
      </c>
      <c r="Y3" s="6">
        <v>1</v>
      </c>
      <c r="Z3" s="6">
        <v>2</v>
      </c>
      <c r="AA3" s="6">
        <v>2</v>
      </c>
      <c r="AB3" s="6">
        <v>2</v>
      </c>
      <c r="AC3" s="6">
        <v>1</v>
      </c>
      <c r="AD3" s="6">
        <v>1</v>
      </c>
      <c r="AE3" s="6">
        <v>4</v>
      </c>
      <c r="AF3" s="6">
        <v>2</v>
      </c>
      <c r="AG3" s="6">
        <v>1</v>
      </c>
      <c r="AH3" s="6">
        <v>2</v>
      </c>
      <c r="AI3" s="6">
        <v>3</v>
      </c>
      <c r="AJ3" s="6">
        <v>5</v>
      </c>
      <c r="AK3" s="6">
        <v>3</v>
      </c>
      <c r="AL3" s="6">
        <v>2</v>
      </c>
      <c r="AM3" s="6">
        <v>1</v>
      </c>
      <c r="AN3" s="6">
        <v>2</v>
      </c>
      <c r="AO3" s="6">
        <v>3</v>
      </c>
      <c r="AP3" s="6">
        <v>3</v>
      </c>
      <c r="AQ3" s="6">
        <v>2</v>
      </c>
      <c r="AR3" s="6">
        <v>2</v>
      </c>
      <c r="AS3" s="6">
        <v>3</v>
      </c>
      <c r="AT3" s="6">
        <v>5</v>
      </c>
      <c r="AU3" s="6">
        <v>2</v>
      </c>
      <c r="AV3" s="6">
        <v>2</v>
      </c>
      <c r="AW3" s="6">
        <v>3</v>
      </c>
      <c r="AX3" s="6">
        <v>2</v>
      </c>
      <c r="AY3" s="6">
        <v>2</v>
      </c>
      <c r="AZ3" s="6">
        <v>2</v>
      </c>
      <c r="BA3" s="6">
        <v>1</v>
      </c>
      <c r="BB3" s="6">
        <v>3</v>
      </c>
      <c r="BC3" s="6">
        <v>1</v>
      </c>
      <c r="BD3" s="6">
        <v>1</v>
      </c>
      <c r="BE3" s="6">
        <v>1</v>
      </c>
      <c r="BF3" s="6" t="s">
        <v>189</v>
      </c>
      <c r="BG3" s="6">
        <v>2</v>
      </c>
      <c r="BH3" s="6">
        <v>3</v>
      </c>
      <c r="BI3" s="6">
        <v>32</v>
      </c>
      <c r="BJ3" s="6">
        <v>2</v>
      </c>
      <c r="BK3" s="6">
        <v>1</v>
      </c>
      <c r="BM3" s="6" t="s">
        <v>189</v>
      </c>
    </row>
    <row r="4" spans="2:65">
      <c r="B4" s="1">
        <v>40594.668506944443</v>
      </c>
      <c r="C4" s="1">
        <v>40594.684930555559</v>
      </c>
      <c r="D4">
        <v>1</v>
      </c>
      <c r="E4">
        <v>2</v>
      </c>
      <c r="F4">
        <v>3</v>
      </c>
      <c r="G4">
        <v>2</v>
      </c>
      <c r="H4">
        <v>2</v>
      </c>
      <c r="I4">
        <v>3</v>
      </c>
      <c r="J4">
        <v>3</v>
      </c>
      <c r="K4">
        <v>1</v>
      </c>
      <c r="L4">
        <v>1</v>
      </c>
      <c r="M4">
        <v>2</v>
      </c>
      <c r="N4">
        <v>3</v>
      </c>
      <c r="O4">
        <v>2</v>
      </c>
      <c r="P4">
        <v>1</v>
      </c>
      <c r="Q4">
        <v>2</v>
      </c>
      <c r="R4">
        <v>1</v>
      </c>
      <c r="S4">
        <v>1</v>
      </c>
      <c r="T4">
        <v>5</v>
      </c>
      <c r="U4">
        <v>2</v>
      </c>
      <c r="V4">
        <v>2</v>
      </c>
      <c r="W4">
        <v>1</v>
      </c>
      <c r="X4">
        <v>1</v>
      </c>
      <c r="Y4">
        <v>1</v>
      </c>
      <c r="Z4">
        <v>3</v>
      </c>
      <c r="AA4">
        <v>2</v>
      </c>
      <c r="AB4">
        <v>2</v>
      </c>
      <c r="AC4">
        <v>3</v>
      </c>
      <c r="AD4">
        <v>1</v>
      </c>
      <c r="AE4">
        <v>5</v>
      </c>
      <c r="AF4">
        <v>2</v>
      </c>
      <c r="AG4">
        <v>1</v>
      </c>
      <c r="AH4">
        <v>2</v>
      </c>
      <c r="AI4">
        <v>1</v>
      </c>
      <c r="AJ4">
        <v>2</v>
      </c>
      <c r="AK4">
        <v>3</v>
      </c>
      <c r="AL4">
        <v>2</v>
      </c>
      <c r="AM4">
        <v>1</v>
      </c>
      <c r="AN4">
        <v>2</v>
      </c>
      <c r="AO4">
        <v>3</v>
      </c>
      <c r="AP4">
        <v>1</v>
      </c>
      <c r="AQ4">
        <v>1</v>
      </c>
      <c r="AR4">
        <v>2</v>
      </c>
      <c r="AS4">
        <v>3</v>
      </c>
      <c r="AT4">
        <v>5</v>
      </c>
      <c r="AU4">
        <v>1</v>
      </c>
      <c r="AV4">
        <v>4</v>
      </c>
      <c r="AW4">
        <v>3</v>
      </c>
      <c r="AX4">
        <v>2</v>
      </c>
      <c r="AY4">
        <v>3</v>
      </c>
      <c r="AZ4">
        <v>2</v>
      </c>
      <c r="BA4">
        <v>1</v>
      </c>
      <c r="BB4">
        <v>3</v>
      </c>
      <c r="BC4">
        <v>1</v>
      </c>
      <c r="BD4">
        <v>1</v>
      </c>
      <c r="BE4">
        <v>3</v>
      </c>
      <c r="BF4" t="s">
        <v>190</v>
      </c>
      <c r="BG4">
        <v>2</v>
      </c>
      <c r="BH4">
        <v>4</v>
      </c>
      <c r="BI4">
        <v>35</v>
      </c>
      <c r="BJ4">
        <v>2</v>
      </c>
      <c r="BK4">
        <v>1</v>
      </c>
      <c r="BM4" t="s">
        <v>199</v>
      </c>
    </row>
    <row r="5" spans="2:65">
      <c r="B5" s="1">
        <v>40594.680358796293</v>
      </c>
      <c r="C5" s="1">
        <v>40594.689780092594</v>
      </c>
      <c r="D5">
        <v>1</v>
      </c>
      <c r="E5">
        <v>2</v>
      </c>
      <c r="F5">
        <v>3</v>
      </c>
      <c r="G5">
        <v>2</v>
      </c>
      <c r="H5">
        <v>2</v>
      </c>
      <c r="I5">
        <v>3</v>
      </c>
      <c r="J5">
        <v>2</v>
      </c>
      <c r="K5">
        <v>1</v>
      </c>
      <c r="L5">
        <v>1</v>
      </c>
      <c r="M5">
        <v>2</v>
      </c>
      <c r="N5">
        <v>3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4</v>
      </c>
      <c r="W5">
        <v>1</v>
      </c>
      <c r="X5">
        <v>1</v>
      </c>
      <c r="Y5">
        <v>1</v>
      </c>
      <c r="Z5">
        <v>3</v>
      </c>
      <c r="AA5">
        <v>2</v>
      </c>
      <c r="AB5">
        <v>2</v>
      </c>
      <c r="AC5">
        <v>1</v>
      </c>
      <c r="AD5">
        <v>1</v>
      </c>
      <c r="AE5">
        <v>5</v>
      </c>
      <c r="AF5">
        <v>2</v>
      </c>
      <c r="AG5">
        <v>1</v>
      </c>
      <c r="AH5">
        <v>2</v>
      </c>
      <c r="AI5">
        <v>1</v>
      </c>
      <c r="AJ5">
        <v>4</v>
      </c>
      <c r="AK5">
        <v>5</v>
      </c>
      <c r="AL5">
        <v>2</v>
      </c>
      <c r="AM5">
        <v>1</v>
      </c>
      <c r="AN5">
        <v>1</v>
      </c>
      <c r="AO5">
        <v>4</v>
      </c>
      <c r="AP5">
        <v>1</v>
      </c>
      <c r="AQ5">
        <v>1</v>
      </c>
      <c r="AR5">
        <v>1</v>
      </c>
      <c r="AS5">
        <v>3</v>
      </c>
      <c r="AT5">
        <v>2</v>
      </c>
      <c r="AU5">
        <v>1</v>
      </c>
      <c r="AV5">
        <v>3</v>
      </c>
      <c r="AW5">
        <v>3</v>
      </c>
      <c r="AX5">
        <v>2</v>
      </c>
      <c r="AY5">
        <v>2</v>
      </c>
      <c r="AZ5">
        <v>2</v>
      </c>
      <c r="BA5">
        <v>1</v>
      </c>
      <c r="BB5">
        <v>3</v>
      </c>
      <c r="BC5">
        <v>1</v>
      </c>
      <c r="BD5">
        <v>1</v>
      </c>
      <c r="BE5">
        <v>3</v>
      </c>
      <c r="BF5" t="s">
        <v>191</v>
      </c>
      <c r="BG5">
        <v>1</v>
      </c>
      <c r="BH5">
        <v>3</v>
      </c>
      <c r="BI5">
        <v>29</v>
      </c>
      <c r="BJ5">
        <v>2</v>
      </c>
      <c r="BK5">
        <v>1</v>
      </c>
      <c r="BL5" t="s">
        <v>192</v>
      </c>
      <c r="BM5" t="s">
        <v>199</v>
      </c>
    </row>
    <row r="6" spans="2:65">
      <c r="B6" s="1">
        <v>40594.678680555553</v>
      </c>
      <c r="C6" s="1">
        <v>40594.700127314813</v>
      </c>
      <c r="D6">
        <v>2</v>
      </c>
      <c r="E6">
        <v>2</v>
      </c>
      <c r="F6">
        <v>3</v>
      </c>
      <c r="G6">
        <v>2</v>
      </c>
      <c r="H6">
        <v>2</v>
      </c>
      <c r="I6">
        <v>3</v>
      </c>
      <c r="J6">
        <v>2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2</v>
      </c>
      <c r="R6">
        <v>1</v>
      </c>
      <c r="S6">
        <v>1</v>
      </c>
      <c r="T6">
        <v>1</v>
      </c>
      <c r="U6">
        <v>1</v>
      </c>
      <c r="V6">
        <v>4</v>
      </c>
      <c r="W6">
        <v>2</v>
      </c>
      <c r="X6">
        <v>1</v>
      </c>
      <c r="Y6">
        <v>1</v>
      </c>
      <c r="Z6">
        <v>3</v>
      </c>
      <c r="AA6">
        <v>2</v>
      </c>
      <c r="AB6">
        <v>2</v>
      </c>
      <c r="AC6">
        <v>2</v>
      </c>
      <c r="AD6">
        <v>1</v>
      </c>
      <c r="AE6">
        <v>3</v>
      </c>
      <c r="AF6">
        <v>2</v>
      </c>
      <c r="AG6">
        <v>4</v>
      </c>
      <c r="AH6">
        <v>2</v>
      </c>
      <c r="AI6">
        <v>3</v>
      </c>
      <c r="AJ6">
        <v>5</v>
      </c>
      <c r="AK6">
        <v>5</v>
      </c>
      <c r="AL6">
        <v>2</v>
      </c>
      <c r="AM6">
        <v>2</v>
      </c>
      <c r="AN6">
        <v>1</v>
      </c>
      <c r="AO6">
        <v>4</v>
      </c>
      <c r="AP6">
        <v>3</v>
      </c>
      <c r="AQ6">
        <v>2</v>
      </c>
      <c r="AR6">
        <v>2</v>
      </c>
      <c r="AS6">
        <v>1</v>
      </c>
      <c r="AT6">
        <v>2</v>
      </c>
      <c r="AU6">
        <v>2</v>
      </c>
      <c r="AV6">
        <v>4</v>
      </c>
      <c r="AW6">
        <v>3</v>
      </c>
      <c r="AX6">
        <v>2</v>
      </c>
      <c r="AY6">
        <v>2</v>
      </c>
      <c r="AZ6">
        <v>2</v>
      </c>
      <c r="BA6">
        <v>1</v>
      </c>
      <c r="BB6">
        <v>1</v>
      </c>
      <c r="BC6">
        <v>1</v>
      </c>
      <c r="BD6">
        <v>1</v>
      </c>
      <c r="BE6">
        <v>3</v>
      </c>
      <c r="BF6" t="s">
        <v>193</v>
      </c>
      <c r="BG6">
        <v>1</v>
      </c>
      <c r="BH6">
        <v>4</v>
      </c>
      <c r="BI6">
        <v>52</v>
      </c>
      <c r="BJ6">
        <v>1</v>
      </c>
      <c r="BK6">
        <v>1</v>
      </c>
      <c r="BL6" t="s">
        <v>194</v>
      </c>
      <c r="BM6" t="s">
        <v>199</v>
      </c>
    </row>
    <row r="7" spans="2:65">
      <c r="B7" s="1">
        <v>40594.697118055556</v>
      </c>
      <c r="C7" s="1">
        <v>40594.717650462961</v>
      </c>
      <c r="D7">
        <v>1</v>
      </c>
      <c r="E7">
        <v>2</v>
      </c>
      <c r="F7">
        <v>3</v>
      </c>
      <c r="G7">
        <v>2</v>
      </c>
      <c r="H7">
        <v>2</v>
      </c>
      <c r="I7">
        <v>3</v>
      </c>
      <c r="J7">
        <v>1</v>
      </c>
      <c r="K7">
        <v>2</v>
      </c>
      <c r="L7">
        <v>1</v>
      </c>
      <c r="M7">
        <v>2</v>
      </c>
      <c r="N7">
        <v>1</v>
      </c>
      <c r="O7">
        <v>2</v>
      </c>
      <c r="P7">
        <v>1</v>
      </c>
      <c r="Q7">
        <v>1</v>
      </c>
      <c r="R7">
        <v>1</v>
      </c>
      <c r="S7">
        <v>1</v>
      </c>
      <c r="T7">
        <v>3</v>
      </c>
      <c r="U7">
        <v>2</v>
      </c>
      <c r="V7">
        <v>4</v>
      </c>
      <c r="W7">
        <v>1</v>
      </c>
      <c r="X7">
        <v>1</v>
      </c>
      <c r="Y7">
        <v>1</v>
      </c>
      <c r="Z7">
        <v>3</v>
      </c>
      <c r="AA7">
        <v>1</v>
      </c>
      <c r="AB7">
        <v>1</v>
      </c>
      <c r="AC7">
        <v>5</v>
      </c>
      <c r="AD7">
        <v>2</v>
      </c>
      <c r="AE7">
        <v>5</v>
      </c>
      <c r="AF7">
        <v>2</v>
      </c>
      <c r="AG7">
        <v>1</v>
      </c>
      <c r="AH7">
        <v>2</v>
      </c>
      <c r="AI7">
        <v>4</v>
      </c>
      <c r="AJ7">
        <v>5</v>
      </c>
      <c r="AK7">
        <v>5</v>
      </c>
      <c r="AL7">
        <v>5</v>
      </c>
      <c r="AM7">
        <v>2</v>
      </c>
      <c r="AN7">
        <v>2</v>
      </c>
      <c r="AO7">
        <v>4</v>
      </c>
      <c r="AP7">
        <v>1</v>
      </c>
      <c r="AQ7">
        <v>1</v>
      </c>
      <c r="AR7">
        <v>1</v>
      </c>
      <c r="AS7">
        <v>1</v>
      </c>
      <c r="AT7">
        <v>2</v>
      </c>
      <c r="AU7">
        <v>1</v>
      </c>
      <c r="AV7">
        <v>4</v>
      </c>
      <c r="AW7">
        <v>5</v>
      </c>
      <c r="AX7">
        <v>2</v>
      </c>
      <c r="AY7">
        <v>2</v>
      </c>
      <c r="AZ7">
        <v>1</v>
      </c>
      <c r="BA7">
        <v>1</v>
      </c>
      <c r="BB7">
        <v>1</v>
      </c>
      <c r="BC7">
        <v>1</v>
      </c>
      <c r="BD7">
        <v>1</v>
      </c>
      <c r="BE7">
        <v>3</v>
      </c>
      <c r="BF7" t="s">
        <v>191</v>
      </c>
      <c r="BG7">
        <v>2</v>
      </c>
      <c r="BH7">
        <v>4</v>
      </c>
      <c r="BI7">
        <v>54</v>
      </c>
      <c r="BJ7">
        <v>2</v>
      </c>
      <c r="BK7">
        <v>1</v>
      </c>
      <c r="BM7" t="s">
        <v>199</v>
      </c>
    </row>
    <row r="8" spans="2:65">
      <c r="B8" s="1">
        <v>40594.771122685182</v>
      </c>
      <c r="C8" s="1">
        <v>40594.793819444443</v>
      </c>
      <c r="D8">
        <v>1</v>
      </c>
      <c r="E8">
        <v>2</v>
      </c>
      <c r="F8">
        <v>3</v>
      </c>
      <c r="G8">
        <v>2</v>
      </c>
      <c r="H8">
        <v>2</v>
      </c>
      <c r="I8">
        <v>3</v>
      </c>
      <c r="J8">
        <v>1</v>
      </c>
      <c r="K8">
        <v>1</v>
      </c>
      <c r="L8">
        <v>1</v>
      </c>
      <c r="M8">
        <v>2</v>
      </c>
      <c r="N8">
        <v>3</v>
      </c>
      <c r="O8">
        <v>2</v>
      </c>
      <c r="P8">
        <v>1</v>
      </c>
      <c r="Q8">
        <v>2</v>
      </c>
      <c r="R8">
        <v>1</v>
      </c>
      <c r="S8">
        <v>1</v>
      </c>
      <c r="T8">
        <v>1</v>
      </c>
      <c r="U8">
        <v>1</v>
      </c>
      <c r="V8">
        <v>4</v>
      </c>
      <c r="W8">
        <v>1</v>
      </c>
      <c r="X8">
        <v>1</v>
      </c>
      <c r="Y8">
        <v>1</v>
      </c>
      <c r="Z8">
        <v>3</v>
      </c>
      <c r="AA8">
        <v>2</v>
      </c>
      <c r="AB8">
        <v>2</v>
      </c>
      <c r="AC8">
        <v>1</v>
      </c>
      <c r="AD8">
        <v>1</v>
      </c>
      <c r="AE8">
        <v>3</v>
      </c>
      <c r="AF8">
        <v>2</v>
      </c>
      <c r="AG8">
        <v>1</v>
      </c>
      <c r="AH8">
        <v>1</v>
      </c>
      <c r="AI8">
        <v>4</v>
      </c>
      <c r="AJ8">
        <v>5</v>
      </c>
      <c r="AK8">
        <v>5</v>
      </c>
      <c r="AL8">
        <v>2</v>
      </c>
      <c r="AM8">
        <v>1</v>
      </c>
      <c r="AN8">
        <v>1</v>
      </c>
      <c r="AO8">
        <v>4</v>
      </c>
      <c r="AP8">
        <v>3</v>
      </c>
      <c r="AQ8">
        <v>2</v>
      </c>
      <c r="AR8">
        <v>2</v>
      </c>
      <c r="AS8">
        <v>3</v>
      </c>
      <c r="AT8">
        <v>5</v>
      </c>
      <c r="AU8">
        <v>1</v>
      </c>
      <c r="AV8">
        <v>4</v>
      </c>
      <c r="AW8">
        <v>3</v>
      </c>
      <c r="AX8">
        <v>2</v>
      </c>
      <c r="AY8">
        <v>1</v>
      </c>
      <c r="AZ8">
        <v>2</v>
      </c>
      <c r="BA8">
        <v>1</v>
      </c>
      <c r="BB8">
        <v>2</v>
      </c>
      <c r="BC8">
        <v>1</v>
      </c>
      <c r="BD8">
        <v>1</v>
      </c>
      <c r="BE8">
        <v>3</v>
      </c>
      <c r="BF8" t="s">
        <v>195</v>
      </c>
      <c r="BG8">
        <v>1</v>
      </c>
      <c r="BH8">
        <v>4</v>
      </c>
      <c r="BI8">
        <v>49</v>
      </c>
      <c r="BJ8">
        <v>2</v>
      </c>
      <c r="BK8">
        <v>1</v>
      </c>
      <c r="BM8" t="s">
        <v>199</v>
      </c>
    </row>
    <row r="9" spans="2:65">
      <c r="B9" s="1">
        <v>40594.841898148145</v>
      </c>
      <c r="C9" s="1">
        <v>40594.866851851853</v>
      </c>
      <c r="D9">
        <v>2</v>
      </c>
      <c r="E9">
        <v>2</v>
      </c>
      <c r="F9">
        <v>3</v>
      </c>
      <c r="G9">
        <v>1</v>
      </c>
      <c r="H9">
        <v>2</v>
      </c>
      <c r="I9">
        <v>3</v>
      </c>
      <c r="J9">
        <v>2</v>
      </c>
      <c r="K9">
        <v>2</v>
      </c>
      <c r="L9">
        <v>2</v>
      </c>
      <c r="M9">
        <v>2</v>
      </c>
      <c r="N9">
        <v>1</v>
      </c>
      <c r="O9">
        <v>2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4</v>
      </c>
      <c r="W9">
        <v>1</v>
      </c>
      <c r="X9">
        <v>1</v>
      </c>
      <c r="Y9">
        <v>1</v>
      </c>
      <c r="Z9">
        <v>3</v>
      </c>
      <c r="AA9">
        <v>2</v>
      </c>
      <c r="AB9">
        <v>2</v>
      </c>
      <c r="AC9">
        <v>1</v>
      </c>
      <c r="AD9">
        <v>1</v>
      </c>
      <c r="AE9">
        <v>3</v>
      </c>
      <c r="AF9">
        <v>2</v>
      </c>
      <c r="AG9">
        <v>1</v>
      </c>
      <c r="AH9">
        <v>2</v>
      </c>
      <c r="AI9">
        <v>4</v>
      </c>
      <c r="AJ9">
        <v>5</v>
      </c>
      <c r="AK9">
        <v>3</v>
      </c>
      <c r="AL9">
        <v>2</v>
      </c>
      <c r="AM9">
        <v>2</v>
      </c>
      <c r="AN9">
        <v>2</v>
      </c>
      <c r="AO9">
        <v>4</v>
      </c>
      <c r="AP9">
        <v>1</v>
      </c>
      <c r="AQ9">
        <v>2</v>
      </c>
      <c r="AR9">
        <v>2</v>
      </c>
      <c r="AS9">
        <v>1</v>
      </c>
      <c r="AT9">
        <v>2</v>
      </c>
      <c r="AU9">
        <v>1</v>
      </c>
      <c r="AV9">
        <v>3</v>
      </c>
      <c r="AW9">
        <v>3</v>
      </c>
      <c r="AX9">
        <v>2</v>
      </c>
      <c r="AY9">
        <v>2</v>
      </c>
      <c r="AZ9">
        <v>2</v>
      </c>
      <c r="BA9">
        <v>1</v>
      </c>
      <c r="BB9">
        <v>3</v>
      </c>
      <c r="BC9">
        <v>1</v>
      </c>
      <c r="BD9">
        <v>1</v>
      </c>
      <c r="BE9">
        <v>3</v>
      </c>
      <c r="BG9">
        <v>1</v>
      </c>
      <c r="BH9">
        <v>4</v>
      </c>
      <c r="BI9">
        <v>27</v>
      </c>
      <c r="BJ9">
        <v>2</v>
      </c>
      <c r="BK9">
        <v>1</v>
      </c>
      <c r="BM9" t="s">
        <v>199</v>
      </c>
    </row>
    <row r="10" spans="2:65">
      <c r="B10" s="1">
        <v>40597.544351851851</v>
      </c>
      <c r="C10" s="1">
        <v>40597.562210648146</v>
      </c>
      <c r="D10">
        <v>1</v>
      </c>
      <c r="E10">
        <v>2</v>
      </c>
      <c r="F10">
        <v>3</v>
      </c>
      <c r="G10">
        <v>2</v>
      </c>
      <c r="H10">
        <v>2</v>
      </c>
      <c r="I10">
        <v>4</v>
      </c>
      <c r="J10">
        <v>2</v>
      </c>
      <c r="K10">
        <v>1</v>
      </c>
      <c r="L10">
        <v>1</v>
      </c>
      <c r="M10">
        <v>2</v>
      </c>
      <c r="N10">
        <v>3</v>
      </c>
      <c r="O10">
        <v>1</v>
      </c>
      <c r="P10">
        <v>1</v>
      </c>
      <c r="Q10">
        <v>1</v>
      </c>
      <c r="R10">
        <v>1</v>
      </c>
      <c r="S10">
        <v>1</v>
      </c>
      <c r="T10">
        <v>2</v>
      </c>
      <c r="U10">
        <v>1</v>
      </c>
      <c r="V10">
        <v>2</v>
      </c>
      <c r="W10">
        <v>2</v>
      </c>
      <c r="X10">
        <v>1</v>
      </c>
      <c r="Y10">
        <v>1</v>
      </c>
      <c r="Z10">
        <v>3</v>
      </c>
      <c r="AA10">
        <v>3</v>
      </c>
      <c r="AB10">
        <v>2</v>
      </c>
      <c r="AC10">
        <v>5</v>
      </c>
      <c r="AD10">
        <v>1</v>
      </c>
      <c r="AE10">
        <v>4</v>
      </c>
      <c r="AF10">
        <v>2</v>
      </c>
      <c r="AG10">
        <v>1</v>
      </c>
      <c r="AH10">
        <v>2</v>
      </c>
      <c r="AI10">
        <v>4</v>
      </c>
      <c r="AJ10">
        <v>4</v>
      </c>
      <c r="AK10">
        <v>5</v>
      </c>
      <c r="AL10">
        <v>5</v>
      </c>
      <c r="AM10">
        <v>1</v>
      </c>
      <c r="AN10">
        <v>2</v>
      </c>
      <c r="AO10">
        <v>4</v>
      </c>
      <c r="AP10">
        <v>3</v>
      </c>
      <c r="AQ10">
        <v>1</v>
      </c>
      <c r="AR10">
        <v>1</v>
      </c>
      <c r="AS10">
        <v>4</v>
      </c>
      <c r="AT10">
        <v>4</v>
      </c>
      <c r="AU10">
        <v>2</v>
      </c>
      <c r="AV10">
        <v>1</v>
      </c>
      <c r="AW10">
        <v>4</v>
      </c>
      <c r="AX10">
        <v>2</v>
      </c>
      <c r="AY10">
        <v>2</v>
      </c>
      <c r="AZ10">
        <v>1</v>
      </c>
      <c r="BA10">
        <v>1</v>
      </c>
      <c r="BB10">
        <v>3</v>
      </c>
      <c r="BC10">
        <v>1</v>
      </c>
      <c r="BD10">
        <v>1</v>
      </c>
      <c r="BE10">
        <v>2</v>
      </c>
      <c r="BF10">
        <v>6013814</v>
      </c>
      <c r="BG10">
        <v>2</v>
      </c>
      <c r="BH10">
        <v>1</v>
      </c>
      <c r="BI10">
        <v>21</v>
      </c>
      <c r="BJ10">
        <v>1</v>
      </c>
      <c r="BK10">
        <v>1</v>
      </c>
      <c r="BL10" t="s">
        <v>196</v>
      </c>
      <c r="BM10" t="s">
        <v>200</v>
      </c>
    </row>
    <row r="11" spans="2:65">
      <c r="B11" s="1">
        <v>40597.594525462962</v>
      </c>
      <c r="C11" s="1">
        <v>40597.614988425928</v>
      </c>
      <c r="D11">
        <v>1</v>
      </c>
      <c r="E11">
        <v>2</v>
      </c>
      <c r="F11">
        <v>3</v>
      </c>
      <c r="G11">
        <v>2</v>
      </c>
      <c r="H11">
        <v>2</v>
      </c>
      <c r="I11">
        <v>3</v>
      </c>
      <c r="J11">
        <v>3</v>
      </c>
      <c r="K11">
        <v>1</v>
      </c>
      <c r="L11">
        <v>1</v>
      </c>
      <c r="M11">
        <v>2</v>
      </c>
      <c r="N11">
        <v>3</v>
      </c>
      <c r="O11">
        <v>2</v>
      </c>
      <c r="P11">
        <v>1</v>
      </c>
      <c r="Q11">
        <v>2</v>
      </c>
      <c r="R11">
        <v>1</v>
      </c>
      <c r="S11">
        <v>1</v>
      </c>
      <c r="T11">
        <v>2</v>
      </c>
      <c r="U11">
        <v>2</v>
      </c>
      <c r="V11">
        <v>2</v>
      </c>
      <c r="W11">
        <v>2</v>
      </c>
      <c r="X11">
        <v>1</v>
      </c>
      <c r="Y11">
        <v>1</v>
      </c>
      <c r="Z11">
        <v>3</v>
      </c>
      <c r="AA11">
        <v>2</v>
      </c>
      <c r="AB11">
        <v>2</v>
      </c>
      <c r="AC11">
        <v>5</v>
      </c>
      <c r="AD11">
        <v>2</v>
      </c>
      <c r="AE11">
        <v>5</v>
      </c>
      <c r="AF11">
        <v>2</v>
      </c>
      <c r="AG11">
        <v>1</v>
      </c>
      <c r="AH11">
        <v>1</v>
      </c>
      <c r="AI11">
        <v>1</v>
      </c>
      <c r="AJ11">
        <v>1</v>
      </c>
      <c r="AK11">
        <v>5</v>
      </c>
      <c r="AL11">
        <v>5</v>
      </c>
      <c r="AM11">
        <v>2</v>
      </c>
      <c r="AN11">
        <v>2</v>
      </c>
      <c r="AO11">
        <v>4</v>
      </c>
      <c r="AP11">
        <v>2</v>
      </c>
      <c r="AQ11">
        <v>1</v>
      </c>
      <c r="AR11">
        <v>1</v>
      </c>
      <c r="AS11">
        <v>3</v>
      </c>
      <c r="AT11">
        <v>2</v>
      </c>
      <c r="AU11">
        <v>1</v>
      </c>
      <c r="AV11">
        <v>2</v>
      </c>
      <c r="AW11">
        <v>3</v>
      </c>
      <c r="AX11">
        <v>2</v>
      </c>
      <c r="AY11">
        <v>2</v>
      </c>
      <c r="AZ11">
        <v>1</v>
      </c>
      <c r="BA11">
        <v>1</v>
      </c>
      <c r="BB11">
        <v>3</v>
      </c>
      <c r="BC11">
        <v>1</v>
      </c>
      <c r="BD11">
        <v>1</v>
      </c>
      <c r="BE11">
        <v>2</v>
      </c>
      <c r="BF11">
        <v>5063150</v>
      </c>
      <c r="BG11">
        <v>2</v>
      </c>
      <c r="BH11">
        <v>1</v>
      </c>
      <c r="BI11">
        <v>24</v>
      </c>
      <c r="BJ11">
        <v>2</v>
      </c>
      <c r="BK11">
        <v>1</v>
      </c>
      <c r="BM11" t="s">
        <v>200</v>
      </c>
    </row>
    <row r="12" spans="2:65">
      <c r="B12" s="1">
        <v>40597.703240740739</v>
      </c>
      <c r="C12" s="1">
        <v>40597.724594907406</v>
      </c>
      <c r="D12">
        <v>1</v>
      </c>
      <c r="E12">
        <v>2</v>
      </c>
      <c r="F12">
        <v>3</v>
      </c>
      <c r="G12">
        <v>2</v>
      </c>
      <c r="H12">
        <v>2</v>
      </c>
      <c r="I12">
        <v>3</v>
      </c>
      <c r="J12">
        <v>2</v>
      </c>
      <c r="K12">
        <v>1</v>
      </c>
      <c r="L12">
        <v>1</v>
      </c>
      <c r="M12">
        <v>2</v>
      </c>
      <c r="N12">
        <v>3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2</v>
      </c>
      <c r="V12">
        <v>2</v>
      </c>
      <c r="W12">
        <v>2</v>
      </c>
      <c r="X12">
        <v>1</v>
      </c>
      <c r="Y12">
        <v>1</v>
      </c>
      <c r="Z12">
        <v>3</v>
      </c>
      <c r="AA12">
        <v>2</v>
      </c>
      <c r="AB12">
        <v>2</v>
      </c>
      <c r="AC12">
        <v>2</v>
      </c>
      <c r="AD12">
        <v>2</v>
      </c>
      <c r="AE12">
        <v>3</v>
      </c>
      <c r="AF12">
        <v>2</v>
      </c>
      <c r="AG12">
        <v>1</v>
      </c>
      <c r="AH12">
        <v>1</v>
      </c>
      <c r="AI12">
        <v>1</v>
      </c>
      <c r="AJ12">
        <v>3</v>
      </c>
      <c r="AK12">
        <v>2</v>
      </c>
      <c r="AL12">
        <v>2</v>
      </c>
      <c r="AM12">
        <v>1</v>
      </c>
      <c r="AN12">
        <v>2</v>
      </c>
      <c r="AO12">
        <v>3</v>
      </c>
      <c r="AP12">
        <v>3</v>
      </c>
      <c r="AQ12">
        <v>1</v>
      </c>
      <c r="AR12">
        <v>1</v>
      </c>
      <c r="AS12">
        <v>3</v>
      </c>
      <c r="AT12">
        <v>4</v>
      </c>
      <c r="AU12">
        <v>2</v>
      </c>
      <c r="AV12">
        <v>2</v>
      </c>
      <c r="AW12">
        <v>3</v>
      </c>
      <c r="AX12">
        <v>2</v>
      </c>
      <c r="AY12">
        <v>2</v>
      </c>
      <c r="AZ12">
        <v>2</v>
      </c>
      <c r="BA12">
        <v>1</v>
      </c>
      <c r="BB12">
        <v>2</v>
      </c>
      <c r="BC12">
        <v>1</v>
      </c>
      <c r="BD12">
        <v>1</v>
      </c>
      <c r="BE12">
        <v>2</v>
      </c>
      <c r="BF12">
        <v>6289011</v>
      </c>
      <c r="BG12">
        <v>1</v>
      </c>
      <c r="BH12">
        <v>1</v>
      </c>
      <c r="BI12">
        <v>20</v>
      </c>
      <c r="BJ12">
        <v>2</v>
      </c>
      <c r="BK12">
        <v>1</v>
      </c>
      <c r="BM12" t="s">
        <v>200</v>
      </c>
    </row>
    <row r="13" spans="2:65">
      <c r="B13" s="1">
        <v>40597.752962962964</v>
      </c>
      <c r="C13" s="1">
        <v>40597.770844907405</v>
      </c>
      <c r="D13">
        <v>2</v>
      </c>
      <c r="E13">
        <v>1</v>
      </c>
      <c r="F13">
        <v>1</v>
      </c>
      <c r="G13">
        <v>1</v>
      </c>
      <c r="H13">
        <v>1</v>
      </c>
      <c r="I13">
        <v>2</v>
      </c>
      <c r="J13">
        <v>1</v>
      </c>
      <c r="K13">
        <v>1</v>
      </c>
      <c r="L13">
        <v>1</v>
      </c>
      <c r="M13">
        <v>1</v>
      </c>
      <c r="N13">
        <v>4</v>
      </c>
      <c r="O13">
        <v>1</v>
      </c>
      <c r="P13">
        <v>2</v>
      </c>
      <c r="Q13">
        <v>1</v>
      </c>
      <c r="R13">
        <v>2</v>
      </c>
      <c r="S13">
        <v>1</v>
      </c>
      <c r="T13">
        <v>3</v>
      </c>
      <c r="U13">
        <v>2</v>
      </c>
      <c r="V13">
        <v>4</v>
      </c>
      <c r="W13">
        <v>1</v>
      </c>
      <c r="X13">
        <v>2</v>
      </c>
      <c r="Y13">
        <v>1</v>
      </c>
      <c r="Z13">
        <v>1</v>
      </c>
      <c r="AA13">
        <v>2</v>
      </c>
      <c r="AB13">
        <v>1</v>
      </c>
      <c r="AC13">
        <v>3</v>
      </c>
      <c r="AD13">
        <v>2</v>
      </c>
      <c r="AE13">
        <v>1</v>
      </c>
      <c r="AF13">
        <v>2</v>
      </c>
      <c r="AG13">
        <v>2</v>
      </c>
      <c r="AH13">
        <v>2</v>
      </c>
      <c r="AI13">
        <v>2</v>
      </c>
      <c r="AJ13">
        <v>3</v>
      </c>
      <c r="AK13">
        <v>3</v>
      </c>
      <c r="AL13">
        <v>4</v>
      </c>
      <c r="AM13">
        <v>2</v>
      </c>
      <c r="AN13">
        <v>1</v>
      </c>
      <c r="AO13">
        <v>3</v>
      </c>
      <c r="AP13">
        <v>3</v>
      </c>
      <c r="AQ13">
        <v>1</v>
      </c>
      <c r="AR13">
        <v>2</v>
      </c>
      <c r="AS13">
        <v>1</v>
      </c>
      <c r="AT13">
        <v>3</v>
      </c>
      <c r="AU13">
        <v>1</v>
      </c>
      <c r="AV13">
        <v>5</v>
      </c>
      <c r="AW13">
        <v>4</v>
      </c>
      <c r="AX13">
        <v>2</v>
      </c>
      <c r="AY13">
        <v>3</v>
      </c>
      <c r="AZ13">
        <v>2</v>
      </c>
      <c r="BA13">
        <v>1</v>
      </c>
      <c r="BB13">
        <v>3</v>
      </c>
      <c r="BC13">
        <v>1</v>
      </c>
      <c r="BD13">
        <v>1</v>
      </c>
      <c r="BE13">
        <v>2</v>
      </c>
      <c r="BF13">
        <v>6010980</v>
      </c>
      <c r="BG13">
        <v>2</v>
      </c>
      <c r="BH13">
        <v>1</v>
      </c>
      <c r="BI13">
        <v>21</v>
      </c>
      <c r="BJ13">
        <v>1</v>
      </c>
      <c r="BK13">
        <v>1</v>
      </c>
      <c r="BM13" t="s">
        <v>200</v>
      </c>
    </row>
    <row r="14" spans="2:65">
      <c r="B14" s="1">
        <v>40597.796076388891</v>
      </c>
      <c r="C14" s="1">
        <v>40597.821643518517</v>
      </c>
      <c r="D14">
        <v>1</v>
      </c>
      <c r="E14">
        <v>2</v>
      </c>
      <c r="F14">
        <v>4</v>
      </c>
      <c r="G14">
        <v>1</v>
      </c>
      <c r="H14">
        <v>2</v>
      </c>
      <c r="I14">
        <v>3</v>
      </c>
      <c r="J14">
        <v>2</v>
      </c>
      <c r="K14">
        <v>2</v>
      </c>
      <c r="L14">
        <v>1</v>
      </c>
      <c r="M14">
        <v>2</v>
      </c>
      <c r="N14">
        <v>4</v>
      </c>
      <c r="O14">
        <v>2</v>
      </c>
      <c r="P14">
        <v>2</v>
      </c>
      <c r="Q14">
        <v>2</v>
      </c>
      <c r="R14">
        <v>1</v>
      </c>
      <c r="S14">
        <v>1</v>
      </c>
      <c r="T14">
        <v>3</v>
      </c>
      <c r="U14">
        <v>1</v>
      </c>
      <c r="V14">
        <v>4</v>
      </c>
      <c r="W14">
        <v>1</v>
      </c>
      <c r="X14">
        <v>1</v>
      </c>
      <c r="Y14">
        <v>2</v>
      </c>
      <c r="Z14">
        <v>3</v>
      </c>
      <c r="AA14">
        <v>2</v>
      </c>
      <c r="AB14">
        <v>1</v>
      </c>
      <c r="AC14">
        <v>1</v>
      </c>
      <c r="AD14">
        <v>1</v>
      </c>
      <c r="AE14">
        <v>5</v>
      </c>
      <c r="AF14">
        <v>2</v>
      </c>
      <c r="AG14">
        <v>1</v>
      </c>
      <c r="AH14">
        <v>2</v>
      </c>
      <c r="AI14">
        <v>4</v>
      </c>
      <c r="AJ14">
        <v>3</v>
      </c>
      <c r="AK14">
        <v>5</v>
      </c>
      <c r="AL14">
        <v>2</v>
      </c>
      <c r="AM14">
        <v>2</v>
      </c>
      <c r="AN14">
        <v>1</v>
      </c>
      <c r="AO14">
        <v>2</v>
      </c>
      <c r="AP14">
        <v>3</v>
      </c>
      <c r="AQ14">
        <v>2</v>
      </c>
      <c r="AR14">
        <v>2</v>
      </c>
      <c r="AS14">
        <v>1</v>
      </c>
      <c r="AT14">
        <v>2</v>
      </c>
      <c r="AU14">
        <v>1</v>
      </c>
      <c r="AV14">
        <v>3</v>
      </c>
      <c r="AW14">
        <v>3</v>
      </c>
      <c r="AX14">
        <v>2</v>
      </c>
      <c r="AY14">
        <v>2</v>
      </c>
      <c r="AZ14">
        <v>2</v>
      </c>
      <c r="BA14">
        <v>1</v>
      </c>
      <c r="BB14">
        <v>1</v>
      </c>
      <c r="BC14">
        <v>3</v>
      </c>
      <c r="BD14">
        <v>1</v>
      </c>
      <c r="BE14">
        <v>2</v>
      </c>
      <c r="BF14">
        <v>6123781</v>
      </c>
      <c r="BG14">
        <v>2</v>
      </c>
      <c r="BH14">
        <v>1</v>
      </c>
      <c r="BI14">
        <v>20</v>
      </c>
      <c r="BJ14">
        <v>1</v>
      </c>
      <c r="BK14">
        <v>1</v>
      </c>
      <c r="BM14" t="s">
        <v>200</v>
      </c>
    </row>
    <row r="15" spans="2:65">
      <c r="B15" s="1">
        <v>40597.886145833334</v>
      </c>
      <c r="C15" s="1">
        <v>40597.918541666666</v>
      </c>
      <c r="D15">
        <v>1</v>
      </c>
      <c r="E15">
        <v>2</v>
      </c>
      <c r="F15">
        <v>4</v>
      </c>
      <c r="G15">
        <v>2</v>
      </c>
      <c r="H15">
        <v>2</v>
      </c>
      <c r="I15">
        <v>3</v>
      </c>
      <c r="J15">
        <v>1</v>
      </c>
      <c r="K15">
        <v>1</v>
      </c>
      <c r="L15">
        <v>2</v>
      </c>
      <c r="M15">
        <v>2</v>
      </c>
      <c r="N15">
        <v>3</v>
      </c>
      <c r="O15">
        <v>1</v>
      </c>
      <c r="P15">
        <v>1</v>
      </c>
      <c r="Q15">
        <v>1</v>
      </c>
      <c r="R15">
        <v>1</v>
      </c>
      <c r="S15">
        <v>1</v>
      </c>
      <c r="T15">
        <v>2</v>
      </c>
      <c r="U15">
        <v>1</v>
      </c>
      <c r="V15">
        <v>1</v>
      </c>
      <c r="W15">
        <v>1</v>
      </c>
      <c r="X15">
        <v>1</v>
      </c>
      <c r="Y15">
        <v>1</v>
      </c>
      <c r="Z15">
        <v>2</v>
      </c>
      <c r="AA15">
        <v>3</v>
      </c>
      <c r="AB15">
        <v>2</v>
      </c>
      <c r="AC15">
        <v>1</v>
      </c>
      <c r="AD15">
        <v>1</v>
      </c>
      <c r="AE15">
        <v>2</v>
      </c>
      <c r="AF15">
        <v>2</v>
      </c>
      <c r="AG15">
        <v>1</v>
      </c>
      <c r="AH15">
        <v>2</v>
      </c>
      <c r="AI15">
        <v>1</v>
      </c>
      <c r="AJ15">
        <v>2</v>
      </c>
      <c r="AK15">
        <v>4</v>
      </c>
      <c r="AL15">
        <v>2</v>
      </c>
      <c r="AM15">
        <v>2</v>
      </c>
      <c r="AN15">
        <v>2</v>
      </c>
      <c r="AO15">
        <v>4</v>
      </c>
      <c r="AP15">
        <v>1</v>
      </c>
      <c r="AQ15">
        <v>1</v>
      </c>
      <c r="AR15">
        <v>1</v>
      </c>
      <c r="AS15">
        <v>3</v>
      </c>
      <c r="AT15">
        <v>4</v>
      </c>
      <c r="AU15">
        <v>1</v>
      </c>
      <c r="AV15">
        <v>4</v>
      </c>
      <c r="AW15">
        <v>4</v>
      </c>
      <c r="AX15">
        <v>1</v>
      </c>
      <c r="AY15">
        <v>2</v>
      </c>
      <c r="AZ15">
        <v>2</v>
      </c>
      <c r="BA15">
        <v>1</v>
      </c>
      <c r="BB15">
        <v>3</v>
      </c>
      <c r="BC15">
        <v>1</v>
      </c>
      <c r="BD15">
        <v>1</v>
      </c>
      <c r="BE15">
        <v>2</v>
      </c>
      <c r="BG15">
        <v>2</v>
      </c>
      <c r="BH15">
        <v>1</v>
      </c>
      <c r="BI15">
        <v>21</v>
      </c>
      <c r="BJ15">
        <v>2</v>
      </c>
      <c r="BK15">
        <v>1</v>
      </c>
      <c r="BM15" t="s">
        <v>200</v>
      </c>
    </row>
    <row r="16" spans="2:65">
      <c r="B16" s="1">
        <v>40598.514421296299</v>
      </c>
      <c r="C16" s="1">
        <v>40598.54105324074</v>
      </c>
      <c r="D16">
        <v>1</v>
      </c>
      <c r="E16">
        <v>2</v>
      </c>
      <c r="F16">
        <v>3</v>
      </c>
      <c r="G16">
        <v>2</v>
      </c>
      <c r="H16">
        <v>2</v>
      </c>
      <c r="I16">
        <v>3</v>
      </c>
      <c r="J16">
        <v>1</v>
      </c>
      <c r="K16">
        <v>1</v>
      </c>
      <c r="L16">
        <v>1</v>
      </c>
      <c r="M16">
        <v>1</v>
      </c>
      <c r="N16">
        <v>3</v>
      </c>
      <c r="O16">
        <v>2</v>
      </c>
      <c r="P16">
        <v>1</v>
      </c>
      <c r="Q16">
        <v>1</v>
      </c>
      <c r="R16">
        <v>1</v>
      </c>
      <c r="S16">
        <v>1</v>
      </c>
      <c r="T16">
        <v>1</v>
      </c>
      <c r="U16">
        <v>2</v>
      </c>
      <c r="V16">
        <v>3</v>
      </c>
      <c r="W16">
        <v>1</v>
      </c>
      <c r="X16">
        <v>1</v>
      </c>
      <c r="Y16">
        <v>1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1</v>
      </c>
      <c r="AF16">
        <v>2</v>
      </c>
      <c r="AG16">
        <v>1</v>
      </c>
      <c r="AH16">
        <v>2</v>
      </c>
      <c r="AI16">
        <v>4</v>
      </c>
      <c r="AJ16">
        <v>4</v>
      </c>
      <c r="AK16">
        <v>4</v>
      </c>
      <c r="AL16">
        <v>2</v>
      </c>
      <c r="AM16">
        <v>1</v>
      </c>
      <c r="AN16">
        <v>2</v>
      </c>
      <c r="AO16">
        <v>4</v>
      </c>
      <c r="AP16">
        <v>1</v>
      </c>
      <c r="AQ16">
        <v>1</v>
      </c>
      <c r="AR16">
        <v>1</v>
      </c>
      <c r="AS16">
        <v>3</v>
      </c>
      <c r="AT16">
        <v>2</v>
      </c>
      <c r="AU16">
        <v>1</v>
      </c>
      <c r="AV16">
        <v>2</v>
      </c>
      <c r="AW16">
        <v>2</v>
      </c>
      <c r="AX16">
        <v>1</v>
      </c>
      <c r="AY16">
        <v>2</v>
      </c>
      <c r="AZ16">
        <v>2</v>
      </c>
      <c r="BA16">
        <v>1</v>
      </c>
      <c r="BB16">
        <v>1</v>
      </c>
      <c r="BC16">
        <v>1</v>
      </c>
      <c r="BD16">
        <v>1</v>
      </c>
      <c r="BE16">
        <v>2</v>
      </c>
      <c r="BF16">
        <v>6933694</v>
      </c>
      <c r="BG16">
        <v>1</v>
      </c>
      <c r="BH16">
        <v>1</v>
      </c>
      <c r="BI16">
        <v>25</v>
      </c>
      <c r="BJ16">
        <v>2</v>
      </c>
      <c r="BK16">
        <v>1</v>
      </c>
      <c r="BM16" t="s">
        <v>200</v>
      </c>
    </row>
    <row r="17" spans="1:65">
      <c r="B17" s="1">
        <v>40598.510081018518</v>
      </c>
      <c r="C17" s="1">
        <v>40598.527951388889</v>
      </c>
      <c r="D17">
        <v>1</v>
      </c>
      <c r="E17">
        <v>2</v>
      </c>
      <c r="F17">
        <v>3</v>
      </c>
      <c r="G17">
        <v>2</v>
      </c>
      <c r="H17">
        <v>3</v>
      </c>
      <c r="I17">
        <v>3</v>
      </c>
      <c r="J17">
        <v>2</v>
      </c>
      <c r="K17">
        <v>1</v>
      </c>
      <c r="L17">
        <v>1</v>
      </c>
      <c r="M17">
        <v>2</v>
      </c>
      <c r="N17">
        <v>3</v>
      </c>
      <c r="O17">
        <v>2</v>
      </c>
      <c r="P17">
        <v>1</v>
      </c>
      <c r="Q17">
        <v>1</v>
      </c>
      <c r="R17">
        <v>1</v>
      </c>
      <c r="S17">
        <v>1</v>
      </c>
      <c r="T17">
        <v>1</v>
      </c>
      <c r="U17">
        <v>2</v>
      </c>
      <c r="V17">
        <v>4</v>
      </c>
      <c r="W17">
        <v>2</v>
      </c>
      <c r="X17">
        <v>1</v>
      </c>
      <c r="Y17">
        <v>1</v>
      </c>
      <c r="Z17">
        <v>2</v>
      </c>
      <c r="AA17">
        <v>2</v>
      </c>
      <c r="AB17">
        <v>2</v>
      </c>
      <c r="AC17">
        <v>2</v>
      </c>
      <c r="AD17">
        <v>1</v>
      </c>
      <c r="AE17">
        <v>5</v>
      </c>
      <c r="AF17">
        <v>1</v>
      </c>
      <c r="AG17">
        <v>1</v>
      </c>
      <c r="AH17">
        <v>2</v>
      </c>
      <c r="AI17">
        <v>4</v>
      </c>
      <c r="AJ17">
        <v>2</v>
      </c>
      <c r="AK17">
        <v>4</v>
      </c>
      <c r="AL17">
        <v>2</v>
      </c>
      <c r="AM17">
        <v>1</v>
      </c>
      <c r="AN17">
        <v>1</v>
      </c>
      <c r="AO17">
        <v>4</v>
      </c>
      <c r="AP17">
        <v>1</v>
      </c>
      <c r="AQ17">
        <v>1</v>
      </c>
      <c r="AR17">
        <v>2</v>
      </c>
      <c r="AS17">
        <v>3</v>
      </c>
      <c r="AT17">
        <v>4</v>
      </c>
      <c r="AU17">
        <v>2</v>
      </c>
      <c r="AV17">
        <v>2</v>
      </c>
      <c r="AW17">
        <v>4</v>
      </c>
      <c r="AX17">
        <v>1</v>
      </c>
      <c r="AY17">
        <v>1</v>
      </c>
      <c r="AZ17">
        <v>2</v>
      </c>
      <c r="BA17">
        <v>1</v>
      </c>
      <c r="BB17">
        <v>2</v>
      </c>
      <c r="BC17">
        <v>1</v>
      </c>
      <c r="BD17">
        <v>1</v>
      </c>
      <c r="BE17">
        <v>2</v>
      </c>
      <c r="BF17">
        <v>5875455</v>
      </c>
      <c r="BG17">
        <v>2</v>
      </c>
      <c r="BH17">
        <v>1</v>
      </c>
      <c r="BI17">
        <v>20</v>
      </c>
      <c r="BJ17">
        <v>2</v>
      </c>
      <c r="BM17" t="s">
        <v>200</v>
      </c>
    </row>
    <row r="18" spans="1:65">
      <c r="B18" s="1">
        <v>40598.799872685187</v>
      </c>
      <c r="C18" s="1">
        <v>40598.8205787037</v>
      </c>
      <c r="D18">
        <v>1</v>
      </c>
      <c r="E18">
        <v>2</v>
      </c>
      <c r="F18">
        <v>2</v>
      </c>
      <c r="G18">
        <v>2</v>
      </c>
      <c r="H18">
        <v>2</v>
      </c>
      <c r="I18">
        <v>3</v>
      </c>
      <c r="J18">
        <v>2</v>
      </c>
      <c r="K18">
        <v>2</v>
      </c>
      <c r="L18">
        <v>1</v>
      </c>
      <c r="M18">
        <v>1</v>
      </c>
      <c r="N18">
        <v>3</v>
      </c>
      <c r="O18">
        <v>1</v>
      </c>
      <c r="P18">
        <v>1</v>
      </c>
      <c r="Q18">
        <v>1</v>
      </c>
      <c r="R18">
        <v>2</v>
      </c>
      <c r="S18">
        <v>1</v>
      </c>
      <c r="T18">
        <v>1</v>
      </c>
      <c r="U18">
        <v>1</v>
      </c>
      <c r="V18">
        <v>2</v>
      </c>
      <c r="W18">
        <v>2</v>
      </c>
      <c r="X18">
        <v>1</v>
      </c>
      <c r="Y18">
        <v>1</v>
      </c>
      <c r="Z18">
        <v>3</v>
      </c>
      <c r="AA18">
        <v>1</v>
      </c>
      <c r="AB18">
        <v>2</v>
      </c>
      <c r="AC18">
        <v>1</v>
      </c>
      <c r="AD18">
        <v>1</v>
      </c>
      <c r="AE18">
        <v>5</v>
      </c>
      <c r="AF18">
        <v>2</v>
      </c>
      <c r="AG18">
        <v>1</v>
      </c>
      <c r="AH18">
        <v>2</v>
      </c>
      <c r="AI18">
        <v>4</v>
      </c>
      <c r="AJ18">
        <v>1</v>
      </c>
      <c r="AK18">
        <v>3</v>
      </c>
      <c r="AL18">
        <v>2</v>
      </c>
      <c r="AM18">
        <v>2</v>
      </c>
      <c r="AN18">
        <v>2</v>
      </c>
      <c r="AO18">
        <v>3</v>
      </c>
      <c r="AP18">
        <v>1</v>
      </c>
      <c r="AQ18">
        <v>2</v>
      </c>
      <c r="AR18">
        <v>1</v>
      </c>
      <c r="AS18">
        <v>3</v>
      </c>
      <c r="AT18">
        <v>2</v>
      </c>
      <c r="AU18">
        <v>1</v>
      </c>
      <c r="AV18">
        <v>3</v>
      </c>
      <c r="AW18">
        <v>3</v>
      </c>
      <c r="AX18">
        <v>2</v>
      </c>
      <c r="AY18">
        <v>3</v>
      </c>
      <c r="AZ18">
        <v>2</v>
      </c>
      <c r="BA18">
        <v>1</v>
      </c>
      <c r="BB18">
        <v>2</v>
      </c>
      <c r="BC18">
        <v>1</v>
      </c>
      <c r="BD18">
        <v>1</v>
      </c>
      <c r="BE18">
        <v>3</v>
      </c>
      <c r="BG18">
        <v>2</v>
      </c>
      <c r="BH18">
        <v>4</v>
      </c>
      <c r="BI18">
        <v>29</v>
      </c>
      <c r="BJ18">
        <v>2</v>
      </c>
      <c r="BK18">
        <v>1</v>
      </c>
      <c r="BM18" t="s">
        <v>200</v>
      </c>
    </row>
    <row r="19" spans="1:65">
      <c r="B19" s="1">
        <v>40601.873414351852</v>
      </c>
      <c r="C19" s="1">
        <v>40601.895208333335</v>
      </c>
      <c r="D19">
        <v>1</v>
      </c>
      <c r="E19">
        <v>2</v>
      </c>
      <c r="F19">
        <v>3</v>
      </c>
      <c r="G19">
        <v>2</v>
      </c>
      <c r="H19">
        <v>2</v>
      </c>
      <c r="I19">
        <v>3</v>
      </c>
      <c r="J19">
        <v>1</v>
      </c>
      <c r="K19">
        <v>2</v>
      </c>
      <c r="L19">
        <v>1</v>
      </c>
      <c r="M19">
        <v>2</v>
      </c>
      <c r="N19">
        <v>3</v>
      </c>
      <c r="O19">
        <v>2</v>
      </c>
      <c r="P19">
        <v>1</v>
      </c>
      <c r="Q19">
        <v>1</v>
      </c>
      <c r="R19">
        <v>2</v>
      </c>
      <c r="S19">
        <v>1</v>
      </c>
      <c r="T19">
        <v>1</v>
      </c>
      <c r="U19">
        <v>2</v>
      </c>
      <c r="V19">
        <v>2</v>
      </c>
      <c r="W19">
        <v>2</v>
      </c>
      <c r="X19">
        <v>1</v>
      </c>
      <c r="Y19">
        <v>1</v>
      </c>
      <c r="Z19">
        <v>3</v>
      </c>
      <c r="AA19">
        <v>2</v>
      </c>
      <c r="AB19">
        <v>2</v>
      </c>
      <c r="AC19">
        <v>5</v>
      </c>
      <c r="AD19">
        <v>1</v>
      </c>
      <c r="AE19">
        <v>5</v>
      </c>
      <c r="AF19">
        <v>2</v>
      </c>
      <c r="AG19">
        <v>1</v>
      </c>
      <c r="AH19">
        <v>1</v>
      </c>
      <c r="AI19">
        <v>2</v>
      </c>
      <c r="AJ19">
        <v>2</v>
      </c>
      <c r="AK19">
        <v>3</v>
      </c>
      <c r="AL19">
        <v>2</v>
      </c>
      <c r="AM19">
        <v>2</v>
      </c>
      <c r="AN19">
        <v>2</v>
      </c>
      <c r="AO19">
        <v>4</v>
      </c>
      <c r="AP19">
        <v>1</v>
      </c>
      <c r="AQ19">
        <v>1</v>
      </c>
      <c r="AR19">
        <v>2</v>
      </c>
      <c r="AS19">
        <v>3</v>
      </c>
      <c r="AT19">
        <v>5</v>
      </c>
      <c r="AU19">
        <v>2</v>
      </c>
      <c r="AV19">
        <v>4</v>
      </c>
      <c r="AW19">
        <v>3</v>
      </c>
      <c r="AX19">
        <v>2</v>
      </c>
      <c r="AY19">
        <v>2</v>
      </c>
      <c r="AZ19">
        <v>2</v>
      </c>
      <c r="BA19">
        <v>1</v>
      </c>
      <c r="BB19">
        <v>2</v>
      </c>
      <c r="BC19">
        <v>1</v>
      </c>
      <c r="BD19">
        <v>1</v>
      </c>
      <c r="BE19">
        <v>2</v>
      </c>
      <c r="BF19">
        <v>5477083</v>
      </c>
      <c r="BG19">
        <v>1</v>
      </c>
      <c r="BH19">
        <v>1</v>
      </c>
      <c r="BI19">
        <v>28</v>
      </c>
      <c r="BJ19">
        <v>1</v>
      </c>
      <c r="BK19">
        <v>1</v>
      </c>
      <c r="BM19" t="s">
        <v>200</v>
      </c>
    </row>
    <row r="20" spans="1:65">
      <c r="B20" s="1">
        <v>40599.415370370371</v>
      </c>
      <c r="C20" s="1">
        <v>40599.432719907411</v>
      </c>
      <c r="D20">
        <v>1</v>
      </c>
      <c r="E20">
        <v>2</v>
      </c>
      <c r="F20">
        <v>3</v>
      </c>
      <c r="G20">
        <v>2</v>
      </c>
      <c r="H20">
        <v>2</v>
      </c>
      <c r="I20">
        <v>3</v>
      </c>
      <c r="J20">
        <v>2</v>
      </c>
      <c r="K20">
        <v>1</v>
      </c>
      <c r="L20">
        <v>1</v>
      </c>
      <c r="M20">
        <v>2</v>
      </c>
      <c r="N20">
        <v>3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2</v>
      </c>
      <c r="W20">
        <v>2</v>
      </c>
      <c r="X20">
        <v>1</v>
      </c>
      <c r="Y20">
        <v>1</v>
      </c>
      <c r="Z20">
        <v>3</v>
      </c>
      <c r="AA20">
        <v>2</v>
      </c>
      <c r="AB20">
        <v>2</v>
      </c>
      <c r="AC20">
        <v>1</v>
      </c>
      <c r="AD20">
        <v>1</v>
      </c>
      <c r="AE20">
        <v>3</v>
      </c>
      <c r="AF20">
        <v>2</v>
      </c>
      <c r="AG20">
        <v>1</v>
      </c>
      <c r="AH20">
        <v>2</v>
      </c>
      <c r="AI20">
        <v>4</v>
      </c>
      <c r="AJ20">
        <v>4</v>
      </c>
      <c r="AK20">
        <v>5</v>
      </c>
      <c r="AL20">
        <v>2</v>
      </c>
      <c r="AM20">
        <v>2</v>
      </c>
      <c r="AN20">
        <v>2</v>
      </c>
      <c r="AO20">
        <v>4</v>
      </c>
      <c r="AP20">
        <v>1</v>
      </c>
      <c r="AQ20">
        <v>1</v>
      </c>
      <c r="AR20">
        <v>1</v>
      </c>
      <c r="AS20">
        <v>3</v>
      </c>
      <c r="AT20">
        <v>5</v>
      </c>
      <c r="AU20">
        <v>1</v>
      </c>
      <c r="AV20">
        <v>2</v>
      </c>
      <c r="AW20">
        <v>3</v>
      </c>
      <c r="AX20">
        <v>2</v>
      </c>
      <c r="AY20">
        <v>2</v>
      </c>
      <c r="AZ20">
        <v>2</v>
      </c>
      <c r="BA20">
        <v>1</v>
      </c>
      <c r="BB20">
        <v>3</v>
      </c>
      <c r="BC20">
        <v>1</v>
      </c>
      <c r="BD20">
        <v>1</v>
      </c>
      <c r="BE20">
        <v>2</v>
      </c>
      <c r="BF20">
        <v>6682027</v>
      </c>
      <c r="BG20">
        <v>2</v>
      </c>
      <c r="BH20">
        <v>1</v>
      </c>
      <c r="BI20">
        <v>22</v>
      </c>
      <c r="BJ20">
        <v>2</v>
      </c>
      <c r="BM20" t="s">
        <v>200</v>
      </c>
    </row>
    <row r="21" spans="1:65">
      <c r="B21" s="1">
        <v>40602.781423611108</v>
      </c>
      <c r="C21" s="1">
        <v>40602.812523148146</v>
      </c>
      <c r="D21">
        <v>1</v>
      </c>
      <c r="E21">
        <v>2</v>
      </c>
      <c r="F21">
        <v>4</v>
      </c>
      <c r="G21">
        <v>2</v>
      </c>
      <c r="H21">
        <v>2</v>
      </c>
      <c r="I21">
        <v>3</v>
      </c>
      <c r="J21">
        <v>3</v>
      </c>
      <c r="K21">
        <v>1</v>
      </c>
      <c r="L21">
        <v>2</v>
      </c>
      <c r="M21">
        <v>1</v>
      </c>
      <c r="N21">
        <v>1</v>
      </c>
      <c r="O21">
        <v>1</v>
      </c>
      <c r="P21">
        <v>4</v>
      </c>
      <c r="Q21">
        <v>1</v>
      </c>
      <c r="R21">
        <v>1</v>
      </c>
      <c r="S21">
        <v>1</v>
      </c>
      <c r="T21">
        <v>5</v>
      </c>
      <c r="U21">
        <v>1</v>
      </c>
      <c r="V21">
        <v>2</v>
      </c>
      <c r="W21">
        <v>1</v>
      </c>
      <c r="X21">
        <v>1</v>
      </c>
      <c r="Y21">
        <v>1</v>
      </c>
      <c r="Z21">
        <v>2</v>
      </c>
      <c r="AA21">
        <v>2</v>
      </c>
      <c r="AB21">
        <v>2</v>
      </c>
      <c r="AC21">
        <v>2</v>
      </c>
      <c r="AD21">
        <v>1</v>
      </c>
      <c r="AE21">
        <v>5</v>
      </c>
      <c r="AF21">
        <v>2</v>
      </c>
      <c r="AG21">
        <v>1</v>
      </c>
      <c r="AH21">
        <v>2</v>
      </c>
      <c r="AI21">
        <v>4</v>
      </c>
      <c r="AJ21">
        <v>2</v>
      </c>
      <c r="AK21">
        <v>3</v>
      </c>
      <c r="AL21">
        <v>2</v>
      </c>
      <c r="AM21">
        <v>1</v>
      </c>
      <c r="AN21">
        <v>2</v>
      </c>
      <c r="AO21">
        <v>4</v>
      </c>
      <c r="AP21">
        <v>1</v>
      </c>
      <c r="AQ21">
        <v>1</v>
      </c>
      <c r="AR21">
        <v>1</v>
      </c>
      <c r="AS21">
        <v>1</v>
      </c>
      <c r="AT21">
        <v>4</v>
      </c>
      <c r="AU21">
        <v>1</v>
      </c>
      <c r="AV21">
        <v>2</v>
      </c>
      <c r="AW21">
        <v>3</v>
      </c>
      <c r="AX21">
        <v>2</v>
      </c>
      <c r="AY21">
        <v>1</v>
      </c>
      <c r="AZ21">
        <v>2</v>
      </c>
      <c r="BA21">
        <v>1</v>
      </c>
      <c r="BB21">
        <v>3</v>
      </c>
      <c r="BC21">
        <v>1</v>
      </c>
      <c r="BD21">
        <v>1</v>
      </c>
      <c r="BE21">
        <v>2</v>
      </c>
      <c r="BF21">
        <v>6057767</v>
      </c>
      <c r="BG21">
        <v>2</v>
      </c>
      <c r="BH21">
        <v>1</v>
      </c>
      <c r="BI21">
        <v>20</v>
      </c>
      <c r="BJ21">
        <v>1</v>
      </c>
      <c r="BK21">
        <v>1</v>
      </c>
      <c r="BM21" t="s">
        <v>200</v>
      </c>
    </row>
    <row r="22" spans="1:65">
      <c r="B22" s="1">
        <v>40602.820324074077</v>
      </c>
      <c r="C22" s="1">
        <v>40602.840300925927</v>
      </c>
      <c r="D22">
        <v>1</v>
      </c>
      <c r="E22">
        <v>2</v>
      </c>
      <c r="F22">
        <v>3</v>
      </c>
      <c r="G22">
        <v>2</v>
      </c>
      <c r="H22">
        <v>2</v>
      </c>
      <c r="I22">
        <v>3</v>
      </c>
      <c r="J22">
        <v>1</v>
      </c>
      <c r="K22">
        <v>1</v>
      </c>
      <c r="L22">
        <v>1</v>
      </c>
      <c r="M22">
        <v>2</v>
      </c>
      <c r="N22">
        <v>3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3</v>
      </c>
      <c r="W22">
        <v>1</v>
      </c>
      <c r="X22">
        <v>1</v>
      </c>
      <c r="Y22">
        <v>1</v>
      </c>
      <c r="Z22">
        <v>2</v>
      </c>
      <c r="AA22">
        <v>2</v>
      </c>
      <c r="AB22">
        <v>2</v>
      </c>
      <c r="AC22">
        <v>1</v>
      </c>
      <c r="AD22">
        <v>1</v>
      </c>
      <c r="AE22">
        <v>5</v>
      </c>
      <c r="AF22">
        <v>3</v>
      </c>
      <c r="AG22">
        <v>1</v>
      </c>
      <c r="AH22">
        <v>2</v>
      </c>
      <c r="AI22">
        <v>1</v>
      </c>
      <c r="AJ22">
        <v>5</v>
      </c>
      <c r="AK22">
        <v>3</v>
      </c>
      <c r="AL22">
        <v>5</v>
      </c>
      <c r="AM22">
        <v>1</v>
      </c>
      <c r="AN22">
        <v>2</v>
      </c>
      <c r="AO22">
        <v>3</v>
      </c>
      <c r="AP22">
        <v>1</v>
      </c>
      <c r="AQ22">
        <v>1</v>
      </c>
      <c r="AR22">
        <v>1</v>
      </c>
      <c r="AS22">
        <v>3</v>
      </c>
      <c r="AT22">
        <v>4</v>
      </c>
      <c r="AU22">
        <v>1</v>
      </c>
      <c r="AV22">
        <v>3</v>
      </c>
      <c r="AW22">
        <v>4</v>
      </c>
      <c r="AX22">
        <v>2</v>
      </c>
      <c r="AY22">
        <v>1</v>
      </c>
      <c r="AZ22">
        <v>2</v>
      </c>
      <c r="BA22">
        <v>1</v>
      </c>
      <c r="BB22">
        <v>1</v>
      </c>
      <c r="BC22">
        <v>1</v>
      </c>
      <c r="BD22">
        <v>1</v>
      </c>
      <c r="BE22">
        <v>2</v>
      </c>
      <c r="BF22">
        <v>6406830</v>
      </c>
      <c r="BG22">
        <v>2</v>
      </c>
      <c r="BH22">
        <v>1</v>
      </c>
      <c r="BI22">
        <v>19</v>
      </c>
      <c r="BJ22">
        <v>2</v>
      </c>
      <c r="BK22">
        <v>1</v>
      </c>
      <c r="BM22" t="s">
        <v>200</v>
      </c>
    </row>
    <row r="23" spans="1:65">
      <c r="B23" s="1">
        <v>40603.508981481478</v>
      </c>
      <c r="C23" s="1">
        <v>40603.526516203703</v>
      </c>
      <c r="D23">
        <v>1</v>
      </c>
      <c r="E23">
        <v>2</v>
      </c>
      <c r="F23">
        <v>1</v>
      </c>
      <c r="G23">
        <v>2</v>
      </c>
      <c r="H23">
        <v>2</v>
      </c>
      <c r="I23">
        <v>3</v>
      </c>
      <c r="J23">
        <v>1</v>
      </c>
      <c r="K23">
        <v>1</v>
      </c>
      <c r="L23">
        <v>1</v>
      </c>
      <c r="M23">
        <v>2</v>
      </c>
      <c r="N23">
        <v>3</v>
      </c>
      <c r="O23">
        <v>1</v>
      </c>
      <c r="P23">
        <v>1</v>
      </c>
      <c r="Q23">
        <v>2</v>
      </c>
      <c r="R23">
        <v>1</v>
      </c>
      <c r="S23">
        <v>2</v>
      </c>
      <c r="T23">
        <v>3</v>
      </c>
      <c r="U23">
        <v>1</v>
      </c>
      <c r="V23">
        <v>2</v>
      </c>
      <c r="W23">
        <v>1</v>
      </c>
      <c r="X23">
        <v>1</v>
      </c>
      <c r="Y23">
        <v>1</v>
      </c>
      <c r="Z23">
        <v>3</v>
      </c>
      <c r="AA23">
        <v>1</v>
      </c>
      <c r="AB23">
        <v>2</v>
      </c>
      <c r="AC23">
        <v>1</v>
      </c>
      <c r="AD23">
        <v>2</v>
      </c>
      <c r="AE23">
        <v>5</v>
      </c>
      <c r="AF23">
        <v>1</v>
      </c>
      <c r="AG23">
        <v>1</v>
      </c>
      <c r="AH23">
        <v>2</v>
      </c>
      <c r="AI23">
        <v>2</v>
      </c>
      <c r="AJ23">
        <v>5</v>
      </c>
      <c r="AK23">
        <v>4</v>
      </c>
      <c r="AL23">
        <v>2</v>
      </c>
      <c r="AM23">
        <v>2</v>
      </c>
      <c r="AN23">
        <v>2</v>
      </c>
      <c r="AO23">
        <v>4</v>
      </c>
      <c r="AP23">
        <v>1</v>
      </c>
      <c r="AQ23">
        <v>1</v>
      </c>
      <c r="AR23">
        <v>1</v>
      </c>
      <c r="AS23">
        <v>3</v>
      </c>
      <c r="AT23">
        <v>2</v>
      </c>
      <c r="AU23">
        <v>2</v>
      </c>
      <c r="AV23">
        <v>2</v>
      </c>
      <c r="AW23">
        <v>4</v>
      </c>
      <c r="AX23">
        <v>2</v>
      </c>
      <c r="AY23">
        <v>2</v>
      </c>
      <c r="AZ23">
        <v>2</v>
      </c>
      <c r="BA23">
        <v>1</v>
      </c>
      <c r="BB23">
        <v>1</v>
      </c>
      <c r="BC23">
        <v>1</v>
      </c>
      <c r="BD23">
        <v>1</v>
      </c>
      <c r="BE23">
        <v>2</v>
      </c>
      <c r="BF23">
        <v>5662632</v>
      </c>
      <c r="BG23">
        <v>2</v>
      </c>
      <c r="BH23">
        <v>1</v>
      </c>
      <c r="BI23">
        <v>21</v>
      </c>
      <c r="BJ23">
        <v>2</v>
      </c>
      <c r="BK23">
        <v>1</v>
      </c>
      <c r="BM23" t="s">
        <v>200</v>
      </c>
    </row>
    <row r="24" spans="1:65">
      <c r="B24" s="1">
        <v>40602.778506944444</v>
      </c>
      <c r="C24" s="1">
        <v>40602.800092592595</v>
      </c>
      <c r="D24">
        <v>2</v>
      </c>
      <c r="E24">
        <v>2</v>
      </c>
      <c r="F24">
        <v>3</v>
      </c>
      <c r="G24">
        <v>1</v>
      </c>
      <c r="H24">
        <v>2</v>
      </c>
      <c r="I24">
        <v>2</v>
      </c>
      <c r="J24">
        <v>1</v>
      </c>
      <c r="K24">
        <v>2</v>
      </c>
      <c r="L24">
        <v>1</v>
      </c>
      <c r="M24">
        <v>2</v>
      </c>
      <c r="N24">
        <v>4</v>
      </c>
      <c r="O24">
        <v>2</v>
      </c>
      <c r="P24">
        <v>1</v>
      </c>
      <c r="Q24">
        <v>1</v>
      </c>
      <c r="R24">
        <v>1</v>
      </c>
      <c r="S24">
        <v>2</v>
      </c>
      <c r="T24">
        <v>3</v>
      </c>
      <c r="U24">
        <v>1</v>
      </c>
      <c r="V24">
        <v>2</v>
      </c>
      <c r="W24">
        <v>1</v>
      </c>
      <c r="X24">
        <v>1</v>
      </c>
      <c r="Y24">
        <v>1</v>
      </c>
      <c r="Z24">
        <v>2</v>
      </c>
      <c r="AA24">
        <v>2</v>
      </c>
      <c r="AB24">
        <v>2</v>
      </c>
      <c r="AC24">
        <v>5</v>
      </c>
      <c r="AD24">
        <v>1</v>
      </c>
      <c r="AE24">
        <v>3</v>
      </c>
      <c r="AF24">
        <v>2</v>
      </c>
      <c r="AG24">
        <v>1</v>
      </c>
      <c r="AH24">
        <v>2</v>
      </c>
      <c r="AI24">
        <v>2</v>
      </c>
      <c r="AJ24">
        <v>5</v>
      </c>
      <c r="AK24">
        <v>3</v>
      </c>
      <c r="AL24">
        <v>2</v>
      </c>
      <c r="AM24">
        <v>2</v>
      </c>
      <c r="AN24">
        <v>2</v>
      </c>
      <c r="AO24">
        <v>2</v>
      </c>
      <c r="AP24">
        <v>3</v>
      </c>
      <c r="AQ24">
        <v>2</v>
      </c>
      <c r="AR24">
        <v>1</v>
      </c>
      <c r="AS24">
        <v>3</v>
      </c>
      <c r="AT24">
        <v>2</v>
      </c>
      <c r="AU24">
        <v>1</v>
      </c>
      <c r="AV24">
        <v>2</v>
      </c>
      <c r="AW24">
        <v>4</v>
      </c>
      <c r="AX24">
        <v>2</v>
      </c>
      <c r="AY24">
        <v>3</v>
      </c>
      <c r="AZ24">
        <v>2</v>
      </c>
      <c r="BA24">
        <v>1</v>
      </c>
      <c r="BB24">
        <v>2</v>
      </c>
      <c r="BC24">
        <v>1</v>
      </c>
      <c r="BD24">
        <v>1</v>
      </c>
      <c r="BE24">
        <v>2</v>
      </c>
      <c r="BF24">
        <v>4681873</v>
      </c>
      <c r="BG24">
        <v>2</v>
      </c>
      <c r="BH24">
        <v>1</v>
      </c>
      <c r="BI24">
        <v>31</v>
      </c>
      <c r="BJ24">
        <v>2</v>
      </c>
      <c r="BM24" t="s">
        <v>200</v>
      </c>
    </row>
    <row r="27" spans="1:65">
      <c r="A27" s="4"/>
      <c r="B27" s="4" t="s">
        <v>86</v>
      </c>
      <c r="C27" s="4" t="s">
        <v>87</v>
      </c>
      <c r="D27" s="4" t="s">
        <v>98</v>
      </c>
      <c r="E27" s="4" t="s">
        <v>99</v>
      </c>
      <c r="F27" s="4" t="s">
        <v>100</v>
      </c>
      <c r="G27" s="4" t="s">
        <v>101</v>
      </c>
      <c r="H27" s="4" t="s">
        <v>102</v>
      </c>
      <c r="I27" s="4" t="s">
        <v>103</v>
      </c>
      <c r="J27" s="4" t="s">
        <v>104</v>
      </c>
      <c r="K27" s="4" t="s">
        <v>105</v>
      </c>
      <c r="L27" s="4" t="s">
        <v>106</v>
      </c>
      <c r="M27" s="4" t="s">
        <v>107</v>
      </c>
      <c r="N27" s="4" t="s">
        <v>108</v>
      </c>
      <c r="O27" s="4" t="s">
        <v>109</v>
      </c>
      <c r="P27" s="4" t="s">
        <v>110</v>
      </c>
      <c r="Q27" s="4" t="s">
        <v>111</v>
      </c>
      <c r="R27" s="4" t="s">
        <v>112</v>
      </c>
      <c r="S27" s="4" t="s">
        <v>113</v>
      </c>
      <c r="T27" s="4" t="s">
        <v>114</v>
      </c>
      <c r="U27" s="4" t="s">
        <v>115</v>
      </c>
      <c r="V27" s="4" t="s">
        <v>116</v>
      </c>
      <c r="W27" s="4" t="s">
        <v>117</v>
      </c>
      <c r="X27" s="4" t="s">
        <v>118</v>
      </c>
      <c r="Y27" s="4" t="s">
        <v>119</v>
      </c>
      <c r="Z27" s="4" t="s">
        <v>120</v>
      </c>
      <c r="AA27" s="4" t="s">
        <v>121</v>
      </c>
      <c r="AB27" s="4" t="s">
        <v>122</v>
      </c>
      <c r="AC27" s="4" t="s">
        <v>123</v>
      </c>
      <c r="AD27" s="4" t="s">
        <v>124</v>
      </c>
      <c r="AE27" s="4" t="s">
        <v>125</v>
      </c>
      <c r="AF27" s="4" t="s">
        <v>126</v>
      </c>
      <c r="AG27" s="4" t="s">
        <v>127</v>
      </c>
      <c r="AH27" s="4" t="s">
        <v>128</v>
      </c>
      <c r="AI27" s="4" t="s">
        <v>129</v>
      </c>
      <c r="AJ27" s="4" t="s">
        <v>130</v>
      </c>
      <c r="AK27" s="4" t="s">
        <v>131</v>
      </c>
      <c r="AL27" s="4" t="s">
        <v>132</v>
      </c>
      <c r="AM27" s="4" t="s">
        <v>133</v>
      </c>
      <c r="AN27" s="4" t="s">
        <v>134</v>
      </c>
      <c r="AO27" s="4" t="s">
        <v>135</v>
      </c>
      <c r="AP27" s="4" t="s">
        <v>136</v>
      </c>
      <c r="AQ27" s="4" t="s">
        <v>137</v>
      </c>
      <c r="AR27" s="4" t="s">
        <v>138</v>
      </c>
      <c r="AS27" s="4" t="s">
        <v>139</v>
      </c>
      <c r="AT27" s="4" t="s">
        <v>140</v>
      </c>
      <c r="AU27" s="4" t="s">
        <v>141</v>
      </c>
      <c r="AV27" s="4" t="s">
        <v>142</v>
      </c>
      <c r="AW27" s="4" t="s">
        <v>143</v>
      </c>
      <c r="AX27" s="4" t="s">
        <v>144</v>
      </c>
      <c r="AY27" s="4" t="s">
        <v>145</v>
      </c>
      <c r="AZ27" s="4" t="s">
        <v>146</v>
      </c>
      <c r="BA27" s="4" t="s">
        <v>147</v>
      </c>
      <c r="BB27" s="4" t="s">
        <v>148</v>
      </c>
      <c r="BC27" s="4" t="s">
        <v>149</v>
      </c>
      <c r="BD27" s="4" t="s">
        <v>150</v>
      </c>
      <c r="BE27" s="4" t="s">
        <v>151</v>
      </c>
      <c r="BF27" s="4" t="s">
        <v>152</v>
      </c>
      <c r="BG27" s="4" t="s">
        <v>153</v>
      </c>
      <c r="BH27" s="4" t="s">
        <v>154</v>
      </c>
      <c r="BI27" s="4" t="s">
        <v>201</v>
      </c>
      <c r="BJ27" s="4" t="s">
        <v>202</v>
      </c>
      <c r="BK27" s="4" t="s">
        <v>203</v>
      </c>
      <c r="BL27" s="4" t="s">
        <v>204</v>
      </c>
      <c r="BM27" s="4" t="s">
        <v>197</v>
      </c>
    </row>
    <row r="28" spans="1:65">
      <c r="A28" t="s">
        <v>205</v>
      </c>
      <c r="B28" s="1">
        <f>B4</f>
        <v>40594.668506944443</v>
      </c>
      <c r="C28" s="1">
        <f>C4</f>
        <v>40594.684930555559</v>
      </c>
      <c r="D28">
        <f t="shared" ref="D28:E34" si="0">SUMIF(D4,D$3,D$1)</f>
        <v>1</v>
      </c>
      <c r="E28">
        <f t="shared" si="0"/>
        <v>1</v>
      </c>
      <c r="F28">
        <f t="shared" ref="F28:G48" si="1">SUMIF(F4,F$3,F$1)</f>
        <v>1</v>
      </c>
      <c r="G28">
        <f t="shared" ref="G28:AL28" si="2">SUMIF(G4,G$3,G$1)</f>
        <v>1</v>
      </c>
      <c r="H28">
        <f t="shared" si="2"/>
        <v>1</v>
      </c>
      <c r="I28">
        <f t="shared" si="2"/>
        <v>1</v>
      </c>
      <c r="J28">
        <f t="shared" si="2"/>
        <v>0</v>
      </c>
      <c r="K28">
        <f t="shared" si="2"/>
        <v>1</v>
      </c>
      <c r="L28">
        <f t="shared" si="2"/>
        <v>1</v>
      </c>
      <c r="M28">
        <f t="shared" si="2"/>
        <v>1</v>
      </c>
      <c r="N28">
        <f t="shared" si="2"/>
        <v>1</v>
      </c>
      <c r="O28">
        <f t="shared" si="2"/>
        <v>1</v>
      </c>
      <c r="P28">
        <f t="shared" si="2"/>
        <v>1</v>
      </c>
      <c r="Q28">
        <f t="shared" si="2"/>
        <v>1</v>
      </c>
      <c r="R28">
        <f t="shared" si="2"/>
        <v>1</v>
      </c>
      <c r="S28">
        <f t="shared" si="2"/>
        <v>1</v>
      </c>
      <c r="T28">
        <f t="shared" si="2"/>
        <v>0</v>
      </c>
      <c r="U28">
        <f t="shared" si="2"/>
        <v>1</v>
      </c>
      <c r="V28">
        <f t="shared" si="2"/>
        <v>0</v>
      </c>
      <c r="W28">
        <f t="shared" si="2"/>
        <v>0</v>
      </c>
      <c r="X28">
        <f t="shared" si="2"/>
        <v>1</v>
      </c>
      <c r="Y28">
        <f t="shared" si="2"/>
        <v>1</v>
      </c>
      <c r="Z28">
        <f t="shared" si="2"/>
        <v>0</v>
      </c>
      <c r="AA28">
        <f t="shared" si="2"/>
        <v>1</v>
      </c>
      <c r="AB28">
        <f t="shared" si="2"/>
        <v>1</v>
      </c>
      <c r="AC28">
        <f t="shared" si="2"/>
        <v>0</v>
      </c>
      <c r="AD28">
        <f t="shared" si="2"/>
        <v>1</v>
      </c>
      <c r="AE28">
        <f t="shared" si="2"/>
        <v>0</v>
      </c>
      <c r="AF28">
        <f t="shared" si="2"/>
        <v>1</v>
      </c>
      <c r="AG28">
        <f t="shared" si="2"/>
        <v>1</v>
      </c>
      <c r="AH28">
        <f t="shared" si="2"/>
        <v>1</v>
      </c>
      <c r="AI28">
        <f t="shared" si="2"/>
        <v>0</v>
      </c>
      <c r="AJ28">
        <f t="shared" si="2"/>
        <v>0</v>
      </c>
      <c r="AK28">
        <f t="shared" si="2"/>
        <v>1</v>
      </c>
      <c r="AL28">
        <f t="shared" si="2"/>
        <v>1</v>
      </c>
      <c r="AM28">
        <f t="shared" ref="AM28:BE28" si="3">SUMIF(AM4,AM$3,AM$1)</f>
        <v>1</v>
      </c>
      <c r="AN28">
        <f t="shared" si="3"/>
        <v>1</v>
      </c>
      <c r="AO28">
        <f t="shared" si="3"/>
        <v>1</v>
      </c>
      <c r="AP28">
        <f t="shared" si="3"/>
        <v>0</v>
      </c>
      <c r="AQ28">
        <f t="shared" si="3"/>
        <v>0</v>
      </c>
      <c r="AR28">
        <f t="shared" si="3"/>
        <v>1</v>
      </c>
      <c r="AS28">
        <f t="shared" si="3"/>
        <v>1</v>
      </c>
      <c r="AT28">
        <f t="shared" si="3"/>
        <v>1</v>
      </c>
      <c r="AU28">
        <f t="shared" si="3"/>
        <v>0</v>
      </c>
      <c r="AV28">
        <f t="shared" si="3"/>
        <v>0</v>
      </c>
      <c r="AW28">
        <f t="shared" si="3"/>
        <v>1</v>
      </c>
      <c r="AX28">
        <f t="shared" si="3"/>
        <v>1</v>
      </c>
      <c r="AY28">
        <f t="shared" si="3"/>
        <v>0</v>
      </c>
      <c r="AZ28">
        <f t="shared" si="3"/>
        <v>1</v>
      </c>
      <c r="BA28">
        <f t="shared" si="3"/>
        <v>1</v>
      </c>
      <c r="BB28">
        <f t="shared" si="3"/>
        <v>1</v>
      </c>
      <c r="BC28">
        <f t="shared" si="3"/>
        <v>1</v>
      </c>
      <c r="BD28">
        <f t="shared" si="3"/>
        <v>1</v>
      </c>
      <c r="BE28">
        <f t="shared" si="3"/>
        <v>0</v>
      </c>
      <c r="BF28" t="s">
        <v>190</v>
      </c>
      <c r="BG28">
        <v>2</v>
      </c>
      <c r="BH28">
        <v>4</v>
      </c>
      <c r="BI28">
        <v>35</v>
      </c>
      <c r="BJ28">
        <v>2</v>
      </c>
      <c r="BK28">
        <v>1</v>
      </c>
      <c r="BM28" t="s">
        <v>199</v>
      </c>
    </row>
    <row r="29" spans="1:65">
      <c r="A29" t="s">
        <v>206</v>
      </c>
      <c r="B29" s="1">
        <f t="shared" ref="B29:C29" si="4">B5</f>
        <v>40594.680358796293</v>
      </c>
      <c r="C29" s="1">
        <f t="shared" si="4"/>
        <v>40594.689780092594</v>
      </c>
      <c r="D29">
        <f t="shared" si="0"/>
        <v>1</v>
      </c>
      <c r="E29">
        <f t="shared" si="0"/>
        <v>1</v>
      </c>
      <c r="F29">
        <f t="shared" si="1"/>
        <v>1</v>
      </c>
      <c r="G29">
        <f t="shared" si="1"/>
        <v>1</v>
      </c>
      <c r="H29">
        <f t="shared" ref="H29:BE29" si="5">SUMIF(H5,H$3,H$1)</f>
        <v>1</v>
      </c>
      <c r="I29">
        <f t="shared" si="5"/>
        <v>1</v>
      </c>
      <c r="J29">
        <f t="shared" si="5"/>
        <v>1</v>
      </c>
      <c r="K29">
        <f t="shared" si="5"/>
        <v>1</v>
      </c>
      <c r="L29">
        <f t="shared" si="5"/>
        <v>1</v>
      </c>
      <c r="M29">
        <f t="shared" si="5"/>
        <v>1</v>
      </c>
      <c r="N29">
        <f t="shared" si="5"/>
        <v>1</v>
      </c>
      <c r="O29">
        <f t="shared" si="5"/>
        <v>0</v>
      </c>
      <c r="P29">
        <f t="shared" si="5"/>
        <v>1</v>
      </c>
      <c r="Q29">
        <f t="shared" si="5"/>
        <v>0</v>
      </c>
      <c r="R29">
        <f t="shared" si="5"/>
        <v>1</v>
      </c>
      <c r="S29">
        <f t="shared" si="5"/>
        <v>1</v>
      </c>
      <c r="T29">
        <f t="shared" si="5"/>
        <v>1</v>
      </c>
      <c r="U29">
        <f t="shared" si="5"/>
        <v>0</v>
      </c>
      <c r="V29">
        <f t="shared" si="5"/>
        <v>1</v>
      </c>
      <c r="W29">
        <f t="shared" si="5"/>
        <v>0</v>
      </c>
      <c r="X29">
        <f t="shared" si="5"/>
        <v>1</v>
      </c>
      <c r="Y29">
        <f t="shared" si="5"/>
        <v>1</v>
      </c>
      <c r="Z29">
        <f t="shared" si="5"/>
        <v>0</v>
      </c>
      <c r="AA29">
        <f t="shared" si="5"/>
        <v>1</v>
      </c>
      <c r="AB29">
        <f t="shared" si="5"/>
        <v>1</v>
      </c>
      <c r="AC29">
        <f t="shared" si="5"/>
        <v>1</v>
      </c>
      <c r="AD29">
        <f t="shared" si="5"/>
        <v>1</v>
      </c>
      <c r="AE29">
        <f t="shared" si="5"/>
        <v>0</v>
      </c>
      <c r="AF29">
        <f t="shared" si="5"/>
        <v>1</v>
      </c>
      <c r="AG29">
        <f t="shared" si="5"/>
        <v>1</v>
      </c>
      <c r="AH29">
        <f t="shared" si="5"/>
        <v>1</v>
      </c>
      <c r="AI29">
        <f t="shared" si="5"/>
        <v>0</v>
      </c>
      <c r="AJ29">
        <f t="shared" si="5"/>
        <v>0</v>
      </c>
      <c r="AK29">
        <f t="shared" si="5"/>
        <v>0</v>
      </c>
      <c r="AL29">
        <f t="shared" si="5"/>
        <v>1</v>
      </c>
      <c r="AM29">
        <f t="shared" si="5"/>
        <v>1</v>
      </c>
      <c r="AN29">
        <f t="shared" si="5"/>
        <v>0</v>
      </c>
      <c r="AO29">
        <f t="shared" si="5"/>
        <v>0</v>
      </c>
      <c r="AP29">
        <f t="shared" si="5"/>
        <v>0</v>
      </c>
      <c r="AQ29">
        <f t="shared" si="5"/>
        <v>0</v>
      </c>
      <c r="AR29">
        <f t="shared" si="5"/>
        <v>0</v>
      </c>
      <c r="AS29">
        <f t="shared" si="5"/>
        <v>1</v>
      </c>
      <c r="AT29">
        <f t="shared" si="5"/>
        <v>0</v>
      </c>
      <c r="AU29">
        <f t="shared" si="5"/>
        <v>0</v>
      </c>
      <c r="AV29">
        <f t="shared" si="5"/>
        <v>0</v>
      </c>
      <c r="AW29">
        <f t="shared" si="5"/>
        <v>1</v>
      </c>
      <c r="AX29">
        <f t="shared" si="5"/>
        <v>1</v>
      </c>
      <c r="AY29">
        <f t="shared" si="5"/>
        <v>1</v>
      </c>
      <c r="AZ29">
        <f t="shared" si="5"/>
        <v>1</v>
      </c>
      <c r="BA29">
        <f t="shared" si="5"/>
        <v>1</v>
      </c>
      <c r="BB29">
        <f t="shared" si="5"/>
        <v>1</v>
      </c>
      <c r="BC29">
        <f t="shared" si="5"/>
        <v>1</v>
      </c>
      <c r="BD29">
        <f t="shared" si="5"/>
        <v>1</v>
      </c>
      <c r="BE29">
        <f t="shared" si="5"/>
        <v>0</v>
      </c>
      <c r="BF29" t="s">
        <v>191</v>
      </c>
      <c r="BG29">
        <v>1</v>
      </c>
      <c r="BH29">
        <v>3</v>
      </c>
      <c r="BI29">
        <v>29</v>
      </c>
      <c r="BJ29">
        <v>2</v>
      </c>
      <c r="BK29">
        <v>1</v>
      </c>
      <c r="BL29" t="s">
        <v>192</v>
      </c>
      <c r="BM29" t="s">
        <v>199</v>
      </c>
    </row>
    <row r="30" spans="1:65">
      <c r="A30" t="s">
        <v>207</v>
      </c>
      <c r="B30" s="1">
        <f t="shared" ref="B30:C30" si="6">B6</f>
        <v>40594.678680555553</v>
      </c>
      <c r="C30" s="1">
        <f t="shared" si="6"/>
        <v>40594.700127314813</v>
      </c>
      <c r="D30">
        <f t="shared" si="0"/>
        <v>0</v>
      </c>
      <c r="E30">
        <f t="shared" si="0"/>
        <v>1</v>
      </c>
      <c r="F30">
        <f t="shared" si="1"/>
        <v>1</v>
      </c>
      <c r="G30">
        <f t="shared" si="1"/>
        <v>1</v>
      </c>
      <c r="H30">
        <f t="shared" ref="H30:BE30" si="7">SUMIF(H6,H$3,H$1)</f>
        <v>1</v>
      </c>
      <c r="I30">
        <f t="shared" si="7"/>
        <v>1</v>
      </c>
      <c r="J30">
        <f t="shared" si="7"/>
        <v>1</v>
      </c>
      <c r="K30">
        <f t="shared" si="7"/>
        <v>1</v>
      </c>
      <c r="L30">
        <f t="shared" si="7"/>
        <v>1</v>
      </c>
      <c r="M30">
        <f t="shared" si="7"/>
        <v>1</v>
      </c>
      <c r="N30">
        <f t="shared" si="7"/>
        <v>0</v>
      </c>
      <c r="O30">
        <f t="shared" si="7"/>
        <v>0</v>
      </c>
      <c r="P30">
        <f t="shared" si="7"/>
        <v>1</v>
      </c>
      <c r="Q30">
        <f t="shared" si="7"/>
        <v>1</v>
      </c>
      <c r="R30">
        <f t="shared" si="7"/>
        <v>1</v>
      </c>
      <c r="S30">
        <f t="shared" si="7"/>
        <v>1</v>
      </c>
      <c r="T30">
        <f t="shared" si="7"/>
        <v>1</v>
      </c>
      <c r="U30">
        <f t="shared" si="7"/>
        <v>0</v>
      </c>
      <c r="V30">
        <f t="shared" si="7"/>
        <v>1</v>
      </c>
      <c r="W30">
        <f t="shared" si="7"/>
        <v>1</v>
      </c>
      <c r="X30">
        <f t="shared" si="7"/>
        <v>1</v>
      </c>
      <c r="Y30">
        <f t="shared" si="7"/>
        <v>1</v>
      </c>
      <c r="Z30">
        <f t="shared" si="7"/>
        <v>0</v>
      </c>
      <c r="AA30">
        <f t="shared" si="7"/>
        <v>1</v>
      </c>
      <c r="AB30">
        <f t="shared" si="7"/>
        <v>1</v>
      </c>
      <c r="AC30">
        <f t="shared" si="7"/>
        <v>0</v>
      </c>
      <c r="AD30">
        <f t="shared" si="7"/>
        <v>1</v>
      </c>
      <c r="AE30">
        <f t="shared" si="7"/>
        <v>0</v>
      </c>
      <c r="AF30">
        <f t="shared" si="7"/>
        <v>1</v>
      </c>
      <c r="AG30">
        <f t="shared" si="7"/>
        <v>0</v>
      </c>
      <c r="AH30">
        <f t="shared" si="7"/>
        <v>1</v>
      </c>
      <c r="AI30">
        <f t="shared" si="7"/>
        <v>1</v>
      </c>
      <c r="AJ30">
        <f t="shared" si="7"/>
        <v>1</v>
      </c>
      <c r="AK30">
        <f t="shared" si="7"/>
        <v>0</v>
      </c>
      <c r="AL30">
        <f t="shared" si="7"/>
        <v>1</v>
      </c>
      <c r="AM30">
        <f t="shared" si="7"/>
        <v>0</v>
      </c>
      <c r="AN30">
        <f t="shared" si="7"/>
        <v>0</v>
      </c>
      <c r="AO30">
        <f t="shared" si="7"/>
        <v>0</v>
      </c>
      <c r="AP30">
        <f t="shared" si="7"/>
        <v>1</v>
      </c>
      <c r="AQ30">
        <f t="shared" si="7"/>
        <v>1</v>
      </c>
      <c r="AR30">
        <f t="shared" si="7"/>
        <v>1</v>
      </c>
      <c r="AS30">
        <f t="shared" si="7"/>
        <v>0</v>
      </c>
      <c r="AT30">
        <f t="shared" si="7"/>
        <v>0</v>
      </c>
      <c r="AU30">
        <f t="shared" si="7"/>
        <v>1</v>
      </c>
      <c r="AV30">
        <f t="shared" si="7"/>
        <v>0</v>
      </c>
      <c r="AW30">
        <f t="shared" si="7"/>
        <v>1</v>
      </c>
      <c r="AX30">
        <f t="shared" si="7"/>
        <v>1</v>
      </c>
      <c r="AY30">
        <f t="shared" si="7"/>
        <v>1</v>
      </c>
      <c r="AZ30">
        <f t="shared" si="7"/>
        <v>1</v>
      </c>
      <c r="BA30">
        <f t="shared" si="7"/>
        <v>1</v>
      </c>
      <c r="BB30">
        <f t="shared" si="7"/>
        <v>0</v>
      </c>
      <c r="BC30">
        <f t="shared" si="7"/>
        <v>1</v>
      </c>
      <c r="BD30">
        <f t="shared" si="7"/>
        <v>1</v>
      </c>
      <c r="BE30">
        <f t="shared" si="7"/>
        <v>0</v>
      </c>
      <c r="BF30" t="s">
        <v>193</v>
      </c>
      <c r="BG30">
        <v>1</v>
      </c>
      <c r="BH30">
        <v>4</v>
      </c>
      <c r="BI30">
        <v>52</v>
      </c>
      <c r="BJ30">
        <v>1</v>
      </c>
      <c r="BK30">
        <v>1</v>
      </c>
      <c r="BL30" t="s">
        <v>194</v>
      </c>
      <c r="BM30" t="s">
        <v>199</v>
      </c>
    </row>
    <row r="31" spans="1:65">
      <c r="A31" t="s">
        <v>208</v>
      </c>
      <c r="B31" s="1">
        <f t="shared" ref="B31:C31" si="8">B7</f>
        <v>40594.697118055556</v>
      </c>
      <c r="C31" s="1">
        <f t="shared" si="8"/>
        <v>40594.717650462961</v>
      </c>
      <c r="D31">
        <f t="shared" si="0"/>
        <v>1</v>
      </c>
      <c r="E31">
        <f t="shared" si="0"/>
        <v>1</v>
      </c>
      <c r="F31">
        <f t="shared" si="1"/>
        <v>1</v>
      </c>
      <c r="G31">
        <f t="shared" si="1"/>
        <v>1</v>
      </c>
      <c r="H31">
        <f t="shared" ref="H31:BE31" si="9">SUMIF(H7,H$3,H$1)</f>
        <v>1</v>
      </c>
      <c r="I31">
        <f t="shared" si="9"/>
        <v>1</v>
      </c>
      <c r="J31">
        <f t="shared" si="9"/>
        <v>0</v>
      </c>
      <c r="K31">
        <f t="shared" si="9"/>
        <v>0</v>
      </c>
      <c r="L31">
        <f t="shared" si="9"/>
        <v>1</v>
      </c>
      <c r="M31">
        <f t="shared" si="9"/>
        <v>1</v>
      </c>
      <c r="N31">
        <f t="shared" si="9"/>
        <v>0</v>
      </c>
      <c r="O31">
        <f t="shared" si="9"/>
        <v>1</v>
      </c>
      <c r="P31">
        <f t="shared" si="9"/>
        <v>1</v>
      </c>
      <c r="Q31">
        <f t="shared" si="9"/>
        <v>0</v>
      </c>
      <c r="R31">
        <f t="shared" si="9"/>
        <v>1</v>
      </c>
      <c r="S31">
        <f t="shared" si="9"/>
        <v>1</v>
      </c>
      <c r="T31">
        <f t="shared" si="9"/>
        <v>0</v>
      </c>
      <c r="U31">
        <f t="shared" si="9"/>
        <v>1</v>
      </c>
      <c r="V31">
        <f t="shared" si="9"/>
        <v>1</v>
      </c>
      <c r="W31">
        <f t="shared" si="9"/>
        <v>0</v>
      </c>
      <c r="X31">
        <f t="shared" si="9"/>
        <v>1</v>
      </c>
      <c r="Y31">
        <f t="shared" si="9"/>
        <v>1</v>
      </c>
      <c r="Z31">
        <f t="shared" si="9"/>
        <v>0</v>
      </c>
      <c r="AA31">
        <f t="shared" si="9"/>
        <v>0</v>
      </c>
      <c r="AB31">
        <f t="shared" si="9"/>
        <v>0</v>
      </c>
      <c r="AC31">
        <f t="shared" si="9"/>
        <v>0</v>
      </c>
      <c r="AD31">
        <f t="shared" si="9"/>
        <v>0</v>
      </c>
      <c r="AE31">
        <f t="shared" si="9"/>
        <v>0</v>
      </c>
      <c r="AF31">
        <f t="shared" si="9"/>
        <v>1</v>
      </c>
      <c r="AG31">
        <f t="shared" si="9"/>
        <v>1</v>
      </c>
      <c r="AH31">
        <f t="shared" si="9"/>
        <v>1</v>
      </c>
      <c r="AI31">
        <f t="shared" si="9"/>
        <v>0</v>
      </c>
      <c r="AJ31">
        <f t="shared" si="9"/>
        <v>1</v>
      </c>
      <c r="AK31">
        <f t="shared" si="9"/>
        <v>0</v>
      </c>
      <c r="AL31">
        <f t="shared" si="9"/>
        <v>0</v>
      </c>
      <c r="AM31">
        <f t="shared" si="9"/>
        <v>0</v>
      </c>
      <c r="AN31">
        <f t="shared" si="9"/>
        <v>1</v>
      </c>
      <c r="AO31">
        <f t="shared" si="9"/>
        <v>0</v>
      </c>
      <c r="AP31">
        <f t="shared" si="9"/>
        <v>0</v>
      </c>
      <c r="AQ31">
        <f t="shared" si="9"/>
        <v>0</v>
      </c>
      <c r="AR31">
        <f t="shared" si="9"/>
        <v>0</v>
      </c>
      <c r="AS31">
        <f t="shared" si="9"/>
        <v>0</v>
      </c>
      <c r="AT31">
        <f t="shared" si="9"/>
        <v>0</v>
      </c>
      <c r="AU31">
        <f t="shared" si="9"/>
        <v>0</v>
      </c>
      <c r="AV31">
        <f t="shared" si="9"/>
        <v>0</v>
      </c>
      <c r="AW31">
        <f t="shared" si="9"/>
        <v>0</v>
      </c>
      <c r="AX31">
        <f t="shared" si="9"/>
        <v>1</v>
      </c>
      <c r="AY31">
        <f t="shared" si="9"/>
        <v>1</v>
      </c>
      <c r="AZ31">
        <f t="shared" si="9"/>
        <v>0</v>
      </c>
      <c r="BA31">
        <f t="shared" si="9"/>
        <v>1</v>
      </c>
      <c r="BB31">
        <f t="shared" si="9"/>
        <v>0</v>
      </c>
      <c r="BC31">
        <f t="shared" si="9"/>
        <v>1</v>
      </c>
      <c r="BD31">
        <f t="shared" si="9"/>
        <v>1</v>
      </c>
      <c r="BE31">
        <f t="shared" si="9"/>
        <v>0</v>
      </c>
      <c r="BF31" t="s">
        <v>191</v>
      </c>
      <c r="BG31">
        <v>2</v>
      </c>
      <c r="BH31">
        <v>4</v>
      </c>
      <c r="BI31">
        <v>54</v>
      </c>
      <c r="BJ31">
        <v>2</v>
      </c>
      <c r="BK31">
        <v>1</v>
      </c>
      <c r="BM31" t="s">
        <v>199</v>
      </c>
    </row>
    <row r="32" spans="1:65">
      <c r="A32" t="s">
        <v>209</v>
      </c>
      <c r="B32" s="1">
        <f t="shared" ref="B32:C32" si="10">B8</f>
        <v>40594.771122685182</v>
      </c>
      <c r="C32" s="1">
        <f t="shared" si="10"/>
        <v>40594.793819444443</v>
      </c>
      <c r="D32">
        <f t="shared" si="0"/>
        <v>1</v>
      </c>
      <c r="E32">
        <f t="shared" si="0"/>
        <v>1</v>
      </c>
      <c r="F32">
        <f t="shared" si="1"/>
        <v>1</v>
      </c>
      <c r="G32">
        <f t="shared" si="1"/>
        <v>1</v>
      </c>
      <c r="H32">
        <f t="shared" ref="H32:BE32" si="11">SUMIF(H8,H$3,H$1)</f>
        <v>1</v>
      </c>
      <c r="I32">
        <f t="shared" si="11"/>
        <v>1</v>
      </c>
      <c r="J32">
        <f t="shared" si="11"/>
        <v>0</v>
      </c>
      <c r="K32">
        <f t="shared" si="11"/>
        <v>1</v>
      </c>
      <c r="L32">
        <f t="shared" si="11"/>
        <v>1</v>
      </c>
      <c r="M32">
        <f t="shared" si="11"/>
        <v>1</v>
      </c>
      <c r="N32">
        <f t="shared" si="11"/>
        <v>1</v>
      </c>
      <c r="O32">
        <f t="shared" si="11"/>
        <v>1</v>
      </c>
      <c r="P32">
        <f t="shared" si="11"/>
        <v>1</v>
      </c>
      <c r="Q32">
        <f t="shared" si="11"/>
        <v>1</v>
      </c>
      <c r="R32">
        <f t="shared" si="11"/>
        <v>1</v>
      </c>
      <c r="S32">
        <f t="shared" si="11"/>
        <v>1</v>
      </c>
      <c r="T32">
        <f t="shared" si="11"/>
        <v>1</v>
      </c>
      <c r="U32">
        <f t="shared" si="11"/>
        <v>0</v>
      </c>
      <c r="V32">
        <f t="shared" si="11"/>
        <v>1</v>
      </c>
      <c r="W32">
        <f t="shared" si="11"/>
        <v>0</v>
      </c>
      <c r="X32">
        <f t="shared" si="11"/>
        <v>1</v>
      </c>
      <c r="Y32">
        <f t="shared" si="11"/>
        <v>1</v>
      </c>
      <c r="Z32">
        <f t="shared" si="11"/>
        <v>0</v>
      </c>
      <c r="AA32">
        <f t="shared" si="11"/>
        <v>1</v>
      </c>
      <c r="AB32">
        <f t="shared" si="11"/>
        <v>1</v>
      </c>
      <c r="AC32">
        <f t="shared" si="11"/>
        <v>1</v>
      </c>
      <c r="AD32">
        <f t="shared" si="11"/>
        <v>1</v>
      </c>
      <c r="AE32">
        <f t="shared" si="11"/>
        <v>0</v>
      </c>
      <c r="AF32">
        <f t="shared" si="11"/>
        <v>1</v>
      </c>
      <c r="AG32">
        <f t="shared" si="11"/>
        <v>1</v>
      </c>
      <c r="AH32">
        <f t="shared" si="11"/>
        <v>0</v>
      </c>
      <c r="AI32">
        <f t="shared" si="11"/>
        <v>0</v>
      </c>
      <c r="AJ32">
        <f t="shared" si="11"/>
        <v>1</v>
      </c>
      <c r="AK32">
        <f t="shared" si="11"/>
        <v>0</v>
      </c>
      <c r="AL32">
        <f t="shared" si="11"/>
        <v>1</v>
      </c>
      <c r="AM32">
        <f t="shared" si="11"/>
        <v>1</v>
      </c>
      <c r="AN32">
        <f t="shared" si="11"/>
        <v>0</v>
      </c>
      <c r="AO32">
        <f t="shared" si="11"/>
        <v>0</v>
      </c>
      <c r="AP32">
        <f t="shared" si="11"/>
        <v>1</v>
      </c>
      <c r="AQ32">
        <f t="shared" si="11"/>
        <v>1</v>
      </c>
      <c r="AR32">
        <f t="shared" si="11"/>
        <v>1</v>
      </c>
      <c r="AS32">
        <f t="shared" si="11"/>
        <v>1</v>
      </c>
      <c r="AT32">
        <f t="shared" si="11"/>
        <v>1</v>
      </c>
      <c r="AU32">
        <f t="shared" si="11"/>
        <v>0</v>
      </c>
      <c r="AV32">
        <f t="shared" si="11"/>
        <v>0</v>
      </c>
      <c r="AW32">
        <f t="shared" si="11"/>
        <v>1</v>
      </c>
      <c r="AX32">
        <f t="shared" si="11"/>
        <v>1</v>
      </c>
      <c r="AY32">
        <f t="shared" si="11"/>
        <v>0</v>
      </c>
      <c r="AZ32">
        <f t="shared" si="11"/>
        <v>1</v>
      </c>
      <c r="BA32">
        <f t="shared" si="11"/>
        <v>1</v>
      </c>
      <c r="BB32">
        <f t="shared" si="11"/>
        <v>0</v>
      </c>
      <c r="BC32">
        <f t="shared" si="11"/>
        <v>1</v>
      </c>
      <c r="BD32">
        <f t="shared" si="11"/>
        <v>1</v>
      </c>
      <c r="BE32">
        <f t="shared" si="11"/>
        <v>0</v>
      </c>
      <c r="BF32" t="s">
        <v>195</v>
      </c>
      <c r="BG32">
        <v>1</v>
      </c>
      <c r="BH32">
        <v>4</v>
      </c>
      <c r="BI32">
        <v>49</v>
      </c>
      <c r="BJ32">
        <v>2</v>
      </c>
      <c r="BK32">
        <v>1</v>
      </c>
      <c r="BM32" t="s">
        <v>199</v>
      </c>
    </row>
    <row r="33" spans="1:65">
      <c r="A33" t="s">
        <v>210</v>
      </c>
      <c r="B33" s="1">
        <f t="shared" ref="B33:C33" si="12">B9</f>
        <v>40594.841898148145</v>
      </c>
      <c r="C33" s="1">
        <f t="shared" si="12"/>
        <v>40594.866851851853</v>
      </c>
      <c r="D33">
        <f t="shared" si="0"/>
        <v>0</v>
      </c>
      <c r="E33">
        <f t="shared" si="0"/>
        <v>1</v>
      </c>
      <c r="F33">
        <f t="shared" si="1"/>
        <v>1</v>
      </c>
      <c r="G33">
        <f t="shared" si="1"/>
        <v>0</v>
      </c>
      <c r="H33">
        <f t="shared" ref="H33:BE33" si="13">SUMIF(H9,H$3,H$1)</f>
        <v>1</v>
      </c>
      <c r="I33">
        <f t="shared" si="13"/>
        <v>1</v>
      </c>
      <c r="J33">
        <f t="shared" si="13"/>
        <v>1</v>
      </c>
      <c r="K33">
        <f t="shared" si="13"/>
        <v>0</v>
      </c>
      <c r="L33">
        <f t="shared" si="13"/>
        <v>0</v>
      </c>
      <c r="M33">
        <f t="shared" si="13"/>
        <v>1</v>
      </c>
      <c r="N33">
        <f t="shared" si="13"/>
        <v>0</v>
      </c>
      <c r="O33">
        <f t="shared" si="13"/>
        <v>1</v>
      </c>
      <c r="P33">
        <f t="shared" si="13"/>
        <v>1</v>
      </c>
      <c r="Q33">
        <f t="shared" si="13"/>
        <v>0</v>
      </c>
      <c r="R33">
        <f t="shared" si="13"/>
        <v>1</v>
      </c>
      <c r="S33">
        <f t="shared" si="13"/>
        <v>1</v>
      </c>
      <c r="T33">
        <f t="shared" si="13"/>
        <v>1</v>
      </c>
      <c r="U33">
        <f t="shared" si="13"/>
        <v>0</v>
      </c>
      <c r="V33">
        <f t="shared" si="13"/>
        <v>1</v>
      </c>
      <c r="W33">
        <f t="shared" si="13"/>
        <v>0</v>
      </c>
      <c r="X33">
        <f t="shared" si="13"/>
        <v>1</v>
      </c>
      <c r="Y33">
        <f t="shared" si="13"/>
        <v>1</v>
      </c>
      <c r="Z33">
        <f t="shared" si="13"/>
        <v>0</v>
      </c>
      <c r="AA33">
        <f t="shared" si="13"/>
        <v>1</v>
      </c>
      <c r="AB33">
        <f t="shared" si="13"/>
        <v>1</v>
      </c>
      <c r="AC33">
        <f t="shared" si="13"/>
        <v>1</v>
      </c>
      <c r="AD33">
        <f t="shared" si="13"/>
        <v>1</v>
      </c>
      <c r="AE33">
        <f t="shared" si="13"/>
        <v>0</v>
      </c>
      <c r="AF33">
        <f t="shared" si="13"/>
        <v>1</v>
      </c>
      <c r="AG33">
        <f t="shared" si="13"/>
        <v>1</v>
      </c>
      <c r="AH33">
        <f t="shared" si="13"/>
        <v>1</v>
      </c>
      <c r="AI33">
        <f t="shared" si="13"/>
        <v>0</v>
      </c>
      <c r="AJ33">
        <f t="shared" si="13"/>
        <v>1</v>
      </c>
      <c r="AK33">
        <f t="shared" si="13"/>
        <v>1</v>
      </c>
      <c r="AL33">
        <f t="shared" si="13"/>
        <v>1</v>
      </c>
      <c r="AM33">
        <f t="shared" si="13"/>
        <v>0</v>
      </c>
      <c r="AN33">
        <f t="shared" si="13"/>
        <v>1</v>
      </c>
      <c r="AO33">
        <f t="shared" si="13"/>
        <v>0</v>
      </c>
      <c r="AP33">
        <f t="shared" si="13"/>
        <v>0</v>
      </c>
      <c r="AQ33">
        <f t="shared" si="13"/>
        <v>1</v>
      </c>
      <c r="AR33">
        <f t="shared" si="13"/>
        <v>1</v>
      </c>
      <c r="AS33">
        <f t="shared" si="13"/>
        <v>0</v>
      </c>
      <c r="AT33">
        <f t="shared" si="13"/>
        <v>0</v>
      </c>
      <c r="AU33">
        <f t="shared" si="13"/>
        <v>0</v>
      </c>
      <c r="AV33">
        <f t="shared" si="13"/>
        <v>0</v>
      </c>
      <c r="AW33">
        <f t="shared" si="13"/>
        <v>1</v>
      </c>
      <c r="AX33">
        <f t="shared" si="13"/>
        <v>1</v>
      </c>
      <c r="AY33">
        <f t="shared" si="13"/>
        <v>1</v>
      </c>
      <c r="AZ33">
        <f t="shared" si="13"/>
        <v>1</v>
      </c>
      <c r="BA33">
        <f t="shared" si="13"/>
        <v>1</v>
      </c>
      <c r="BB33">
        <f t="shared" si="13"/>
        <v>1</v>
      </c>
      <c r="BC33">
        <f t="shared" si="13"/>
        <v>1</v>
      </c>
      <c r="BD33">
        <f t="shared" si="13"/>
        <v>1</v>
      </c>
      <c r="BE33">
        <f t="shared" si="13"/>
        <v>0</v>
      </c>
      <c r="BG33">
        <v>1</v>
      </c>
      <c r="BH33">
        <v>4</v>
      </c>
      <c r="BI33">
        <v>27</v>
      </c>
      <c r="BJ33">
        <v>2</v>
      </c>
      <c r="BK33">
        <v>1</v>
      </c>
      <c r="BM33" t="s">
        <v>199</v>
      </c>
    </row>
    <row r="34" spans="1:65">
      <c r="A34" t="s">
        <v>211</v>
      </c>
      <c r="B34" s="1">
        <f t="shared" ref="B34:C34" si="14">B10</f>
        <v>40597.544351851851</v>
      </c>
      <c r="C34" s="1">
        <f t="shared" si="14"/>
        <v>40597.562210648146</v>
      </c>
      <c r="D34">
        <f t="shared" si="0"/>
        <v>1</v>
      </c>
      <c r="E34">
        <f t="shared" si="0"/>
        <v>1</v>
      </c>
      <c r="F34">
        <f t="shared" si="1"/>
        <v>1</v>
      </c>
      <c r="G34">
        <f t="shared" si="1"/>
        <v>1</v>
      </c>
      <c r="H34">
        <f t="shared" ref="H34:BE34" si="15">SUMIF(H10,H$3,H$1)</f>
        <v>1</v>
      </c>
      <c r="I34">
        <f t="shared" si="15"/>
        <v>0</v>
      </c>
      <c r="J34">
        <f t="shared" si="15"/>
        <v>1</v>
      </c>
      <c r="K34">
        <f t="shared" si="15"/>
        <v>1</v>
      </c>
      <c r="L34">
        <f t="shared" si="15"/>
        <v>1</v>
      </c>
      <c r="M34">
        <f t="shared" si="15"/>
        <v>1</v>
      </c>
      <c r="N34">
        <f t="shared" si="15"/>
        <v>1</v>
      </c>
      <c r="O34">
        <f t="shared" si="15"/>
        <v>0</v>
      </c>
      <c r="P34">
        <f t="shared" si="15"/>
        <v>1</v>
      </c>
      <c r="Q34">
        <f t="shared" si="15"/>
        <v>0</v>
      </c>
      <c r="R34">
        <f t="shared" si="15"/>
        <v>1</v>
      </c>
      <c r="S34">
        <f t="shared" si="15"/>
        <v>1</v>
      </c>
      <c r="T34">
        <f t="shared" si="15"/>
        <v>0</v>
      </c>
      <c r="U34">
        <f t="shared" si="15"/>
        <v>0</v>
      </c>
      <c r="V34">
        <f t="shared" si="15"/>
        <v>0</v>
      </c>
      <c r="W34">
        <f t="shared" si="15"/>
        <v>1</v>
      </c>
      <c r="X34">
        <f t="shared" si="15"/>
        <v>1</v>
      </c>
      <c r="Y34">
        <f t="shared" si="15"/>
        <v>1</v>
      </c>
      <c r="Z34">
        <f t="shared" si="15"/>
        <v>0</v>
      </c>
      <c r="AA34">
        <f t="shared" si="15"/>
        <v>0</v>
      </c>
      <c r="AB34">
        <f t="shared" si="15"/>
        <v>1</v>
      </c>
      <c r="AC34">
        <f t="shared" si="15"/>
        <v>0</v>
      </c>
      <c r="AD34">
        <f t="shared" si="15"/>
        <v>1</v>
      </c>
      <c r="AE34">
        <f t="shared" si="15"/>
        <v>1</v>
      </c>
      <c r="AF34">
        <f t="shared" si="15"/>
        <v>1</v>
      </c>
      <c r="AG34">
        <f t="shared" si="15"/>
        <v>1</v>
      </c>
      <c r="AH34">
        <f t="shared" si="15"/>
        <v>1</v>
      </c>
      <c r="AI34">
        <f t="shared" si="15"/>
        <v>0</v>
      </c>
      <c r="AJ34">
        <f t="shared" si="15"/>
        <v>0</v>
      </c>
      <c r="AK34">
        <f t="shared" si="15"/>
        <v>0</v>
      </c>
      <c r="AL34">
        <f t="shared" si="15"/>
        <v>0</v>
      </c>
      <c r="AM34">
        <f t="shared" si="15"/>
        <v>1</v>
      </c>
      <c r="AN34">
        <f t="shared" si="15"/>
        <v>1</v>
      </c>
      <c r="AO34">
        <f t="shared" si="15"/>
        <v>0</v>
      </c>
      <c r="AP34">
        <f t="shared" si="15"/>
        <v>1</v>
      </c>
      <c r="AQ34">
        <f t="shared" si="15"/>
        <v>0</v>
      </c>
      <c r="AR34">
        <f t="shared" si="15"/>
        <v>0</v>
      </c>
      <c r="AS34">
        <f t="shared" si="15"/>
        <v>0</v>
      </c>
      <c r="AT34">
        <f t="shared" si="15"/>
        <v>0</v>
      </c>
      <c r="AU34">
        <f t="shared" si="15"/>
        <v>1</v>
      </c>
      <c r="AV34">
        <f t="shared" si="15"/>
        <v>0</v>
      </c>
      <c r="AW34">
        <f t="shared" si="15"/>
        <v>0</v>
      </c>
      <c r="AX34">
        <f t="shared" si="15"/>
        <v>1</v>
      </c>
      <c r="AY34">
        <f t="shared" si="15"/>
        <v>1</v>
      </c>
      <c r="AZ34">
        <f t="shared" si="15"/>
        <v>0</v>
      </c>
      <c r="BA34">
        <f t="shared" si="15"/>
        <v>1</v>
      </c>
      <c r="BB34">
        <f t="shared" si="15"/>
        <v>1</v>
      </c>
      <c r="BC34">
        <f t="shared" si="15"/>
        <v>1</v>
      </c>
      <c r="BD34">
        <f t="shared" si="15"/>
        <v>1</v>
      </c>
      <c r="BE34">
        <f t="shared" si="15"/>
        <v>0</v>
      </c>
      <c r="BF34">
        <v>6013814</v>
      </c>
      <c r="BG34">
        <v>2</v>
      </c>
      <c r="BH34">
        <v>1</v>
      </c>
      <c r="BI34">
        <v>21</v>
      </c>
      <c r="BJ34">
        <v>1</v>
      </c>
      <c r="BK34">
        <v>1</v>
      </c>
      <c r="BL34" t="s">
        <v>196</v>
      </c>
      <c r="BM34" t="s">
        <v>200</v>
      </c>
    </row>
    <row r="35" spans="1:65">
      <c r="A35" t="s">
        <v>212</v>
      </c>
      <c r="B35" s="1">
        <f t="shared" ref="B35:C35" si="16">B11</f>
        <v>40597.594525462962</v>
      </c>
      <c r="C35" s="1">
        <f t="shared" si="16"/>
        <v>40597.614988425928</v>
      </c>
      <c r="D35">
        <f t="shared" ref="D35:D48" si="17">SUMIF(D11,D$3,D$1)</f>
        <v>1</v>
      </c>
      <c r="E35">
        <f t="shared" ref="E35:E48" si="18">SUMIF(E11,E$3,E$1)</f>
        <v>1</v>
      </c>
      <c r="F35">
        <f t="shared" si="1"/>
        <v>1</v>
      </c>
      <c r="G35">
        <f t="shared" si="1"/>
        <v>1</v>
      </c>
      <c r="H35">
        <f t="shared" ref="H35:BE35" si="19">SUMIF(H11,H$3,H$1)</f>
        <v>1</v>
      </c>
      <c r="I35">
        <f t="shared" si="19"/>
        <v>1</v>
      </c>
      <c r="J35">
        <f t="shared" si="19"/>
        <v>0</v>
      </c>
      <c r="K35">
        <f t="shared" si="19"/>
        <v>1</v>
      </c>
      <c r="L35">
        <f t="shared" si="19"/>
        <v>1</v>
      </c>
      <c r="M35">
        <f t="shared" si="19"/>
        <v>1</v>
      </c>
      <c r="N35">
        <f t="shared" si="19"/>
        <v>1</v>
      </c>
      <c r="O35">
        <f t="shared" si="19"/>
        <v>1</v>
      </c>
      <c r="P35">
        <f t="shared" si="19"/>
        <v>1</v>
      </c>
      <c r="Q35">
        <f t="shared" si="19"/>
        <v>1</v>
      </c>
      <c r="R35">
        <f t="shared" si="19"/>
        <v>1</v>
      </c>
      <c r="S35">
        <f t="shared" si="19"/>
        <v>1</v>
      </c>
      <c r="T35">
        <f t="shared" si="19"/>
        <v>0</v>
      </c>
      <c r="U35">
        <f t="shared" si="19"/>
        <v>1</v>
      </c>
      <c r="V35">
        <f t="shared" si="19"/>
        <v>0</v>
      </c>
      <c r="W35">
        <f t="shared" si="19"/>
        <v>1</v>
      </c>
      <c r="X35">
        <f t="shared" si="19"/>
        <v>1</v>
      </c>
      <c r="Y35">
        <f t="shared" si="19"/>
        <v>1</v>
      </c>
      <c r="Z35">
        <f t="shared" si="19"/>
        <v>0</v>
      </c>
      <c r="AA35">
        <f t="shared" si="19"/>
        <v>1</v>
      </c>
      <c r="AB35">
        <f t="shared" si="19"/>
        <v>1</v>
      </c>
      <c r="AC35">
        <f t="shared" si="19"/>
        <v>0</v>
      </c>
      <c r="AD35">
        <f t="shared" si="19"/>
        <v>0</v>
      </c>
      <c r="AE35">
        <f t="shared" si="19"/>
        <v>0</v>
      </c>
      <c r="AF35">
        <f t="shared" si="19"/>
        <v>1</v>
      </c>
      <c r="AG35">
        <f t="shared" si="19"/>
        <v>1</v>
      </c>
      <c r="AH35">
        <f t="shared" si="19"/>
        <v>0</v>
      </c>
      <c r="AI35">
        <f t="shared" si="19"/>
        <v>0</v>
      </c>
      <c r="AJ35">
        <f t="shared" si="19"/>
        <v>0</v>
      </c>
      <c r="AK35">
        <f t="shared" si="19"/>
        <v>0</v>
      </c>
      <c r="AL35">
        <f t="shared" si="19"/>
        <v>0</v>
      </c>
      <c r="AM35">
        <f t="shared" si="19"/>
        <v>0</v>
      </c>
      <c r="AN35">
        <f t="shared" si="19"/>
        <v>1</v>
      </c>
      <c r="AO35">
        <f t="shared" si="19"/>
        <v>0</v>
      </c>
      <c r="AP35">
        <f t="shared" si="19"/>
        <v>0</v>
      </c>
      <c r="AQ35">
        <f t="shared" si="19"/>
        <v>0</v>
      </c>
      <c r="AR35">
        <f t="shared" si="19"/>
        <v>0</v>
      </c>
      <c r="AS35">
        <f t="shared" si="19"/>
        <v>1</v>
      </c>
      <c r="AT35">
        <f t="shared" si="19"/>
        <v>0</v>
      </c>
      <c r="AU35">
        <f t="shared" si="19"/>
        <v>0</v>
      </c>
      <c r="AV35">
        <f t="shared" si="19"/>
        <v>1</v>
      </c>
      <c r="AW35">
        <f t="shared" si="19"/>
        <v>1</v>
      </c>
      <c r="AX35">
        <f t="shared" si="19"/>
        <v>1</v>
      </c>
      <c r="AY35">
        <f t="shared" si="19"/>
        <v>1</v>
      </c>
      <c r="AZ35">
        <f t="shared" si="19"/>
        <v>0</v>
      </c>
      <c r="BA35">
        <f t="shared" si="19"/>
        <v>1</v>
      </c>
      <c r="BB35">
        <f t="shared" si="19"/>
        <v>1</v>
      </c>
      <c r="BC35">
        <f t="shared" si="19"/>
        <v>1</v>
      </c>
      <c r="BD35">
        <f t="shared" si="19"/>
        <v>1</v>
      </c>
      <c r="BE35">
        <f t="shared" si="19"/>
        <v>0</v>
      </c>
      <c r="BF35">
        <v>5063150</v>
      </c>
      <c r="BG35">
        <v>2</v>
      </c>
      <c r="BH35">
        <v>1</v>
      </c>
      <c r="BI35">
        <v>24</v>
      </c>
      <c r="BJ35">
        <v>2</v>
      </c>
      <c r="BK35">
        <v>1</v>
      </c>
      <c r="BM35" t="s">
        <v>200</v>
      </c>
    </row>
    <row r="36" spans="1:65">
      <c r="A36" t="s">
        <v>213</v>
      </c>
      <c r="B36" s="1">
        <f t="shared" ref="B36:C36" si="20">B12</f>
        <v>40597.703240740739</v>
      </c>
      <c r="C36" s="1">
        <f t="shared" si="20"/>
        <v>40597.724594907406</v>
      </c>
      <c r="D36">
        <f t="shared" si="17"/>
        <v>1</v>
      </c>
      <c r="E36">
        <f t="shared" si="18"/>
        <v>1</v>
      </c>
      <c r="F36">
        <f t="shared" si="1"/>
        <v>1</v>
      </c>
      <c r="G36">
        <f t="shared" si="1"/>
        <v>1</v>
      </c>
      <c r="H36">
        <f t="shared" ref="H36:BE36" si="21">SUMIF(H12,H$3,H$1)</f>
        <v>1</v>
      </c>
      <c r="I36">
        <f t="shared" si="21"/>
        <v>1</v>
      </c>
      <c r="J36">
        <f t="shared" si="21"/>
        <v>1</v>
      </c>
      <c r="K36">
        <f t="shared" si="21"/>
        <v>1</v>
      </c>
      <c r="L36">
        <f t="shared" si="21"/>
        <v>1</v>
      </c>
      <c r="M36">
        <f t="shared" si="21"/>
        <v>1</v>
      </c>
      <c r="N36">
        <f t="shared" si="21"/>
        <v>1</v>
      </c>
      <c r="O36">
        <f t="shared" si="21"/>
        <v>0</v>
      </c>
      <c r="P36">
        <f t="shared" si="21"/>
        <v>1</v>
      </c>
      <c r="Q36">
        <f t="shared" si="21"/>
        <v>0</v>
      </c>
      <c r="R36">
        <f t="shared" si="21"/>
        <v>1</v>
      </c>
      <c r="S36">
        <f t="shared" si="21"/>
        <v>1</v>
      </c>
      <c r="T36">
        <f t="shared" si="21"/>
        <v>1</v>
      </c>
      <c r="U36">
        <f t="shared" si="21"/>
        <v>1</v>
      </c>
      <c r="V36">
        <f t="shared" si="21"/>
        <v>0</v>
      </c>
      <c r="W36">
        <f t="shared" si="21"/>
        <v>1</v>
      </c>
      <c r="X36">
        <f t="shared" si="21"/>
        <v>1</v>
      </c>
      <c r="Y36">
        <f t="shared" si="21"/>
        <v>1</v>
      </c>
      <c r="Z36">
        <f t="shared" si="21"/>
        <v>0</v>
      </c>
      <c r="AA36">
        <f t="shared" si="21"/>
        <v>1</v>
      </c>
      <c r="AB36">
        <f t="shared" si="21"/>
        <v>1</v>
      </c>
      <c r="AC36">
        <f t="shared" si="21"/>
        <v>0</v>
      </c>
      <c r="AD36">
        <f t="shared" si="21"/>
        <v>0</v>
      </c>
      <c r="AE36">
        <f t="shared" si="21"/>
        <v>0</v>
      </c>
      <c r="AF36">
        <f t="shared" si="21"/>
        <v>1</v>
      </c>
      <c r="AG36">
        <f t="shared" si="21"/>
        <v>1</v>
      </c>
      <c r="AH36">
        <f t="shared" si="21"/>
        <v>0</v>
      </c>
      <c r="AI36">
        <f t="shared" si="21"/>
        <v>0</v>
      </c>
      <c r="AJ36">
        <f t="shared" si="21"/>
        <v>0</v>
      </c>
      <c r="AK36">
        <f t="shared" si="21"/>
        <v>0</v>
      </c>
      <c r="AL36">
        <f t="shared" si="21"/>
        <v>1</v>
      </c>
      <c r="AM36">
        <f t="shared" si="21"/>
        <v>1</v>
      </c>
      <c r="AN36">
        <f t="shared" si="21"/>
        <v>1</v>
      </c>
      <c r="AO36">
        <f t="shared" si="21"/>
        <v>1</v>
      </c>
      <c r="AP36">
        <f t="shared" si="21"/>
        <v>1</v>
      </c>
      <c r="AQ36">
        <f t="shared" si="21"/>
        <v>0</v>
      </c>
      <c r="AR36">
        <f t="shared" si="21"/>
        <v>0</v>
      </c>
      <c r="AS36">
        <f t="shared" si="21"/>
        <v>1</v>
      </c>
      <c r="AT36">
        <f t="shared" si="21"/>
        <v>0</v>
      </c>
      <c r="AU36">
        <f t="shared" si="21"/>
        <v>1</v>
      </c>
      <c r="AV36">
        <f t="shared" si="21"/>
        <v>1</v>
      </c>
      <c r="AW36">
        <f t="shared" si="21"/>
        <v>1</v>
      </c>
      <c r="AX36">
        <f t="shared" si="21"/>
        <v>1</v>
      </c>
      <c r="AY36">
        <f t="shared" si="21"/>
        <v>1</v>
      </c>
      <c r="AZ36">
        <f t="shared" si="21"/>
        <v>1</v>
      </c>
      <c r="BA36">
        <f t="shared" si="21"/>
        <v>1</v>
      </c>
      <c r="BB36">
        <f t="shared" si="21"/>
        <v>0</v>
      </c>
      <c r="BC36">
        <f t="shared" si="21"/>
        <v>1</v>
      </c>
      <c r="BD36">
        <f t="shared" si="21"/>
        <v>1</v>
      </c>
      <c r="BE36">
        <f t="shared" si="21"/>
        <v>0</v>
      </c>
      <c r="BF36">
        <v>6289011</v>
      </c>
      <c r="BG36">
        <v>1</v>
      </c>
      <c r="BH36">
        <v>1</v>
      </c>
      <c r="BI36">
        <v>20</v>
      </c>
      <c r="BJ36">
        <v>2</v>
      </c>
      <c r="BK36">
        <v>1</v>
      </c>
      <c r="BM36" t="s">
        <v>200</v>
      </c>
    </row>
    <row r="37" spans="1:65">
      <c r="A37" t="s">
        <v>214</v>
      </c>
      <c r="B37" s="1">
        <f t="shared" ref="B37:C37" si="22">B13</f>
        <v>40597.752962962964</v>
      </c>
      <c r="C37" s="1">
        <f t="shared" si="22"/>
        <v>40597.770844907405</v>
      </c>
      <c r="D37">
        <f t="shared" si="17"/>
        <v>0</v>
      </c>
      <c r="E37">
        <f t="shared" si="18"/>
        <v>0</v>
      </c>
      <c r="F37">
        <f>SUMIF(F13,F$3,F$1)</f>
        <v>0</v>
      </c>
      <c r="G37">
        <f t="shared" ref="G37:H48" si="23">SUMIF(G13,G$3,G$1)</f>
        <v>0</v>
      </c>
      <c r="H37">
        <f t="shared" si="23"/>
        <v>0</v>
      </c>
      <c r="I37">
        <f t="shared" ref="I37:BE37" si="24">SUMIF(I13,I$3,I$1)</f>
        <v>0</v>
      </c>
      <c r="J37">
        <f t="shared" si="24"/>
        <v>0</v>
      </c>
      <c r="K37">
        <f t="shared" si="24"/>
        <v>1</v>
      </c>
      <c r="L37">
        <f t="shared" si="24"/>
        <v>1</v>
      </c>
      <c r="M37">
        <f t="shared" si="24"/>
        <v>0</v>
      </c>
      <c r="N37">
        <f t="shared" si="24"/>
        <v>0</v>
      </c>
      <c r="O37">
        <f t="shared" si="24"/>
        <v>0</v>
      </c>
      <c r="P37">
        <f t="shared" si="24"/>
        <v>0</v>
      </c>
      <c r="Q37">
        <f t="shared" si="24"/>
        <v>0</v>
      </c>
      <c r="R37">
        <f t="shared" si="24"/>
        <v>0</v>
      </c>
      <c r="S37">
        <f t="shared" si="24"/>
        <v>1</v>
      </c>
      <c r="T37">
        <f t="shared" si="24"/>
        <v>0</v>
      </c>
      <c r="U37">
        <f t="shared" si="24"/>
        <v>1</v>
      </c>
      <c r="V37">
        <f t="shared" si="24"/>
        <v>1</v>
      </c>
      <c r="W37">
        <f t="shared" si="24"/>
        <v>0</v>
      </c>
      <c r="X37">
        <f t="shared" si="24"/>
        <v>0</v>
      </c>
      <c r="Y37">
        <f t="shared" si="24"/>
        <v>1</v>
      </c>
      <c r="Z37">
        <f t="shared" si="24"/>
        <v>0</v>
      </c>
      <c r="AA37">
        <f t="shared" si="24"/>
        <v>1</v>
      </c>
      <c r="AB37">
        <f t="shared" si="24"/>
        <v>0</v>
      </c>
      <c r="AC37">
        <f t="shared" si="24"/>
        <v>0</v>
      </c>
      <c r="AD37">
        <f t="shared" si="24"/>
        <v>0</v>
      </c>
      <c r="AE37">
        <f t="shared" si="24"/>
        <v>0</v>
      </c>
      <c r="AF37">
        <f t="shared" si="24"/>
        <v>1</v>
      </c>
      <c r="AG37">
        <f t="shared" si="24"/>
        <v>0</v>
      </c>
      <c r="AH37">
        <f t="shared" si="24"/>
        <v>1</v>
      </c>
      <c r="AI37">
        <f t="shared" si="24"/>
        <v>0</v>
      </c>
      <c r="AJ37">
        <f t="shared" si="24"/>
        <v>0</v>
      </c>
      <c r="AK37">
        <f t="shared" si="24"/>
        <v>1</v>
      </c>
      <c r="AL37">
        <f t="shared" si="24"/>
        <v>0</v>
      </c>
      <c r="AM37">
        <f t="shared" si="24"/>
        <v>0</v>
      </c>
      <c r="AN37">
        <f t="shared" si="24"/>
        <v>0</v>
      </c>
      <c r="AO37">
        <f t="shared" si="24"/>
        <v>1</v>
      </c>
      <c r="AP37">
        <f t="shared" si="24"/>
        <v>1</v>
      </c>
      <c r="AQ37">
        <f t="shared" si="24"/>
        <v>0</v>
      </c>
      <c r="AR37">
        <f t="shared" si="24"/>
        <v>1</v>
      </c>
      <c r="AS37">
        <f t="shared" si="24"/>
        <v>0</v>
      </c>
      <c r="AT37">
        <f t="shared" si="24"/>
        <v>0</v>
      </c>
      <c r="AU37">
        <f t="shared" si="24"/>
        <v>0</v>
      </c>
      <c r="AV37">
        <f t="shared" si="24"/>
        <v>0</v>
      </c>
      <c r="AW37">
        <f t="shared" si="24"/>
        <v>0</v>
      </c>
      <c r="AX37">
        <f t="shared" si="24"/>
        <v>1</v>
      </c>
      <c r="AY37">
        <f t="shared" si="24"/>
        <v>0</v>
      </c>
      <c r="AZ37">
        <f t="shared" si="24"/>
        <v>1</v>
      </c>
      <c r="BA37">
        <f t="shared" si="24"/>
        <v>1</v>
      </c>
      <c r="BB37">
        <f t="shared" si="24"/>
        <v>1</v>
      </c>
      <c r="BC37">
        <f t="shared" si="24"/>
        <v>1</v>
      </c>
      <c r="BD37">
        <f t="shared" si="24"/>
        <v>1</v>
      </c>
      <c r="BE37">
        <f t="shared" si="24"/>
        <v>0</v>
      </c>
      <c r="BF37">
        <v>6010980</v>
      </c>
      <c r="BG37">
        <v>2</v>
      </c>
      <c r="BH37">
        <v>1</v>
      </c>
      <c r="BI37">
        <v>21</v>
      </c>
      <c r="BJ37">
        <v>1</v>
      </c>
      <c r="BK37">
        <v>1</v>
      </c>
      <c r="BM37" t="s">
        <v>200</v>
      </c>
    </row>
    <row r="38" spans="1:65">
      <c r="A38" t="s">
        <v>215</v>
      </c>
      <c r="B38" s="1">
        <f t="shared" ref="B38:C38" si="25">B14</f>
        <v>40597.796076388891</v>
      </c>
      <c r="C38" s="1">
        <f t="shared" si="25"/>
        <v>40597.821643518517</v>
      </c>
      <c r="D38">
        <f t="shared" si="17"/>
        <v>1</v>
      </c>
      <c r="E38">
        <f t="shared" si="18"/>
        <v>1</v>
      </c>
      <c r="F38">
        <f t="shared" si="1"/>
        <v>0</v>
      </c>
      <c r="G38">
        <f t="shared" si="23"/>
        <v>0</v>
      </c>
      <c r="H38">
        <f t="shared" si="23"/>
        <v>1</v>
      </c>
      <c r="I38">
        <f t="shared" ref="I38:BE38" si="26">SUMIF(I14,I$3,I$1)</f>
        <v>1</v>
      </c>
      <c r="J38">
        <f t="shared" si="26"/>
        <v>1</v>
      </c>
      <c r="K38">
        <f t="shared" si="26"/>
        <v>0</v>
      </c>
      <c r="L38">
        <f t="shared" si="26"/>
        <v>1</v>
      </c>
      <c r="M38">
        <f t="shared" si="26"/>
        <v>1</v>
      </c>
      <c r="N38">
        <f t="shared" si="26"/>
        <v>0</v>
      </c>
      <c r="O38">
        <f t="shared" si="26"/>
        <v>1</v>
      </c>
      <c r="P38">
        <f t="shared" si="26"/>
        <v>0</v>
      </c>
      <c r="Q38">
        <f t="shared" si="26"/>
        <v>1</v>
      </c>
      <c r="R38">
        <f t="shared" si="26"/>
        <v>1</v>
      </c>
      <c r="S38">
        <f t="shared" si="26"/>
        <v>1</v>
      </c>
      <c r="T38">
        <f t="shared" si="26"/>
        <v>0</v>
      </c>
      <c r="U38">
        <f t="shared" si="26"/>
        <v>0</v>
      </c>
      <c r="V38">
        <f t="shared" si="26"/>
        <v>1</v>
      </c>
      <c r="W38">
        <f t="shared" si="26"/>
        <v>0</v>
      </c>
      <c r="X38">
        <f t="shared" si="26"/>
        <v>1</v>
      </c>
      <c r="Y38">
        <f t="shared" si="26"/>
        <v>0</v>
      </c>
      <c r="Z38">
        <f t="shared" si="26"/>
        <v>0</v>
      </c>
      <c r="AA38">
        <f t="shared" si="26"/>
        <v>1</v>
      </c>
      <c r="AB38">
        <f t="shared" si="26"/>
        <v>0</v>
      </c>
      <c r="AC38">
        <f t="shared" si="26"/>
        <v>1</v>
      </c>
      <c r="AD38">
        <f t="shared" si="26"/>
        <v>1</v>
      </c>
      <c r="AE38">
        <f t="shared" si="26"/>
        <v>0</v>
      </c>
      <c r="AF38">
        <f t="shared" si="26"/>
        <v>1</v>
      </c>
      <c r="AG38">
        <f t="shared" si="26"/>
        <v>1</v>
      </c>
      <c r="AH38">
        <f t="shared" si="26"/>
        <v>1</v>
      </c>
      <c r="AI38">
        <f t="shared" si="26"/>
        <v>0</v>
      </c>
      <c r="AJ38">
        <f t="shared" si="26"/>
        <v>0</v>
      </c>
      <c r="AK38">
        <f t="shared" si="26"/>
        <v>0</v>
      </c>
      <c r="AL38">
        <f t="shared" si="26"/>
        <v>1</v>
      </c>
      <c r="AM38">
        <f t="shared" si="26"/>
        <v>0</v>
      </c>
      <c r="AN38">
        <f t="shared" si="26"/>
        <v>0</v>
      </c>
      <c r="AO38">
        <f t="shared" si="26"/>
        <v>0</v>
      </c>
      <c r="AP38">
        <f t="shared" si="26"/>
        <v>1</v>
      </c>
      <c r="AQ38">
        <f t="shared" si="26"/>
        <v>1</v>
      </c>
      <c r="AR38">
        <f t="shared" si="26"/>
        <v>1</v>
      </c>
      <c r="AS38">
        <f t="shared" si="26"/>
        <v>0</v>
      </c>
      <c r="AT38">
        <f t="shared" si="26"/>
        <v>0</v>
      </c>
      <c r="AU38">
        <f t="shared" si="26"/>
        <v>0</v>
      </c>
      <c r="AV38">
        <f t="shared" si="26"/>
        <v>0</v>
      </c>
      <c r="AW38">
        <f t="shared" si="26"/>
        <v>1</v>
      </c>
      <c r="AX38">
        <f t="shared" si="26"/>
        <v>1</v>
      </c>
      <c r="AY38">
        <f t="shared" si="26"/>
        <v>1</v>
      </c>
      <c r="AZ38">
        <f t="shared" si="26"/>
        <v>1</v>
      </c>
      <c r="BA38">
        <f t="shared" si="26"/>
        <v>1</v>
      </c>
      <c r="BB38">
        <f t="shared" si="26"/>
        <v>0</v>
      </c>
      <c r="BC38">
        <f t="shared" si="26"/>
        <v>0</v>
      </c>
      <c r="BD38">
        <f t="shared" si="26"/>
        <v>1</v>
      </c>
      <c r="BE38">
        <f t="shared" si="26"/>
        <v>0</v>
      </c>
      <c r="BF38">
        <v>6123781</v>
      </c>
      <c r="BG38">
        <v>2</v>
      </c>
      <c r="BH38">
        <v>1</v>
      </c>
      <c r="BI38">
        <v>20</v>
      </c>
      <c r="BJ38">
        <v>1</v>
      </c>
      <c r="BK38">
        <v>1</v>
      </c>
      <c r="BM38" t="s">
        <v>200</v>
      </c>
    </row>
    <row r="39" spans="1:65">
      <c r="A39" t="s">
        <v>216</v>
      </c>
      <c r="B39" s="1">
        <f t="shared" ref="B39:C39" si="27">B15</f>
        <v>40597.886145833334</v>
      </c>
      <c r="C39" s="1">
        <f t="shared" si="27"/>
        <v>40597.918541666666</v>
      </c>
      <c r="D39">
        <f t="shared" si="17"/>
        <v>1</v>
      </c>
      <c r="E39">
        <f t="shared" si="18"/>
        <v>1</v>
      </c>
      <c r="F39">
        <f t="shared" si="1"/>
        <v>0</v>
      </c>
      <c r="G39">
        <f t="shared" si="23"/>
        <v>1</v>
      </c>
      <c r="H39">
        <f t="shared" si="23"/>
        <v>1</v>
      </c>
      <c r="I39">
        <f t="shared" ref="I39:BE39" si="28">SUMIF(I15,I$3,I$1)</f>
        <v>1</v>
      </c>
      <c r="J39">
        <f t="shared" si="28"/>
        <v>0</v>
      </c>
      <c r="K39">
        <f t="shared" si="28"/>
        <v>1</v>
      </c>
      <c r="L39">
        <f t="shared" si="28"/>
        <v>0</v>
      </c>
      <c r="M39">
        <f t="shared" si="28"/>
        <v>1</v>
      </c>
      <c r="N39">
        <f t="shared" si="28"/>
        <v>1</v>
      </c>
      <c r="O39">
        <f t="shared" si="28"/>
        <v>0</v>
      </c>
      <c r="P39">
        <f t="shared" si="28"/>
        <v>1</v>
      </c>
      <c r="Q39">
        <f t="shared" si="28"/>
        <v>0</v>
      </c>
      <c r="R39">
        <f t="shared" si="28"/>
        <v>1</v>
      </c>
      <c r="S39">
        <f t="shared" si="28"/>
        <v>1</v>
      </c>
      <c r="T39">
        <f t="shared" si="28"/>
        <v>0</v>
      </c>
      <c r="U39">
        <f t="shared" si="28"/>
        <v>0</v>
      </c>
      <c r="V39">
        <f t="shared" si="28"/>
        <v>0</v>
      </c>
      <c r="W39">
        <f t="shared" si="28"/>
        <v>0</v>
      </c>
      <c r="X39">
        <f t="shared" si="28"/>
        <v>1</v>
      </c>
      <c r="Y39">
        <f t="shared" si="28"/>
        <v>1</v>
      </c>
      <c r="Z39">
        <f t="shared" si="28"/>
        <v>1</v>
      </c>
      <c r="AA39">
        <f t="shared" si="28"/>
        <v>0</v>
      </c>
      <c r="AB39">
        <f t="shared" si="28"/>
        <v>1</v>
      </c>
      <c r="AC39">
        <f t="shared" si="28"/>
        <v>1</v>
      </c>
      <c r="AD39">
        <f t="shared" si="28"/>
        <v>1</v>
      </c>
      <c r="AE39">
        <f t="shared" si="28"/>
        <v>0</v>
      </c>
      <c r="AF39">
        <f t="shared" si="28"/>
        <v>1</v>
      </c>
      <c r="AG39">
        <f t="shared" si="28"/>
        <v>1</v>
      </c>
      <c r="AH39">
        <f t="shared" si="28"/>
        <v>1</v>
      </c>
      <c r="AI39">
        <f t="shared" si="28"/>
        <v>0</v>
      </c>
      <c r="AJ39">
        <f t="shared" si="28"/>
        <v>0</v>
      </c>
      <c r="AK39">
        <f t="shared" si="28"/>
        <v>0</v>
      </c>
      <c r="AL39">
        <f t="shared" si="28"/>
        <v>1</v>
      </c>
      <c r="AM39">
        <f t="shared" si="28"/>
        <v>0</v>
      </c>
      <c r="AN39">
        <f t="shared" si="28"/>
        <v>1</v>
      </c>
      <c r="AO39">
        <f t="shared" si="28"/>
        <v>0</v>
      </c>
      <c r="AP39">
        <f t="shared" si="28"/>
        <v>0</v>
      </c>
      <c r="AQ39">
        <f t="shared" si="28"/>
        <v>0</v>
      </c>
      <c r="AR39">
        <f t="shared" si="28"/>
        <v>0</v>
      </c>
      <c r="AS39">
        <f t="shared" si="28"/>
        <v>1</v>
      </c>
      <c r="AT39">
        <f t="shared" si="28"/>
        <v>0</v>
      </c>
      <c r="AU39">
        <f t="shared" si="28"/>
        <v>0</v>
      </c>
      <c r="AV39">
        <f t="shared" si="28"/>
        <v>0</v>
      </c>
      <c r="AW39">
        <f t="shared" si="28"/>
        <v>0</v>
      </c>
      <c r="AX39">
        <f t="shared" si="28"/>
        <v>0</v>
      </c>
      <c r="AY39">
        <f t="shared" si="28"/>
        <v>1</v>
      </c>
      <c r="AZ39">
        <f t="shared" si="28"/>
        <v>1</v>
      </c>
      <c r="BA39">
        <f t="shared" si="28"/>
        <v>1</v>
      </c>
      <c r="BB39">
        <f t="shared" si="28"/>
        <v>1</v>
      </c>
      <c r="BC39">
        <f t="shared" si="28"/>
        <v>1</v>
      </c>
      <c r="BD39">
        <f t="shared" si="28"/>
        <v>1</v>
      </c>
      <c r="BE39">
        <f t="shared" si="28"/>
        <v>0</v>
      </c>
      <c r="BG39">
        <v>2</v>
      </c>
      <c r="BH39">
        <v>1</v>
      </c>
      <c r="BI39">
        <v>21</v>
      </c>
      <c r="BJ39">
        <v>2</v>
      </c>
      <c r="BK39">
        <v>1</v>
      </c>
      <c r="BM39" t="s">
        <v>200</v>
      </c>
    </row>
    <row r="40" spans="1:65">
      <c r="A40" t="s">
        <v>217</v>
      </c>
      <c r="B40" s="1">
        <f t="shared" ref="B40:C40" si="29">B16</f>
        <v>40598.514421296299</v>
      </c>
      <c r="C40" s="1">
        <f t="shared" si="29"/>
        <v>40598.54105324074</v>
      </c>
      <c r="D40">
        <f t="shared" si="17"/>
        <v>1</v>
      </c>
      <c r="E40">
        <f t="shared" si="18"/>
        <v>1</v>
      </c>
      <c r="F40">
        <f t="shared" si="1"/>
        <v>1</v>
      </c>
      <c r="G40">
        <f t="shared" si="23"/>
        <v>1</v>
      </c>
      <c r="H40">
        <f t="shared" si="23"/>
        <v>1</v>
      </c>
      <c r="I40">
        <f t="shared" ref="I40:BE40" si="30">SUMIF(I16,I$3,I$1)</f>
        <v>1</v>
      </c>
      <c r="J40">
        <f t="shared" si="30"/>
        <v>0</v>
      </c>
      <c r="K40">
        <f t="shared" si="30"/>
        <v>1</v>
      </c>
      <c r="L40">
        <f t="shared" si="30"/>
        <v>1</v>
      </c>
      <c r="M40">
        <f t="shared" si="30"/>
        <v>0</v>
      </c>
      <c r="N40">
        <f t="shared" si="30"/>
        <v>1</v>
      </c>
      <c r="O40">
        <f t="shared" si="30"/>
        <v>1</v>
      </c>
      <c r="P40">
        <f t="shared" si="30"/>
        <v>1</v>
      </c>
      <c r="Q40">
        <f t="shared" si="30"/>
        <v>0</v>
      </c>
      <c r="R40">
        <f t="shared" si="30"/>
        <v>1</v>
      </c>
      <c r="S40">
        <f t="shared" si="30"/>
        <v>1</v>
      </c>
      <c r="T40">
        <f t="shared" si="30"/>
        <v>1</v>
      </c>
      <c r="U40">
        <f t="shared" si="30"/>
        <v>1</v>
      </c>
      <c r="V40">
        <f t="shared" si="30"/>
        <v>0</v>
      </c>
      <c r="W40">
        <f t="shared" si="30"/>
        <v>0</v>
      </c>
      <c r="X40">
        <f t="shared" si="30"/>
        <v>1</v>
      </c>
      <c r="Y40">
        <f t="shared" si="30"/>
        <v>1</v>
      </c>
      <c r="Z40">
        <f t="shared" si="30"/>
        <v>1</v>
      </c>
      <c r="AA40">
        <f t="shared" si="30"/>
        <v>1</v>
      </c>
      <c r="AB40">
        <f t="shared" si="30"/>
        <v>1</v>
      </c>
      <c r="AC40">
        <f t="shared" si="30"/>
        <v>0</v>
      </c>
      <c r="AD40">
        <f t="shared" si="30"/>
        <v>0</v>
      </c>
      <c r="AE40">
        <f t="shared" si="30"/>
        <v>0</v>
      </c>
      <c r="AF40">
        <f t="shared" si="30"/>
        <v>1</v>
      </c>
      <c r="AG40">
        <f t="shared" si="30"/>
        <v>1</v>
      </c>
      <c r="AH40">
        <f t="shared" si="30"/>
        <v>1</v>
      </c>
      <c r="AI40">
        <f t="shared" si="30"/>
        <v>0</v>
      </c>
      <c r="AJ40">
        <f t="shared" si="30"/>
        <v>0</v>
      </c>
      <c r="AK40">
        <f t="shared" si="30"/>
        <v>0</v>
      </c>
      <c r="AL40">
        <f t="shared" si="30"/>
        <v>1</v>
      </c>
      <c r="AM40">
        <f t="shared" si="30"/>
        <v>1</v>
      </c>
      <c r="AN40">
        <f t="shared" si="30"/>
        <v>1</v>
      </c>
      <c r="AO40">
        <f t="shared" si="30"/>
        <v>0</v>
      </c>
      <c r="AP40">
        <f t="shared" si="30"/>
        <v>0</v>
      </c>
      <c r="AQ40">
        <f t="shared" si="30"/>
        <v>0</v>
      </c>
      <c r="AR40">
        <f t="shared" si="30"/>
        <v>0</v>
      </c>
      <c r="AS40">
        <f t="shared" si="30"/>
        <v>1</v>
      </c>
      <c r="AT40">
        <f t="shared" si="30"/>
        <v>0</v>
      </c>
      <c r="AU40">
        <f t="shared" si="30"/>
        <v>0</v>
      </c>
      <c r="AV40">
        <f t="shared" si="30"/>
        <v>1</v>
      </c>
      <c r="AW40">
        <f t="shared" si="30"/>
        <v>0</v>
      </c>
      <c r="AX40">
        <f t="shared" si="30"/>
        <v>0</v>
      </c>
      <c r="AY40">
        <f t="shared" si="30"/>
        <v>1</v>
      </c>
      <c r="AZ40">
        <f t="shared" si="30"/>
        <v>1</v>
      </c>
      <c r="BA40">
        <f t="shared" si="30"/>
        <v>1</v>
      </c>
      <c r="BB40">
        <f t="shared" si="30"/>
        <v>0</v>
      </c>
      <c r="BC40">
        <f t="shared" si="30"/>
        <v>1</v>
      </c>
      <c r="BD40">
        <f t="shared" si="30"/>
        <v>1</v>
      </c>
      <c r="BE40">
        <f t="shared" si="30"/>
        <v>0</v>
      </c>
      <c r="BF40">
        <v>6933694</v>
      </c>
      <c r="BG40">
        <v>1</v>
      </c>
      <c r="BH40">
        <v>1</v>
      </c>
      <c r="BI40">
        <v>25</v>
      </c>
      <c r="BJ40">
        <v>2</v>
      </c>
      <c r="BK40">
        <v>1</v>
      </c>
      <c r="BM40" t="s">
        <v>200</v>
      </c>
    </row>
    <row r="41" spans="1:65">
      <c r="A41" t="s">
        <v>218</v>
      </c>
      <c r="B41" s="1">
        <f t="shared" ref="B41:C41" si="31">B17</f>
        <v>40598.510081018518</v>
      </c>
      <c r="C41" s="1">
        <f t="shared" si="31"/>
        <v>40598.527951388889</v>
      </c>
      <c r="D41">
        <f t="shared" si="17"/>
        <v>1</v>
      </c>
      <c r="E41">
        <f t="shared" si="18"/>
        <v>1</v>
      </c>
      <c r="F41">
        <f t="shared" si="1"/>
        <v>1</v>
      </c>
      <c r="G41">
        <f t="shared" si="23"/>
        <v>1</v>
      </c>
      <c r="H41">
        <f t="shared" si="23"/>
        <v>0</v>
      </c>
      <c r="I41">
        <f t="shared" ref="I41:BE41" si="32">SUMIF(I17,I$3,I$1)</f>
        <v>1</v>
      </c>
      <c r="J41">
        <f t="shared" si="32"/>
        <v>1</v>
      </c>
      <c r="K41">
        <f t="shared" si="32"/>
        <v>1</v>
      </c>
      <c r="L41">
        <f t="shared" si="32"/>
        <v>1</v>
      </c>
      <c r="M41">
        <f t="shared" si="32"/>
        <v>1</v>
      </c>
      <c r="N41">
        <f t="shared" si="32"/>
        <v>1</v>
      </c>
      <c r="O41">
        <f t="shared" si="32"/>
        <v>1</v>
      </c>
      <c r="P41">
        <f t="shared" si="32"/>
        <v>1</v>
      </c>
      <c r="Q41">
        <f t="shared" si="32"/>
        <v>0</v>
      </c>
      <c r="R41">
        <f t="shared" si="32"/>
        <v>1</v>
      </c>
      <c r="S41">
        <f t="shared" si="32"/>
        <v>1</v>
      </c>
      <c r="T41">
        <f t="shared" si="32"/>
        <v>1</v>
      </c>
      <c r="U41">
        <f t="shared" si="32"/>
        <v>1</v>
      </c>
      <c r="V41">
        <f t="shared" si="32"/>
        <v>1</v>
      </c>
      <c r="W41">
        <f t="shared" si="32"/>
        <v>1</v>
      </c>
      <c r="X41">
        <f t="shared" si="32"/>
        <v>1</v>
      </c>
      <c r="Y41">
        <f t="shared" si="32"/>
        <v>1</v>
      </c>
      <c r="Z41">
        <f t="shared" si="32"/>
        <v>1</v>
      </c>
      <c r="AA41">
        <f t="shared" si="32"/>
        <v>1</v>
      </c>
      <c r="AB41">
        <f t="shared" si="32"/>
        <v>1</v>
      </c>
      <c r="AC41">
        <f t="shared" si="32"/>
        <v>0</v>
      </c>
      <c r="AD41">
        <f t="shared" si="32"/>
        <v>1</v>
      </c>
      <c r="AE41">
        <f t="shared" si="32"/>
        <v>0</v>
      </c>
      <c r="AF41">
        <f t="shared" si="32"/>
        <v>0</v>
      </c>
      <c r="AG41">
        <f t="shared" si="32"/>
        <v>1</v>
      </c>
      <c r="AH41">
        <f t="shared" si="32"/>
        <v>1</v>
      </c>
      <c r="AI41">
        <f t="shared" si="32"/>
        <v>0</v>
      </c>
      <c r="AJ41">
        <f t="shared" si="32"/>
        <v>0</v>
      </c>
      <c r="AK41">
        <f t="shared" si="32"/>
        <v>0</v>
      </c>
      <c r="AL41">
        <f t="shared" si="32"/>
        <v>1</v>
      </c>
      <c r="AM41">
        <f t="shared" si="32"/>
        <v>1</v>
      </c>
      <c r="AN41">
        <f t="shared" si="32"/>
        <v>0</v>
      </c>
      <c r="AO41">
        <f t="shared" si="32"/>
        <v>0</v>
      </c>
      <c r="AP41">
        <f t="shared" si="32"/>
        <v>0</v>
      </c>
      <c r="AQ41">
        <f t="shared" si="32"/>
        <v>0</v>
      </c>
      <c r="AR41">
        <f t="shared" si="32"/>
        <v>1</v>
      </c>
      <c r="AS41">
        <f t="shared" si="32"/>
        <v>1</v>
      </c>
      <c r="AT41">
        <f t="shared" si="32"/>
        <v>0</v>
      </c>
      <c r="AU41">
        <f t="shared" si="32"/>
        <v>1</v>
      </c>
      <c r="AV41">
        <f t="shared" si="32"/>
        <v>1</v>
      </c>
      <c r="AW41">
        <f t="shared" si="32"/>
        <v>0</v>
      </c>
      <c r="AX41">
        <f t="shared" si="32"/>
        <v>0</v>
      </c>
      <c r="AY41">
        <f t="shared" si="32"/>
        <v>0</v>
      </c>
      <c r="AZ41">
        <f t="shared" si="32"/>
        <v>1</v>
      </c>
      <c r="BA41">
        <f t="shared" si="32"/>
        <v>1</v>
      </c>
      <c r="BB41">
        <f t="shared" si="32"/>
        <v>0</v>
      </c>
      <c r="BC41">
        <f t="shared" si="32"/>
        <v>1</v>
      </c>
      <c r="BD41">
        <f t="shared" si="32"/>
        <v>1</v>
      </c>
      <c r="BE41">
        <f t="shared" si="32"/>
        <v>0</v>
      </c>
      <c r="BF41">
        <v>5875455</v>
      </c>
      <c r="BG41">
        <v>2</v>
      </c>
      <c r="BH41">
        <v>1</v>
      </c>
      <c r="BI41">
        <v>20</v>
      </c>
      <c r="BJ41">
        <v>2</v>
      </c>
      <c r="BM41" t="s">
        <v>200</v>
      </c>
    </row>
    <row r="42" spans="1:65">
      <c r="A42" t="s">
        <v>219</v>
      </c>
      <c r="B42" s="1">
        <f t="shared" ref="B42:C42" si="33">B18</f>
        <v>40598.799872685187</v>
      </c>
      <c r="C42" s="1">
        <f t="shared" si="33"/>
        <v>40598.8205787037</v>
      </c>
      <c r="D42">
        <f t="shared" si="17"/>
        <v>1</v>
      </c>
      <c r="E42">
        <f t="shared" si="18"/>
        <v>1</v>
      </c>
      <c r="F42">
        <f t="shared" si="1"/>
        <v>0</v>
      </c>
      <c r="G42">
        <f t="shared" si="23"/>
        <v>1</v>
      </c>
      <c r="H42">
        <f t="shared" si="23"/>
        <v>1</v>
      </c>
      <c r="I42">
        <f t="shared" ref="I42:BE42" si="34">SUMIF(I18,I$3,I$1)</f>
        <v>1</v>
      </c>
      <c r="J42">
        <f t="shared" si="34"/>
        <v>1</v>
      </c>
      <c r="K42">
        <f t="shared" si="34"/>
        <v>0</v>
      </c>
      <c r="L42">
        <f t="shared" si="34"/>
        <v>1</v>
      </c>
      <c r="M42">
        <f t="shared" si="34"/>
        <v>0</v>
      </c>
      <c r="N42">
        <f t="shared" si="34"/>
        <v>1</v>
      </c>
      <c r="O42">
        <f t="shared" si="34"/>
        <v>0</v>
      </c>
      <c r="P42">
        <f t="shared" si="34"/>
        <v>1</v>
      </c>
      <c r="Q42">
        <f t="shared" si="34"/>
        <v>0</v>
      </c>
      <c r="R42">
        <f t="shared" si="34"/>
        <v>0</v>
      </c>
      <c r="S42">
        <f t="shared" si="34"/>
        <v>1</v>
      </c>
      <c r="T42">
        <f t="shared" si="34"/>
        <v>1</v>
      </c>
      <c r="U42">
        <f t="shared" si="34"/>
        <v>0</v>
      </c>
      <c r="V42">
        <f t="shared" si="34"/>
        <v>0</v>
      </c>
      <c r="W42">
        <f t="shared" si="34"/>
        <v>1</v>
      </c>
      <c r="X42">
        <f t="shared" si="34"/>
        <v>1</v>
      </c>
      <c r="Y42">
        <f t="shared" si="34"/>
        <v>1</v>
      </c>
      <c r="Z42">
        <f t="shared" si="34"/>
        <v>0</v>
      </c>
      <c r="AA42">
        <f t="shared" si="34"/>
        <v>0</v>
      </c>
      <c r="AB42">
        <f t="shared" si="34"/>
        <v>1</v>
      </c>
      <c r="AC42">
        <f t="shared" si="34"/>
        <v>1</v>
      </c>
      <c r="AD42">
        <f t="shared" si="34"/>
        <v>1</v>
      </c>
      <c r="AE42">
        <f t="shared" si="34"/>
        <v>0</v>
      </c>
      <c r="AF42">
        <f t="shared" si="34"/>
        <v>1</v>
      </c>
      <c r="AG42">
        <f t="shared" si="34"/>
        <v>1</v>
      </c>
      <c r="AH42">
        <f t="shared" si="34"/>
        <v>1</v>
      </c>
      <c r="AI42">
        <f t="shared" si="34"/>
        <v>0</v>
      </c>
      <c r="AJ42">
        <f t="shared" si="34"/>
        <v>0</v>
      </c>
      <c r="AK42">
        <f t="shared" si="34"/>
        <v>1</v>
      </c>
      <c r="AL42">
        <f t="shared" si="34"/>
        <v>1</v>
      </c>
      <c r="AM42">
        <f t="shared" si="34"/>
        <v>0</v>
      </c>
      <c r="AN42">
        <f t="shared" si="34"/>
        <v>1</v>
      </c>
      <c r="AO42">
        <f t="shared" si="34"/>
        <v>1</v>
      </c>
      <c r="AP42">
        <f t="shared" si="34"/>
        <v>0</v>
      </c>
      <c r="AQ42">
        <f t="shared" si="34"/>
        <v>1</v>
      </c>
      <c r="AR42">
        <f t="shared" si="34"/>
        <v>0</v>
      </c>
      <c r="AS42">
        <f t="shared" si="34"/>
        <v>1</v>
      </c>
      <c r="AT42">
        <f t="shared" si="34"/>
        <v>0</v>
      </c>
      <c r="AU42">
        <f t="shared" si="34"/>
        <v>0</v>
      </c>
      <c r="AV42">
        <f t="shared" si="34"/>
        <v>0</v>
      </c>
      <c r="AW42">
        <f t="shared" si="34"/>
        <v>1</v>
      </c>
      <c r="AX42">
        <f t="shared" si="34"/>
        <v>1</v>
      </c>
      <c r="AY42">
        <f t="shared" si="34"/>
        <v>0</v>
      </c>
      <c r="AZ42">
        <f t="shared" si="34"/>
        <v>1</v>
      </c>
      <c r="BA42">
        <f t="shared" si="34"/>
        <v>1</v>
      </c>
      <c r="BB42">
        <f t="shared" si="34"/>
        <v>0</v>
      </c>
      <c r="BC42">
        <f t="shared" si="34"/>
        <v>1</v>
      </c>
      <c r="BD42">
        <f t="shared" si="34"/>
        <v>1</v>
      </c>
      <c r="BE42">
        <f t="shared" si="34"/>
        <v>0</v>
      </c>
      <c r="BG42">
        <v>2</v>
      </c>
      <c r="BH42">
        <v>4</v>
      </c>
      <c r="BI42">
        <v>29</v>
      </c>
      <c r="BJ42">
        <v>2</v>
      </c>
      <c r="BK42">
        <v>1</v>
      </c>
      <c r="BM42" t="s">
        <v>200</v>
      </c>
    </row>
    <row r="43" spans="1:65">
      <c r="A43" t="s">
        <v>220</v>
      </c>
      <c r="B43" s="1">
        <f t="shared" ref="B43:C43" si="35">B19</f>
        <v>40601.873414351852</v>
      </c>
      <c r="C43" s="1">
        <f t="shared" si="35"/>
        <v>40601.895208333335</v>
      </c>
      <c r="D43">
        <f t="shared" si="17"/>
        <v>1</v>
      </c>
      <c r="E43">
        <f t="shared" si="18"/>
        <v>1</v>
      </c>
      <c r="F43">
        <f t="shared" si="1"/>
        <v>1</v>
      </c>
      <c r="G43">
        <f t="shared" si="23"/>
        <v>1</v>
      </c>
      <c r="H43">
        <f t="shared" si="23"/>
        <v>1</v>
      </c>
      <c r="I43">
        <f t="shared" ref="I43:BE43" si="36">SUMIF(I19,I$3,I$1)</f>
        <v>1</v>
      </c>
      <c r="J43">
        <f t="shared" si="36"/>
        <v>0</v>
      </c>
      <c r="K43">
        <f t="shared" si="36"/>
        <v>0</v>
      </c>
      <c r="L43">
        <f t="shared" si="36"/>
        <v>1</v>
      </c>
      <c r="M43">
        <f t="shared" si="36"/>
        <v>1</v>
      </c>
      <c r="N43">
        <f t="shared" si="36"/>
        <v>1</v>
      </c>
      <c r="O43">
        <f t="shared" si="36"/>
        <v>1</v>
      </c>
      <c r="P43">
        <f t="shared" si="36"/>
        <v>1</v>
      </c>
      <c r="Q43">
        <f t="shared" si="36"/>
        <v>0</v>
      </c>
      <c r="R43">
        <f t="shared" si="36"/>
        <v>0</v>
      </c>
      <c r="S43">
        <f t="shared" si="36"/>
        <v>1</v>
      </c>
      <c r="T43">
        <f t="shared" si="36"/>
        <v>1</v>
      </c>
      <c r="U43">
        <f t="shared" si="36"/>
        <v>1</v>
      </c>
      <c r="V43">
        <f t="shared" si="36"/>
        <v>0</v>
      </c>
      <c r="W43">
        <f t="shared" si="36"/>
        <v>1</v>
      </c>
      <c r="X43">
        <f t="shared" si="36"/>
        <v>1</v>
      </c>
      <c r="Y43">
        <f t="shared" si="36"/>
        <v>1</v>
      </c>
      <c r="Z43">
        <f t="shared" si="36"/>
        <v>0</v>
      </c>
      <c r="AA43">
        <f t="shared" si="36"/>
        <v>1</v>
      </c>
      <c r="AB43">
        <f t="shared" si="36"/>
        <v>1</v>
      </c>
      <c r="AC43">
        <f t="shared" si="36"/>
        <v>0</v>
      </c>
      <c r="AD43">
        <f t="shared" si="36"/>
        <v>1</v>
      </c>
      <c r="AE43">
        <f t="shared" si="36"/>
        <v>0</v>
      </c>
      <c r="AF43">
        <f t="shared" si="36"/>
        <v>1</v>
      </c>
      <c r="AG43">
        <f t="shared" si="36"/>
        <v>1</v>
      </c>
      <c r="AH43">
        <f t="shared" si="36"/>
        <v>0</v>
      </c>
      <c r="AI43">
        <f t="shared" si="36"/>
        <v>0</v>
      </c>
      <c r="AJ43">
        <f t="shared" si="36"/>
        <v>0</v>
      </c>
      <c r="AK43">
        <f t="shared" si="36"/>
        <v>1</v>
      </c>
      <c r="AL43">
        <f t="shared" si="36"/>
        <v>1</v>
      </c>
      <c r="AM43">
        <f t="shared" si="36"/>
        <v>0</v>
      </c>
      <c r="AN43">
        <f t="shared" si="36"/>
        <v>1</v>
      </c>
      <c r="AO43">
        <f t="shared" si="36"/>
        <v>0</v>
      </c>
      <c r="AP43">
        <f t="shared" si="36"/>
        <v>0</v>
      </c>
      <c r="AQ43">
        <f t="shared" si="36"/>
        <v>0</v>
      </c>
      <c r="AR43">
        <f t="shared" si="36"/>
        <v>1</v>
      </c>
      <c r="AS43">
        <f t="shared" si="36"/>
        <v>1</v>
      </c>
      <c r="AT43">
        <f t="shared" si="36"/>
        <v>1</v>
      </c>
      <c r="AU43">
        <f t="shared" si="36"/>
        <v>1</v>
      </c>
      <c r="AV43">
        <f t="shared" si="36"/>
        <v>0</v>
      </c>
      <c r="AW43">
        <f t="shared" si="36"/>
        <v>1</v>
      </c>
      <c r="AX43">
        <f t="shared" si="36"/>
        <v>1</v>
      </c>
      <c r="AY43">
        <f t="shared" si="36"/>
        <v>1</v>
      </c>
      <c r="AZ43">
        <f t="shared" si="36"/>
        <v>1</v>
      </c>
      <c r="BA43">
        <f t="shared" si="36"/>
        <v>1</v>
      </c>
      <c r="BB43">
        <f t="shared" si="36"/>
        <v>0</v>
      </c>
      <c r="BC43">
        <f t="shared" si="36"/>
        <v>1</v>
      </c>
      <c r="BD43">
        <f t="shared" si="36"/>
        <v>1</v>
      </c>
      <c r="BE43">
        <f t="shared" si="36"/>
        <v>0</v>
      </c>
      <c r="BF43">
        <v>5477083</v>
      </c>
      <c r="BG43">
        <v>1</v>
      </c>
      <c r="BH43">
        <v>1</v>
      </c>
      <c r="BI43">
        <v>28</v>
      </c>
      <c r="BJ43">
        <v>1</v>
      </c>
      <c r="BK43">
        <v>1</v>
      </c>
      <c r="BM43" t="s">
        <v>200</v>
      </c>
    </row>
    <row r="44" spans="1:65">
      <c r="A44" t="s">
        <v>221</v>
      </c>
      <c r="B44" s="1">
        <f t="shared" ref="B44:C44" si="37">B20</f>
        <v>40599.415370370371</v>
      </c>
      <c r="C44" s="1">
        <f t="shared" si="37"/>
        <v>40599.432719907411</v>
      </c>
      <c r="D44">
        <f t="shared" si="17"/>
        <v>1</v>
      </c>
      <c r="E44">
        <f t="shared" si="18"/>
        <v>1</v>
      </c>
      <c r="F44">
        <f t="shared" si="1"/>
        <v>1</v>
      </c>
      <c r="G44">
        <f t="shared" si="23"/>
        <v>1</v>
      </c>
      <c r="H44">
        <f t="shared" si="23"/>
        <v>1</v>
      </c>
      <c r="I44">
        <f t="shared" ref="I44:BE44" si="38">SUMIF(I20,I$3,I$1)</f>
        <v>1</v>
      </c>
      <c r="J44">
        <f t="shared" si="38"/>
        <v>1</v>
      </c>
      <c r="K44">
        <f t="shared" si="38"/>
        <v>1</v>
      </c>
      <c r="L44">
        <f t="shared" si="38"/>
        <v>1</v>
      </c>
      <c r="M44">
        <f t="shared" si="38"/>
        <v>1</v>
      </c>
      <c r="N44">
        <f t="shared" si="38"/>
        <v>1</v>
      </c>
      <c r="O44">
        <f t="shared" si="38"/>
        <v>0</v>
      </c>
      <c r="P44">
        <f t="shared" si="38"/>
        <v>1</v>
      </c>
      <c r="Q44">
        <f t="shared" si="38"/>
        <v>0</v>
      </c>
      <c r="R44">
        <f t="shared" si="38"/>
        <v>1</v>
      </c>
      <c r="S44">
        <f t="shared" si="38"/>
        <v>1</v>
      </c>
      <c r="T44">
        <f t="shared" si="38"/>
        <v>1</v>
      </c>
      <c r="U44">
        <f t="shared" si="38"/>
        <v>0</v>
      </c>
      <c r="V44">
        <f t="shared" si="38"/>
        <v>0</v>
      </c>
      <c r="W44">
        <f t="shared" si="38"/>
        <v>1</v>
      </c>
      <c r="X44">
        <f t="shared" si="38"/>
        <v>1</v>
      </c>
      <c r="Y44">
        <f t="shared" si="38"/>
        <v>1</v>
      </c>
      <c r="Z44">
        <f t="shared" si="38"/>
        <v>0</v>
      </c>
      <c r="AA44">
        <f t="shared" si="38"/>
        <v>1</v>
      </c>
      <c r="AB44">
        <f t="shared" si="38"/>
        <v>1</v>
      </c>
      <c r="AC44">
        <f t="shared" si="38"/>
        <v>1</v>
      </c>
      <c r="AD44">
        <f t="shared" si="38"/>
        <v>1</v>
      </c>
      <c r="AE44">
        <f t="shared" si="38"/>
        <v>0</v>
      </c>
      <c r="AF44">
        <f t="shared" si="38"/>
        <v>1</v>
      </c>
      <c r="AG44">
        <f t="shared" si="38"/>
        <v>1</v>
      </c>
      <c r="AH44">
        <f t="shared" si="38"/>
        <v>1</v>
      </c>
      <c r="AI44">
        <f t="shared" si="38"/>
        <v>0</v>
      </c>
      <c r="AJ44">
        <f t="shared" si="38"/>
        <v>0</v>
      </c>
      <c r="AK44">
        <f t="shared" si="38"/>
        <v>0</v>
      </c>
      <c r="AL44">
        <f t="shared" si="38"/>
        <v>1</v>
      </c>
      <c r="AM44">
        <f t="shared" si="38"/>
        <v>0</v>
      </c>
      <c r="AN44">
        <f t="shared" si="38"/>
        <v>1</v>
      </c>
      <c r="AO44">
        <f t="shared" si="38"/>
        <v>0</v>
      </c>
      <c r="AP44">
        <f t="shared" si="38"/>
        <v>0</v>
      </c>
      <c r="AQ44">
        <f t="shared" si="38"/>
        <v>0</v>
      </c>
      <c r="AR44">
        <f t="shared" si="38"/>
        <v>0</v>
      </c>
      <c r="AS44">
        <f t="shared" si="38"/>
        <v>1</v>
      </c>
      <c r="AT44">
        <f t="shared" si="38"/>
        <v>1</v>
      </c>
      <c r="AU44">
        <f t="shared" si="38"/>
        <v>0</v>
      </c>
      <c r="AV44">
        <f t="shared" si="38"/>
        <v>1</v>
      </c>
      <c r="AW44">
        <f t="shared" si="38"/>
        <v>1</v>
      </c>
      <c r="AX44">
        <f t="shared" si="38"/>
        <v>1</v>
      </c>
      <c r="AY44">
        <f t="shared" si="38"/>
        <v>1</v>
      </c>
      <c r="AZ44">
        <f t="shared" si="38"/>
        <v>1</v>
      </c>
      <c r="BA44">
        <f t="shared" si="38"/>
        <v>1</v>
      </c>
      <c r="BB44">
        <f t="shared" si="38"/>
        <v>1</v>
      </c>
      <c r="BC44">
        <f t="shared" si="38"/>
        <v>1</v>
      </c>
      <c r="BD44">
        <f t="shared" si="38"/>
        <v>1</v>
      </c>
      <c r="BE44">
        <f t="shared" si="38"/>
        <v>0</v>
      </c>
      <c r="BF44">
        <v>6682027</v>
      </c>
      <c r="BG44">
        <v>2</v>
      </c>
      <c r="BH44">
        <v>1</v>
      </c>
      <c r="BI44">
        <v>22</v>
      </c>
      <c r="BJ44">
        <v>2</v>
      </c>
      <c r="BM44" t="s">
        <v>200</v>
      </c>
    </row>
    <row r="45" spans="1:65">
      <c r="A45" t="s">
        <v>222</v>
      </c>
      <c r="B45" s="1">
        <f t="shared" ref="B45:C45" si="39">B21</f>
        <v>40602.781423611108</v>
      </c>
      <c r="C45" s="1">
        <f t="shared" si="39"/>
        <v>40602.812523148146</v>
      </c>
      <c r="D45">
        <f t="shared" si="17"/>
        <v>1</v>
      </c>
      <c r="E45">
        <f t="shared" si="18"/>
        <v>1</v>
      </c>
      <c r="F45">
        <f t="shared" si="1"/>
        <v>0</v>
      </c>
      <c r="G45">
        <f t="shared" si="23"/>
        <v>1</v>
      </c>
      <c r="H45">
        <f t="shared" si="23"/>
        <v>1</v>
      </c>
      <c r="I45">
        <f t="shared" ref="I45:BE45" si="40">SUMIF(I21,I$3,I$1)</f>
        <v>1</v>
      </c>
      <c r="J45">
        <f t="shared" si="40"/>
        <v>0</v>
      </c>
      <c r="K45">
        <f t="shared" si="40"/>
        <v>1</v>
      </c>
      <c r="L45">
        <f t="shared" si="40"/>
        <v>0</v>
      </c>
      <c r="M45">
        <f t="shared" si="40"/>
        <v>0</v>
      </c>
      <c r="N45">
        <f t="shared" si="40"/>
        <v>0</v>
      </c>
      <c r="O45">
        <f t="shared" si="40"/>
        <v>0</v>
      </c>
      <c r="P45">
        <f t="shared" si="40"/>
        <v>0</v>
      </c>
      <c r="Q45">
        <f t="shared" si="40"/>
        <v>0</v>
      </c>
      <c r="R45">
        <f t="shared" si="40"/>
        <v>1</v>
      </c>
      <c r="S45">
        <f t="shared" si="40"/>
        <v>1</v>
      </c>
      <c r="T45">
        <f t="shared" si="40"/>
        <v>0</v>
      </c>
      <c r="U45">
        <f t="shared" si="40"/>
        <v>0</v>
      </c>
      <c r="V45">
        <f t="shared" si="40"/>
        <v>0</v>
      </c>
      <c r="W45">
        <f t="shared" si="40"/>
        <v>0</v>
      </c>
      <c r="X45">
        <f t="shared" si="40"/>
        <v>1</v>
      </c>
      <c r="Y45">
        <f t="shared" si="40"/>
        <v>1</v>
      </c>
      <c r="Z45">
        <f t="shared" si="40"/>
        <v>1</v>
      </c>
      <c r="AA45">
        <f t="shared" si="40"/>
        <v>1</v>
      </c>
      <c r="AB45">
        <f t="shared" si="40"/>
        <v>1</v>
      </c>
      <c r="AC45">
        <f t="shared" si="40"/>
        <v>0</v>
      </c>
      <c r="AD45">
        <f t="shared" si="40"/>
        <v>1</v>
      </c>
      <c r="AE45">
        <f t="shared" si="40"/>
        <v>0</v>
      </c>
      <c r="AF45">
        <f t="shared" si="40"/>
        <v>1</v>
      </c>
      <c r="AG45">
        <f t="shared" si="40"/>
        <v>1</v>
      </c>
      <c r="AH45">
        <f t="shared" si="40"/>
        <v>1</v>
      </c>
      <c r="AI45">
        <f t="shared" si="40"/>
        <v>0</v>
      </c>
      <c r="AJ45">
        <f t="shared" si="40"/>
        <v>0</v>
      </c>
      <c r="AK45">
        <f t="shared" si="40"/>
        <v>1</v>
      </c>
      <c r="AL45">
        <f t="shared" si="40"/>
        <v>1</v>
      </c>
      <c r="AM45">
        <f t="shared" si="40"/>
        <v>1</v>
      </c>
      <c r="AN45">
        <f t="shared" si="40"/>
        <v>1</v>
      </c>
      <c r="AO45">
        <f t="shared" si="40"/>
        <v>0</v>
      </c>
      <c r="AP45">
        <f t="shared" si="40"/>
        <v>0</v>
      </c>
      <c r="AQ45">
        <f t="shared" si="40"/>
        <v>0</v>
      </c>
      <c r="AR45">
        <f t="shared" si="40"/>
        <v>0</v>
      </c>
      <c r="AS45">
        <f t="shared" si="40"/>
        <v>0</v>
      </c>
      <c r="AT45">
        <f t="shared" si="40"/>
        <v>0</v>
      </c>
      <c r="AU45">
        <f t="shared" si="40"/>
        <v>0</v>
      </c>
      <c r="AV45">
        <f t="shared" si="40"/>
        <v>1</v>
      </c>
      <c r="AW45">
        <f t="shared" si="40"/>
        <v>1</v>
      </c>
      <c r="AX45">
        <f t="shared" si="40"/>
        <v>1</v>
      </c>
      <c r="AY45">
        <f t="shared" si="40"/>
        <v>0</v>
      </c>
      <c r="AZ45">
        <f t="shared" si="40"/>
        <v>1</v>
      </c>
      <c r="BA45">
        <f t="shared" si="40"/>
        <v>1</v>
      </c>
      <c r="BB45">
        <f t="shared" si="40"/>
        <v>1</v>
      </c>
      <c r="BC45">
        <f t="shared" si="40"/>
        <v>1</v>
      </c>
      <c r="BD45">
        <f t="shared" si="40"/>
        <v>1</v>
      </c>
      <c r="BE45">
        <f t="shared" si="40"/>
        <v>0</v>
      </c>
      <c r="BF45">
        <v>6057767</v>
      </c>
      <c r="BG45">
        <v>2</v>
      </c>
      <c r="BH45">
        <v>1</v>
      </c>
      <c r="BI45">
        <v>20</v>
      </c>
      <c r="BJ45">
        <v>1</v>
      </c>
      <c r="BK45">
        <v>1</v>
      </c>
      <c r="BM45" t="s">
        <v>200</v>
      </c>
    </row>
    <row r="46" spans="1:65">
      <c r="A46" t="s">
        <v>223</v>
      </c>
      <c r="B46" s="1">
        <f t="shared" ref="B46:C46" si="41">B22</f>
        <v>40602.820324074077</v>
      </c>
      <c r="C46" s="1">
        <f t="shared" si="41"/>
        <v>40602.840300925927</v>
      </c>
      <c r="D46">
        <f t="shared" si="17"/>
        <v>1</v>
      </c>
      <c r="E46">
        <f t="shared" si="18"/>
        <v>1</v>
      </c>
      <c r="F46">
        <f t="shared" si="1"/>
        <v>1</v>
      </c>
      <c r="G46">
        <f t="shared" si="23"/>
        <v>1</v>
      </c>
      <c r="H46">
        <f t="shared" si="23"/>
        <v>1</v>
      </c>
      <c r="I46">
        <f t="shared" ref="I46:BE46" si="42">SUMIF(I22,I$3,I$1)</f>
        <v>1</v>
      </c>
      <c r="J46">
        <f t="shared" si="42"/>
        <v>0</v>
      </c>
      <c r="K46">
        <f t="shared" si="42"/>
        <v>1</v>
      </c>
      <c r="L46">
        <f t="shared" si="42"/>
        <v>1</v>
      </c>
      <c r="M46">
        <f t="shared" si="42"/>
        <v>1</v>
      </c>
      <c r="N46">
        <f t="shared" si="42"/>
        <v>1</v>
      </c>
      <c r="O46">
        <f t="shared" si="42"/>
        <v>0</v>
      </c>
      <c r="P46">
        <f t="shared" si="42"/>
        <v>1</v>
      </c>
      <c r="Q46">
        <f t="shared" si="42"/>
        <v>0</v>
      </c>
      <c r="R46">
        <f t="shared" si="42"/>
        <v>1</v>
      </c>
      <c r="S46">
        <f t="shared" si="42"/>
        <v>1</v>
      </c>
      <c r="T46">
        <f t="shared" si="42"/>
        <v>1</v>
      </c>
      <c r="U46">
        <f t="shared" si="42"/>
        <v>0</v>
      </c>
      <c r="V46">
        <f t="shared" si="42"/>
        <v>0</v>
      </c>
      <c r="W46">
        <f t="shared" si="42"/>
        <v>0</v>
      </c>
      <c r="X46">
        <f t="shared" si="42"/>
        <v>1</v>
      </c>
      <c r="Y46">
        <f t="shared" si="42"/>
        <v>1</v>
      </c>
      <c r="Z46">
        <f t="shared" si="42"/>
        <v>1</v>
      </c>
      <c r="AA46">
        <f t="shared" si="42"/>
        <v>1</v>
      </c>
      <c r="AB46">
        <f t="shared" si="42"/>
        <v>1</v>
      </c>
      <c r="AC46">
        <f t="shared" si="42"/>
        <v>1</v>
      </c>
      <c r="AD46">
        <f t="shared" si="42"/>
        <v>1</v>
      </c>
      <c r="AE46">
        <f t="shared" si="42"/>
        <v>0</v>
      </c>
      <c r="AF46">
        <f t="shared" si="42"/>
        <v>0</v>
      </c>
      <c r="AG46">
        <f t="shared" si="42"/>
        <v>1</v>
      </c>
      <c r="AH46">
        <f t="shared" si="42"/>
        <v>1</v>
      </c>
      <c r="AI46">
        <f t="shared" si="42"/>
        <v>0</v>
      </c>
      <c r="AJ46">
        <f t="shared" si="42"/>
        <v>1</v>
      </c>
      <c r="AK46">
        <f t="shared" si="42"/>
        <v>1</v>
      </c>
      <c r="AL46">
        <f t="shared" si="42"/>
        <v>0</v>
      </c>
      <c r="AM46">
        <f t="shared" si="42"/>
        <v>1</v>
      </c>
      <c r="AN46">
        <f t="shared" si="42"/>
        <v>1</v>
      </c>
      <c r="AO46">
        <f t="shared" si="42"/>
        <v>1</v>
      </c>
      <c r="AP46">
        <f t="shared" si="42"/>
        <v>0</v>
      </c>
      <c r="AQ46">
        <f t="shared" si="42"/>
        <v>0</v>
      </c>
      <c r="AR46">
        <f t="shared" si="42"/>
        <v>0</v>
      </c>
      <c r="AS46">
        <f t="shared" si="42"/>
        <v>1</v>
      </c>
      <c r="AT46">
        <f t="shared" si="42"/>
        <v>0</v>
      </c>
      <c r="AU46">
        <f t="shared" si="42"/>
        <v>0</v>
      </c>
      <c r="AV46">
        <f t="shared" si="42"/>
        <v>0</v>
      </c>
      <c r="AW46">
        <f t="shared" si="42"/>
        <v>0</v>
      </c>
      <c r="AX46">
        <f t="shared" si="42"/>
        <v>1</v>
      </c>
      <c r="AY46">
        <f t="shared" si="42"/>
        <v>0</v>
      </c>
      <c r="AZ46">
        <f t="shared" si="42"/>
        <v>1</v>
      </c>
      <c r="BA46">
        <f t="shared" si="42"/>
        <v>1</v>
      </c>
      <c r="BB46">
        <f t="shared" si="42"/>
        <v>0</v>
      </c>
      <c r="BC46">
        <f t="shared" si="42"/>
        <v>1</v>
      </c>
      <c r="BD46">
        <f t="shared" si="42"/>
        <v>1</v>
      </c>
      <c r="BE46">
        <f t="shared" si="42"/>
        <v>0</v>
      </c>
      <c r="BF46">
        <v>6406830</v>
      </c>
      <c r="BG46">
        <v>2</v>
      </c>
      <c r="BH46">
        <v>1</v>
      </c>
      <c r="BI46">
        <v>19</v>
      </c>
      <c r="BJ46">
        <v>2</v>
      </c>
      <c r="BK46">
        <v>1</v>
      </c>
      <c r="BM46" t="s">
        <v>200</v>
      </c>
    </row>
    <row r="47" spans="1:65">
      <c r="A47" t="s">
        <v>224</v>
      </c>
      <c r="B47" s="1">
        <f t="shared" ref="B47:C47" si="43">B23</f>
        <v>40603.508981481478</v>
      </c>
      <c r="C47" s="1">
        <f t="shared" si="43"/>
        <v>40603.526516203703</v>
      </c>
      <c r="D47">
        <f t="shared" si="17"/>
        <v>1</v>
      </c>
      <c r="E47">
        <f t="shared" si="18"/>
        <v>1</v>
      </c>
      <c r="F47">
        <f t="shared" si="1"/>
        <v>0</v>
      </c>
      <c r="G47">
        <f t="shared" si="23"/>
        <v>1</v>
      </c>
      <c r="H47">
        <f t="shared" si="23"/>
        <v>1</v>
      </c>
      <c r="I47">
        <f t="shared" ref="I47:BE47" si="44">SUMIF(I23,I$3,I$1)</f>
        <v>1</v>
      </c>
      <c r="J47">
        <f t="shared" si="44"/>
        <v>0</v>
      </c>
      <c r="K47">
        <f t="shared" si="44"/>
        <v>1</v>
      </c>
      <c r="L47">
        <f t="shared" si="44"/>
        <v>1</v>
      </c>
      <c r="M47">
        <f t="shared" si="44"/>
        <v>1</v>
      </c>
      <c r="N47">
        <f t="shared" si="44"/>
        <v>1</v>
      </c>
      <c r="O47">
        <f t="shared" si="44"/>
        <v>0</v>
      </c>
      <c r="P47">
        <f t="shared" si="44"/>
        <v>1</v>
      </c>
      <c r="Q47">
        <f t="shared" si="44"/>
        <v>1</v>
      </c>
      <c r="R47">
        <f t="shared" si="44"/>
        <v>1</v>
      </c>
      <c r="S47">
        <f t="shared" si="44"/>
        <v>0</v>
      </c>
      <c r="T47">
        <f t="shared" si="44"/>
        <v>0</v>
      </c>
      <c r="U47">
        <f t="shared" si="44"/>
        <v>0</v>
      </c>
      <c r="V47">
        <f t="shared" si="44"/>
        <v>0</v>
      </c>
      <c r="W47">
        <f t="shared" si="44"/>
        <v>0</v>
      </c>
      <c r="X47">
        <f t="shared" si="44"/>
        <v>1</v>
      </c>
      <c r="Y47">
        <f t="shared" si="44"/>
        <v>1</v>
      </c>
      <c r="Z47">
        <f t="shared" si="44"/>
        <v>0</v>
      </c>
      <c r="AA47">
        <f t="shared" si="44"/>
        <v>0</v>
      </c>
      <c r="AB47">
        <f t="shared" si="44"/>
        <v>1</v>
      </c>
      <c r="AC47">
        <f t="shared" si="44"/>
        <v>1</v>
      </c>
      <c r="AD47">
        <f t="shared" si="44"/>
        <v>0</v>
      </c>
      <c r="AE47">
        <f t="shared" si="44"/>
        <v>0</v>
      </c>
      <c r="AF47">
        <f t="shared" si="44"/>
        <v>0</v>
      </c>
      <c r="AG47">
        <f t="shared" si="44"/>
        <v>1</v>
      </c>
      <c r="AH47">
        <f t="shared" si="44"/>
        <v>1</v>
      </c>
      <c r="AI47">
        <f t="shared" si="44"/>
        <v>0</v>
      </c>
      <c r="AJ47">
        <f t="shared" si="44"/>
        <v>1</v>
      </c>
      <c r="AK47">
        <f t="shared" si="44"/>
        <v>0</v>
      </c>
      <c r="AL47">
        <f t="shared" si="44"/>
        <v>1</v>
      </c>
      <c r="AM47">
        <f t="shared" si="44"/>
        <v>0</v>
      </c>
      <c r="AN47">
        <f t="shared" si="44"/>
        <v>1</v>
      </c>
      <c r="AO47">
        <f t="shared" si="44"/>
        <v>0</v>
      </c>
      <c r="AP47">
        <f t="shared" si="44"/>
        <v>0</v>
      </c>
      <c r="AQ47">
        <f t="shared" si="44"/>
        <v>0</v>
      </c>
      <c r="AR47">
        <f t="shared" si="44"/>
        <v>0</v>
      </c>
      <c r="AS47">
        <f t="shared" si="44"/>
        <v>1</v>
      </c>
      <c r="AT47">
        <f t="shared" si="44"/>
        <v>0</v>
      </c>
      <c r="AU47">
        <f t="shared" si="44"/>
        <v>1</v>
      </c>
      <c r="AV47">
        <f t="shared" si="44"/>
        <v>1</v>
      </c>
      <c r="AW47">
        <f t="shared" si="44"/>
        <v>0</v>
      </c>
      <c r="AX47">
        <f t="shared" si="44"/>
        <v>1</v>
      </c>
      <c r="AY47">
        <f t="shared" si="44"/>
        <v>1</v>
      </c>
      <c r="AZ47">
        <f t="shared" si="44"/>
        <v>1</v>
      </c>
      <c r="BA47">
        <f t="shared" si="44"/>
        <v>1</v>
      </c>
      <c r="BB47">
        <f t="shared" si="44"/>
        <v>0</v>
      </c>
      <c r="BC47">
        <f t="shared" si="44"/>
        <v>1</v>
      </c>
      <c r="BD47">
        <f t="shared" si="44"/>
        <v>1</v>
      </c>
      <c r="BE47">
        <f t="shared" si="44"/>
        <v>0</v>
      </c>
      <c r="BF47">
        <v>5662632</v>
      </c>
      <c r="BG47">
        <v>2</v>
      </c>
      <c r="BH47">
        <v>1</v>
      </c>
      <c r="BI47">
        <v>21</v>
      </c>
      <c r="BJ47">
        <v>2</v>
      </c>
      <c r="BK47">
        <v>1</v>
      </c>
      <c r="BM47" t="s">
        <v>200</v>
      </c>
    </row>
    <row r="48" spans="1:65">
      <c r="A48" t="s">
        <v>225</v>
      </c>
      <c r="B48" s="1">
        <f t="shared" ref="B48:C48" si="45">B24</f>
        <v>40602.778506944444</v>
      </c>
      <c r="C48" s="1">
        <f t="shared" si="45"/>
        <v>40602.800092592595</v>
      </c>
      <c r="D48">
        <f t="shared" si="17"/>
        <v>0</v>
      </c>
      <c r="E48">
        <f t="shared" si="18"/>
        <v>1</v>
      </c>
      <c r="F48">
        <f t="shared" si="1"/>
        <v>1</v>
      </c>
      <c r="G48">
        <f t="shared" si="23"/>
        <v>0</v>
      </c>
      <c r="H48">
        <f t="shared" si="23"/>
        <v>1</v>
      </c>
      <c r="I48">
        <f t="shared" ref="I48:BE48" si="46">SUMIF(I24,I$3,I$1)</f>
        <v>0</v>
      </c>
      <c r="J48">
        <f t="shared" si="46"/>
        <v>0</v>
      </c>
      <c r="K48">
        <f t="shared" si="46"/>
        <v>0</v>
      </c>
      <c r="L48">
        <f t="shared" si="46"/>
        <v>1</v>
      </c>
      <c r="M48">
        <f t="shared" si="46"/>
        <v>1</v>
      </c>
      <c r="N48">
        <f t="shared" si="46"/>
        <v>0</v>
      </c>
      <c r="O48">
        <f t="shared" si="46"/>
        <v>1</v>
      </c>
      <c r="P48">
        <f t="shared" si="46"/>
        <v>1</v>
      </c>
      <c r="Q48">
        <f t="shared" si="46"/>
        <v>0</v>
      </c>
      <c r="R48">
        <f t="shared" si="46"/>
        <v>1</v>
      </c>
      <c r="S48">
        <f t="shared" si="46"/>
        <v>0</v>
      </c>
      <c r="T48">
        <f t="shared" si="46"/>
        <v>0</v>
      </c>
      <c r="U48">
        <f t="shared" si="46"/>
        <v>0</v>
      </c>
      <c r="V48">
        <f t="shared" si="46"/>
        <v>0</v>
      </c>
      <c r="W48">
        <f t="shared" si="46"/>
        <v>0</v>
      </c>
      <c r="X48">
        <f t="shared" si="46"/>
        <v>1</v>
      </c>
      <c r="Y48">
        <f t="shared" si="46"/>
        <v>1</v>
      </c>
      <c r="Z48">
        <f t="shared" si="46"/>
        <v>1</v>
      </c>
      <c r="AA48">
        <f t="shared" si="46"/>
        <v>1</v>
      </c>
      <c r="AB48">
        <f t="shared" si="46"/>
        <v>1</v>
      </c>
      <c r="AC48">
        <f t="shared" si="46"/>
        <v>0</v>
      </c>
      <c r="AD48">
        <f t="shared" si="46"/>
        <v>1</v>
      </c>
      <c r="AE48">
        <f t="shared" si="46"/>
        <v>0</v>
      </c>
      <c r="AF48">
        <f t="shared" si="46"/>
        <v>1</v>
      </c>
      <c r="AG48">
        <f t="shared" si="46"/>
        <v>1</v>
      </c>
      <c r="AH48">
        <f t="shared" si="46"/>
        <v>1</v>
      </c>
      <c r="AI48">
        <f t="shared" si="46"/>
        <v>0</v>
      </c>
      <c r="AJ48">
        <f t="shared" si="46"/>
        <v>1</v>
      </c>
      <c r="AK48">
        <f t="shared" si="46"/>
        <v>1</v>
      </c>
      <c r="AL48">
        <f t="shared" si="46"/>
        <v>1</v>
      </c>
      <c r="AM48">
        <f t="shared" si="46"/>
        <v>0</v>
      </c>
      <c r="AN48">
        <f t="shared" si="46"/>
        <v>1</v>
      </c>
      <c r="AO48">
        <f t="shared" si="46"/>
        <v>0</v>
      </c>
      <c r="AP48">
        <f t="shared" si="46"/>
        <v>1</v>
      </c>
      <c r="AQ48">
        <f t="shared" si="46"/>
        <v>1</v>
      </c>
      <c r="AR48">
        <f t="shared" si="46"/>
        <v>0</v>
      </c>
      <c r="AS48">
        <f t="shared" si="46"/>
        <v>1</v>
      </c>
      <c r="AT48">
        <f t="shared" si="46"/>
        <v>0</v>
      </c>
      <c r="AU48">
        <f t="shared" si="46"/>
        <v>0</v>
      </c>
      <c r="AV48">
        <f t="shared" si="46"/>
        <v>1</v>
      </c>
      <c r="AW48">
        <f t="shared" si="46"/>
        <v>0</v>
      </c>
      <c r="AX48">
        <f t="shared" si="46"/>
        <v>1</v>
      </c>
      <c r="AY48">
        <f t="shared" si="46"/>
        <v>0</v>
      </c>
      <c r="AZ48">
        <f t="shared" si="46"/>
        <v>1</v>
      </c>
      <c r="BA48">
        <f t="shared" si="46"/>
        <v>1</v>
      </c>
      <c r="BB48">
        <f t="shared" si="46"/>
        <v>0</v>
      </c>
      <c r="BC48">
        <f t="shared" si="46"/>
        <v>1</v>
      </c>
      <c r="BD48">
        <f t="shared" si="46"/>
        <v>1</v>
      </c>
      <c r="BE48">
        <f t="shared" si="46"/>
        <v>0</v>
      </c>
      <c r="BF48">
        <v>4681873</v>
      </c>
      <c r="BG48">
        <v>2</v>
      </c>
      <c r="BH48">
        <v>1</v>
      </c>
      <c r="BI48">
        <v>31</v>
      </c>
      <c r="BJ48">
        <v>2</v>
      </c>
      <c r="BM48" t="s">
        <v>200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"/>
  <sheetViews>
    <sheetView topLeftCell="AX1" workbookViewId="0">
      <selection activeCell="BG18" sqref="BG18"/>
    </sheetView>
  </sheetViews>
  <sheetFormatPr baseColWidth="10" defaultRowHeight="15" x14ac:dyDescent="0"/>
  <sheetData>
    <row r="1" spans="1:64">
      <c r="A1" t="s">
        <v>7</v>
      </c>
      <c r="B1" t="s">
        <v>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>
        <v>20.2</v>
      </c>
      <c r="AU1">
        <v>14.2</v>
      </c>
      <c r="AV1" t="s">
        <v>62</v>
      </c>
      <c r="AW1">
        <v>20.3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12</v>
      </c>
      <c r="BK1" t="s">
        <v>75</v>
      </c>
    </row>
    <row r="2" spans="1:64">
      <c r="A2" t="s">
        <v>86</v>
      </c>
      <c r="B2" t="s">
        <v>87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  <c r="J2" t="s">
        <v>105</v>
      </c>
      <c r="K2" t="s">
        <v>106</v>
      </c>
      <c r="L2" t="s">
        <v>107</v>
      </c>
      <c r="M2" t="s">
        <v>108</v>
      </c>
      <c r="N2" t="s">
        <v>109</v>
      </c>
      <c r="O2" t="s">
        <v>110</v>
      </c>
      <c r="P2" t="s">
        <v>111</v>
      </c>
      <c r="Q2" t="s">
        <v>112</v>
      </c>
      <c r="R2" t="s">
        <v>113</v>
      </c>
      <c r="S2" t="s">
        <v>114</v>
      </c>
      <c r="T2" t="s">
        <v>115</v>
      </c>
      <c r="U2" t="s">
        <v>116</v>
      </c>
      <c r="V2" t="s">
        <v>117</v>
      </c>
      <c r="W2" t="s">
        <v>118</v>
      </c>
      <c r="X2" t="s">
        <v>119</v>
      </c>
      <c r="Y2" t="s">
        <v>120</v>
      </c>
      <c r="Z2" t="s">
        <v>121</v>
      </c>
      <c r="AA2" t="s">
        <v>122</v>
      </c>
      <c r="AB2" t="s">
        <v>123</v>
      </c>
      <c r="AC2" t="s">
        <v>124</v>
      </c>
      <c r="AD2" t="s">
        <v>125</v>
      </c>
      <c r="AE2" t="s">
        <v>126</v>
      </c>
      <c r="AF2" t="s">
        <v>127</v>
      </c>
      <c r="AG2" t="s">
        <v>128</v>
      </c>
      <c r="AH2" t="s">
        <v>129</v>
      </c>
      <c r="AI2" t="s">
        <v>130</v>
      </c>
      <c r="AJ2" t="s">
        <v>131</v>
      </c>
      <c r="AK2" t="s">
        <v>132</v>
      </c>
      <c r="AL2" t="s">
        <v>133</v>
      </c>
      <c r="AM2" t="s">
        <v>134</v>
      </c>
      <c r="AN2" t="s">
        <v>135</v>
      </c>
      <c r="AO2" t="s">
        <v>136</v>
      </c>
      <c r="AP2" t="s">
        <v>137</v>
      </c>
      <c r="AQ2" t="s">
        <v>138</v>
      </c>
      <c r="AR2" t="s">
        <v>139</v>
      </c>
      <c r="AS2" t="s">
        <v>140</v>
      </c>
      <c r="AT2" t="s">
        <v>141</v>
      </c>
      <c r="AU2" t="s">
        <v>142</v>
      </c>
      <c r="AV2" t="s">
        <v>143</v>
      </c>
      <c r="AW2" t="s">
        <v>144</v>
      </c>
      <c r="AX2" t="s">
        <v>145</v>
      </c>
      <c r="AY2" t="s">
        <v>146</v>
      </c>
      <c r="AZ2" t="s">
        <v>147</v>
      </c>
      <c r="BA2" t="s">
        <v>148</v>
      </c>
      <c r="BB2" t="s">
        <v>149</v>
      </c>
      <c r="BC2" t="s">
        <v>150</v>
      </c>
      <c r="BD2" t="s">
        <v>151</v>
      </c>
      <c r="BE2" t="s">
        <v>152</v>
      </c>
      <c r="BF2" t="s">
        <v>153</v>
      </c>
      <c r="BG2" t="s">
        <v>154</v>
      </c>
      <c r="BH2" t="s">
        <v>201</v>
      </c>
      <c r="BI2" t="s">
        <v>202</v>
      </c>
      <c r="BJ2" t="s">
        <v>203</v>
      </c>
      <c r="BK2" t="s">
        <v>204</v>
      </c>
      <c r="BL2" t="s">
        <v>197</v>
      </c>
    </row>
    <row r="3" spans="1:64" s="3" customFormat="1">
      <c r="A3" s="2">
        <v>40594.607858796298</v>
      </c>
      <c r="B3" s="2">
        <v>40594.612604166665</v>
      </c>
      <c r="C3" s="3">
        <v>1</v>
      </c>
      <c r="D3" s="3">
        <v>2</v>
      </c>
      <c r="E3" s="3">
        <v>3</v>
      </c>
      <c r="F3" s="3">
        <v>2</v>
      </c>
      <c r="G3" s="3">
        <v>2</v>
      </c>
      <c r="H3" s="3">
        <v>3</v>
      </c>
      <c r="I3" s="3">
        <v>2</v>
      </c>
      <c r="J3" s="3">
        <v>1</v>
      </c>
      <c r="K3" s="3">
        <v>1</v>
      </c>
      <c r="L3" s="3">
        <v>2</v>
      </c>
      <c r="M3" s="3">
        <v>3</v>
      </c>
      <c r="N3" s="3">
        <v>2</v>
      </c>
      <c r="O3" s="3">
        <v>1</v>
      </c>
      <c r="P3" s="3">
        <v>2</v>
      </c>
      <c r="Q3" s="3">
        <v>1</v>
      </c>
      <c r="R3" s="3">
        <v>1</v>
      </c>
      <c r="S3" s="3">
        <v>1</v>
      </c>
      <c r="T3" s="3">
        <v>2</v>
      </c>
      <c r="U3" s="3">
        <v>4</v>
      </c>
      <c r="V3" s="3">
        <v>2</v>
      </c>
      <c r="W3" s="3">
        <v>1</v>
      </c>
      <c r="X3" s="3">
        <v>1</v>
      </c>
      <c r="Y3" s="3">
        <v>2</v>
      </c>
      <c r="Z3" s="3">
        <v>2</v>
      </c>
      <c r="AA3" s="3">
        <v>2</v>
      </c>
      <c r="AB3" s="3">
        <v>1</v>
      </c>
      <c r="AC3" s="3">
        <v>1</v>
      </c>
      <c r="AD3" s="3">
        <v>4</v>
      </c>
      <c r="AE3" s="3">
        <v>2</v>
      </c>
      <c r="AF3" s="3">
        <v>1</v>
      </c>
      <c r="AG3" s="3">
        <v>2</v>
      </c>
      <c r="AH3" s="3">
        <v>3</v>
      </c>
      <c r="AI3" s="3">
        <v>5</v>
      </c>
      <c r="AJ3" s="3">
        <v>3</v>
      </c>
      <c r="AK3" s="3">
        <v>2</v>
      </c>
      <c r="AL3" s="3">
        <v>1</v>
      </c>
      <c r="AM3" s="3">
        <v>2</v>
      </c>
      <c r="AN3" s="3">
        <v>3</v>
      </c>
      <c r="AO3" s="3">
        <v>3</v>
      </c>
      <c r="AP3" s="3">
        <v>2</v>
      </c>
      <c r="AQ3" s="3">
        <v>2</v>
      </c>
      <c r="AR3" s="3">
        <v>3</v>
      </c>
      <c r="AS3" s="3">
        <v>5</v>
      </c>
      <c r="AT3" s="3">
        <v>2</v>
      </c>
      <c r="AU3" s="3">
        <v>2</v>
      </c>
      <c r="AV3" s="3">
        <v>3</v>
      </c>
      <c r="AW3" s="3">
        <v>2</v>
      </c>
      <c r="AX3" s="3">
        <v>2</v>
      </c>
      <c r="AY3" s="3">
        <v>2</v>
      </c>
      <c r="AZ3" s="3">
        <v>1</v>
      </c>
      <c r="BA3" s="3">
        <v>3</v>
      </c>
      <c r="BB3" s="3">
        <v>1</v>
      </c>
      <c r="BC3" s="3">
        <v>1</v>
      </c>
      <c r="BD3" s="3">
        <v>1</v>
      </c>
      <c r="BE3" s="3" t="s">
        <v>189</v>
      </c>
      <c r="BF3" s="3">
        <v>2</v>
      </c>
      <c r="BG3" s="3">
        <v>3</v>
      </c>
      <c r="BH3" s="3">
        <v>32</v>
      </c>
      <c r="BI3" s="3">
        <v>2</v>
      </c>
      <c r="BJ3" s="3">
        <v>1</v>
      </c>
      <c r="BL3" s="3" t="s">
        <v>189</v>
      </c>
    </row>
    <row r="4" spans="1:64">
      <c r="A4" s="1">
        <v>40594.668506944443</v>
      </c>
      <c r="B4" s="1">
        <v>40594.684930555559</v>
      </c>
      <c r="C4">
        <v>1</v>
      </c>
      <c r="D4">
        <v>2</v>
      </c>
      <c r="E4">
        <v>3</v>
      </c>
      <c r="F4">
        <v>2</v>
      </c>
      <c r="G4">
        <v>2</v>
      </c>
      <c r="H4">
        <v>3</v>
      </c>
      <c r="I4">
        <v>3</v>
      </c>
      <c r="J4">
        <v>1</v>
      </c>
      <c r="K4">
        <v>1</v>
      </c>
      <c r="L4">
        <v>2</v>
      </c>
      <c r="M4">
        <v>3</v>
      </c>
      <c r="N4">
        <v>2</v>
      </c>
      <c r="O4">
        <v>1</v>
      </c>
      <c r="P4">
        <v>2</v>
      </c>
      <c r="Q4">
        <v>1</v>
      </c>
      <c r="R4">
        <v>1</v>
      </c>
      <c r="S4">
        <v>5</v>
      </c>
      <c r="T4">
        <v>2</v>
      </c>
      <c r="U4">
        <v>2</v>
      </c>
      <c r="V4">
        <v>1</v>
      </c>
      <c r="W4">
        <v>1</v>
      </c>
      <c r="X4">
        <v>1</v>
      </c>
      <c r="Y4">
        <v>3</v>
      </c>
      <c r="Z4">
        <v>2</v>
      </c>
      <c r="AA4">
        <v>2</v>
      </c>
      <c r="AB4">
        <v>3</v>
      </c>
      <c r="AC4">
        <v>1</v>
      </c>
      <c r="AD4">
        <v>5</v>
      </c>
      <c r="AE4">
        <v>2</v>
      </c>
      <c r="AF4">
        <v>1</v>
      </c>
      <c r="AG4">
        <v>2</v>
      </c>
      <c r="AH4">
        <v>1</v>
      </c>
      <c r="AI4">
        <v>2</v>
      </c>
      <c r="AJ4">
        <v>3</v>
      </c>
      <c r="AK4">
        <v>2</v>
      </c>
      <c r="AL4">
        <v>1</v>
      </c>
      <c r="AM4">
        <v>2</v>
      </c>
      <c r="AN4">
        <v>3</v>
      </c>
      <c r="AO4">
        <v>1</v>
      </c>
      <c r="AP4">
        <v>1</v>
      </c>
      <c r="AQ4">
        <v>2</v>
      </c>
      <c r="AR4">
        <v>3</v>
      </c>
      <c r="AS4">
        <v>5</v>
      </c>
      <c r="AT4">
        <v>1</v>
      </c>
      <c r="AU4">
        <v>4</v>
      </c>
      <c r="AV4">
        <v>3</v>
      </c>
      <c r="AW4">
        <v>2</v>
      </c>
      <c r="AX4">
        <v>3</v>
      </c>
      <c r="AY4">
        <v>2</v>
      </c>
      <c r="AZ4">
        <v>1</v>
      </c>
      <c r="BA4">
        <v>3</v>
      </c>
      <c r="BB4">
        <v>1</v>
      </c>
      <c r="BC4">
        <v>1</v>
      </c>
      <c r="BD4">
        <v>3</v>
      </c>
      <c r="BE4" t="s">
        <v>190</v>
      </c>
      <c r="BF4">
        <v>2</v>
      </c>
      <c r="BG4">
        <v>4</v>
      </c>
      <c r="BH4">
        <v>35</v>
      </c>
      <c r="BI4">
        <v>2</v>
      </c>
      <c r="BJ4">
        <v>1</v>
      </c>
      <c r="BL4" t="s">
        <v>199</v>
      </c>
    </row>
    <row r="5" spans="1:64">
      <c r="A5" s="1">
        <v>40594.680358796293</v>
      </c>
      <c r="B5" s="1">
        <v>40594.689780092594</v>
      </c>
      <c r="C5">
        <v>1</v>
      </c>
      <c r="D5">
        <v>2</v>
      </c>
      <c r="E5">
        <v>3</v>
      </c>
      <c r="F5">
        <v>2</v>
      </c>
      <c r="G5">
        <v>2</v>
      </c>
      <c r="H5">
        <v>3</v>
      </c>
      <c r="I5">
        <v>2</v>
      </c>
      <c r="J5">
        <v>1</v>
      </c>
      <c r="K5">
        <v>1</v>
      </c>
      <c r="L5">
        <v>2</v>
      </c>
      <c r="M5">
        <v>3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4</v>
      </c>
      <c r="V5">
        <v>1</v>
      </c>
      <c r="W5">
        <v>1</v>
      </c>
      <c r="X5">
        <v>1</v>
      </c>
      <c r="Y5">
        <v>3</v>
      </c>
      <c r="Z5">
        <v>2</v>
      </c>
      <c r="AA5">
        <v>2</v>
      </c>
      <c r="AB5">
        <v>1</v>
      </c>
      <c r="AC5">
        <v>1</v>
      </c>
      <c r="AD5">
        <v>5</v>
      </c>
      <c r="AE5">
        <v>2</v>
      </c>
      <c r="AF5">
        <v>1</v>
      </c>
      <c r="AG5">
        <v>2</v>
      </c>
      <c r="AH5">
        <v>1</v>
      </c>
      <c r="AI5">
        <v>4</v>
      </c>
      <c r="AJ5">
        <v>5</v>
      </c>
      <c r="AK5">
        <v>2</v>
      </c>
      <c r="AL5">
        <v>1</v>
      </c>
      <c r="AM5">
        <v>1</v>
      </c>
      <c r="AN5">
        <v>4</v>
      </c>
      <c r="AO5">
        <v>1</v>
      </c>
      <c r="AP5">
        <v>1</v>
      </c>
      <c r="AQ5">
        <v>1</v>
      </c>
      <c r="AR5">
        <v>3</v>
      </c>
      <c r="AS5">
        <v>2</v>
      </c>
      <c r="AT5">
        <v>1</v>
      </c>
      <c r="AU5">
        <v>3</v>
      </c>
      <c r="AV5">
        <v>3</v>
      </c>
      <c r="AW5">
        <v>2</v>
      </c>
      <c r="AX5">
        <v>2</v>
      </c>
      <c r="AY5">
        <v>2</v>
      </c>
      <c r="AZ5">
        <v>1</v>
      </c>
      <c r="BA5">
        <v>3</v>
      </c>
      <c r="BB5">
        <v>1</v>
      </c>
      <c r="BC5">
        <v>1</v>
      </c>
      <c r="BD5">
        <v>3</v>
      </c>
      <c r="BE5" t="s">
        <v>191</v>
      </c>
      <c r="BF5">
        <v>1</v>
      </c>
      <c r="BG5">
        <v>3</v>
      </c>
      <c r="BH5">
        <v>29</v>
      </c>
      <c r="BI5">
        <v>2</v>
      </c>
      <c r="BJ5">
        <v>1</v>
      </c>
      <c r="BK5" t="s">
        <v>192</v>
      </c>
      <c r="BL5" t="s">
        <v>199</v>
      </c>
    </row>
    <row r="6" spans="1:64">
      <c r="A6" s="1">
        <v>40594.678680555553</v>
      </c>
      <c r="B6" s="1">
        <v>40594.700127314813</v>
      </c>
      <c r="C6">
        <v>2</v>
      </c>
      <c r="D6">
        <v>2</v>
      </c>
      <c r="E6">
        <v>3</v>
      </c>
      <c r="F6">
        <v>2</v>
      </c>
      <c r="G6">
        <v>2</v>
      </c>
      <c r="H6">
        <v>3</v>
      </c>
      <c r="I6">
        <v>2</v>
      </c>
      <c r="J6">
        <v>1</v>
      </c>
      <c r="K6">
        <v>1</v>
      </c>
      <c r="L6">
        <v>2</v>
      </c>
      <c r="M6">
        <v>1</v>
      </c>
      <c r="N6">
        <v>1</v>
      </c>
      <c r="O6">
        <v>1</v>
      </c>
      <c r="P6">
        <v>2</v>
      </c>
      <c r="Q6">
        <v>1</v>
      </c>
      <c r="R6">
        <v>1</v>
      </c>
      <c r="S6">
        <v>1</v>
      </c>
      <c r="T6">
        <v>1</v>
      </c>
      <c r="U6">
        <v>4</v>
      </c>
      <c r="V6">
        <v>2</v>
      </c>
      <c r="W6">
        <v>1</v>
      </c>
      <c r="X6">
        <v>1</v>
      </c>
      <c r="Y6">
        <v>3</v>
      </c>
      <c r="Z6">
        <v>2</v>
      </c>
      <c r="AA6">
        <v>2</v>
      </c>
      <c r="AB6">
        <v>2</v>
      </c>
      <c r="AC6">
        <v>1</v>
      </c>
      <c r="AD6">
        <v>3</v>
      </c>
      <c r="AE6">
        <v>2</v>
      </c>
      <c r="AF6">
        <v>4</v>
      </c>
      <c r="AG6">
        <v>2</v>
      </c>
      <c r="AH6">
        <v>3</v>
      </c>
      <c r="AI6">
        <v>5</v>
      </c>
      <c r="AJ6">
        <v>5</v>
      </c>
      <c r="AK6">
        <v>2</v>
      </c>
      <c r="AL6">
        <v>2</v>
      </c>
      <c r="AM6">
        <v>1</v>
      </c>
      <c r="AN6">
        <v>4</v>
      </c>
      <c r="AO6">
        <v>3</v>
      </c>
      <c r="AP6">
        <v>2</v>
      </c>
      <c r="AQ6">
        <v>2</v>
      </c>
      <c r="AR6">
        <v>1</v>
      </c>
      <c r="AS6">
        <v>2</v>
      </c>
      <c r="AT6">
        <v>2</v>
      </c>
      <c r="AU6">
        <v>4</v>
      </c>
      <c r="AV6">
        <v>3</v>
      </c>
      <c r="AW6">
        <v>2</v>
      </c>
      <c r="AX6">
        <v>2</v>
      </c>
      <c r="AY6">
        <v>2</v>
      </c>
      <c r="AZ6">
        <v>1</v>
      </c>
      <c r="BA6">
        <v>1</v>
      </c>
      <c r="BB6">
        <v>1</v>
      </c>
      <c r="BC6">
        <v>1</v>
      </c>
      <c r="BD6">
        <v>3</v>
      </c>
      <c r="BE6" t="s">
        <v>193</v>
      </c>
      <c r="BF6">
        <v>1</v>
      </c>
      <c r="BG6">
        <v>4</v>
      </c>
      <c r="BH6">
        <v>52</v>
      </c>
      <c r="BI6">
        <v>1</v>
      </c>
      <c r="BJ6">
        <v>1</v>
      </c>
      <c r="BK6" t="s">
        <v>194</v>
      </c>
      <c r="BL6" t="s">
        <v>199</v>
      </c>
    </row>
    <row r="7" spans="1:64">
      <c r="A7" s="1">
        <v>40594.697118055556</v>
      </c>
      <c r="B7" s="1">
        <v>40594.717650462961</v>
      </c>
      <c r="C7">
        <v>1</v>
      </c>
      <c r="D7">
        <v>2</v>
      </c>
      <c r="E7">
        <v>3</v>
      </c>
      <c r="F7">
        <v>2</v>
      </c>
      <c r="G7">
        <v>2</v>
      </c>
      <c r="H7">
        <v>3</v>
      </c>
      <c r="I7">
        <v>1</v>
      </c>
      <c r="J7">
        <v>2</v>
      </c>
      <c r="K7">
        <v>1</v>
      </c>
      <c r="L7">
        <v>2</v>
      </c>
      <c r="M7">
        <v>1</v>
      </c>
      <c r="N7">
        <v>2</v>
      </c>
      <c r="O7">
        <v>1</v>
      </c>
      <c r="P7">
        <v>1</v>
      </c>
      <c r="Q7">
        <v>1</v>
      </c>
      <c r="R7">
        <v>1</v>
      </c>
      <c r="S7">
        <v>3</v>
      </c>
      <c r="T7">
        <v>2</v>
      </c>
      <c r="U7">
        <v>4</v>
      </c>
      <c r="V7">
        <v>1</v>
      </c>
      <c r="W7">
        <v>1</v>
      </c>
      <c r="X7">
        <v>1</v>
      </c>
      <c r="Y7">
        <v>3</v>
      </c>
      <c r="Z7">
        <v>1</v>
      </c>
      <c r="AA7">
        <v>1</v>
      </c>
      <c r="AB7">
        <v>5</v>
      </c>
      <c r="AC7">
        <v>2</v>
      </c>
      <c r="AD7">
        <v>5</v>
      </c>
      <c r="AE7">
        <v>2</v>
      </c>
      <c r="AF7">
        <v>1</v>
      </c>
      <c r="AG7">
        <v>2</v>
      </c>
      <c r="AH7">
        <v>4</v>
      </c>
      <c r="AI7">
        <v>5</v>
      </c>
      <c r="AJ7">
        <v>5</v>
      </c>
      <c r="AK7">
        <v>5</v>
      </c>
      <c r="AL7">
        <v>2</v>
      </c>
      <c r="AM7">
        <v>2</v>
      </c>
      <c r="AN7">
        <v>4</v>
      </c>
      <c r="AO7">
        <v>1</v>
      </c>
      <c r="AP7">
        <v>1</v>
      </c>
      <c r="AQ7">
        <v>1</v>
      </c>
      <c r="AR7">
        <v>1</v>
      </c>
      <c r="AS7">
        <v>2</v>
      </c>
      <c r="AT7">
        <v>1</v>
      </c>
      <c r="AU7">
        <v>4</v>
      </c>
      <c r="AV7">
        <v>5</v>
      </c>
      <c r="AW7">
        <v>2</v>
      </c>
      <c r="AX7">
        <v>2</v>
      </c>
      <c r="AY7">
        <v>1</v>
      </c>
      <c r="AZ7">
        <v>1</v>
      </c>
      <c r="BA7">
        <v>1</v>
      </c>
      <c r="BB7">
        <v>1</v>
      </c>
      <c r="BC7">
        <v>1</v>
      </c>
      <c r="BD7">
        <v>3</v>
      </c>
      <c r="BE7" t="s">
        <v>191</v>
      </c>
      <c r="BF7">
        <v>2</v>
      </c>
      <c r="BG7">
        <v>4</v>
      </c>
      <c r="BH7">
        <v>54</v>
      </c>
      <c r="BI7">
        <v>2</v>
      </c>
      <c r="BJ7">
        <v>1</v>
      </c>
      <c r="BL7" t="s">
        <v>199</v>
      </c>
    </row>
    <row r="8" spans="1:64">
      <c r="A8" s="1">
        <v>40594.771122685182</v>
      </c>
      <c r="B8" s="1">
        <v>40594.793819444443</v>
      </c>
      <c r="C8">
        <v>1</v>
      </c>
      <c r="D8">
        <v>2</v>
      </c>
      <c r="E8">
        <v>3</v>
      </c>
      <c r="F8">
        <v>2</v>
      </c>
      <c r="G8">
        <v>2</v>
      </c>
      <c r="H8">
        <v>3</v>
      </c>
      <c r="I8">
        <v>1</v>
      </c>
      <c r="J8">
        <v>1</v>
      </c>
      <c r="K8">
        <v>1</v>
      </c>
      <c r="L8">
        <v>2</v>
      </c>
      <c r="M8">
        <v>3</v>
      </c>
      <c r="N8">
        <v>2</v>
      </c>
      <c r="O8">
        <v>1</v>
      </c>
      <c r="P8">
        <v>2</v>
      </c>
      <c r="Q8">
        <v>1</v>
      </c>
      <c r="R8">
        <v>1</v>
      </c>
      <c r="S8">
        <v>1</v>
      </c>
      <c r="T8">
        <v>1</v>
      </c>
      <c r="U8">
        <v>4</v>
      </c>
      <c r="V8">
        <v>1</v>
      </c>
      <c r="W8">
        <v>1</v>
      </c>
      <c r="X8">
        <v>1</v>
      </c>
      <c r="Y8">
        <v>3</v>
      </c>
      <c r="Z8">
        <v>2</v>
      </c>
      <c r="AA8">
        <v>2</v>
      </c>
      <c r="AB8">
        <v>1</v>
      </c>
      <c r="AC8">
        <v>1</v>
      </c>
      <c r="AD8">
        <v>3</v>
      </c>
      <c r="AE8">
        <v>2</v>
      </c>
      <c r="AF8">
        <v>1</v>
      </c>
      <c r="AG8">
        <v>1</v>
      </c>
      <c r="AH8">
        <v>4</v>
      </c>
      <c r="AI8">
        <v>5</v>
      </c>
      <c r="AJ8">
        <v>5</v>
      </c>
      <c r="AK8">
        <v>2</v>
      </c>
      <c r="AL8">
        <v>1</v>
      </c>
      <c r="AM8">
        <v>1</v>
      </c>
      <c r="AN8">
        <v>4</v>
      </c>
      <c r="AO8">
        <v>3</v>
      </c>
      <c r="AP8">
        <v>2</v>
      </c>
      <c r="AQ8">
        <v>2</v>
      </c>
      <c r="AR8">
        <v>3</v>
      </c>
      <c r="AS8">
        <v>5</v>
      </c>
      <c r="AT8">
        <v>1</v>
      </c>
      <c r="AU8">
        <v>4</v>
      </c>
      <c r="AV8">
        <v>3</v>
      </c>
      <c r="AW8">
        <v>2</v>
      </c>
      <c r="AX8">
        <v>1</v>
      </c>
      <c r="AY8">
        <v>2</v>
      </c>
      <c r="AZ8">
        <v>1</v>
      </c>
      <c r="BA8">
        <v>2</v>
      </c>
      <c r="BB8">
        <v>1</v>
      </c>
      <c r="BC8">
        <v>1</v>
      </c>
      <c r="BD8">
        <v>3</v>
      </c>
      <c r="BE8" t="s">
        <v>195</v>
      </c>
      <c r="BF8">
        <v>1</v>
      </c>
      <c r="BG8">
        <v>4</v>
      </c>
      <c r="BH8">
        <v>49</v>
      </c>
      <c r="BI8">
        <v>2</v>
      </c>
      <c r="BJ8">
        <v>1</v>
      </c>
      <c r="BL8" t="s">
        <v>199</v>
      </c>
    </row>
    <row r="9" spans="1:64">
      <c r="A9" s="1">
        <v>40594.841898148145</v>
      </c>
      <c r="B9" s="1">
        <v>40594.866851851853</v>
      </c>
      <c r="C9">
        <v>2</v>
      </c>
      <c r="D9">
        <v>2</v>
      </c>
      <c r="E9">
        <v>3</v>
      </c>
      <c r="F9">
        <v>1</v>
      </c>
      <c r="G9">
        <v>2</v>
      </c>
      <c r="H9">
        <v>3</v>
      </c>
      <c r="I9">
        <v>2</v>
      </c>
      <c r="J9">
        <v>2</v>
      </c>
      <c r="K9">
        <v>2</v>
      </c>
      <c r="L9">
        <v>2</v>
      </c>
      <c r="M9">
        <v>1</v>
      </c>
      <c r="N9">
        <v>2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4</v>
      </c>
      <c r="V9">
        <v>1</v>
      </c>
      <c r="W9">
        <v>1</v>
      </c>
      <c r="X9">
        <v>1</v>
      </c>
      <c r="Y9">
        <v>3</v>
      </c>
      <c r="Z9">
        <v>2</v>
      </c>
      <c r="AA9">
        <v>2</v>
      </c>
      <c r="AB9">
        <v>1</v>
      </c>
      <c r="AC9">
        <v>1</v>
      </c>
      <c r="AD9">
        <v>3</v>
      </c>
      <c r="AE9">
        <v>2</v>
      </c>
      <c r="AF9">
        <v>1</v>
      </c>
      <c r="AG9">
        <v>2</v>
      </c>
      <c r="AH9">
        <v>4</v>
      </c>
      <c r="AI9">
        <v>5</v>
      </c>
      <c r="AJ9">
        <v>3</v>
      </c>
      <c r="AK9">
        <v>2</v>
      </c>
      <c r="AL9">
        <v>2</v>
      </c>
      <c r="AM9">
        <v>2</v>
      </c>
      <c r="AN9">
        <v>4</v>
      </c>
      <c r="AO9">
        <v>1</v>
      </c>
      <c r="AP9">
        <v>2</v>
      </c>
      <c r="AQ9">
        <v>2</v>
      </c>
      <c r="AR9">
        <v>1</v>
      </c>
      <c r="AS9">
        <v>2</v>
      </c>
      <c r="AT9">
        <v>1</v>
      </c>
      <c r="AU9">
        <v>3</v>
      </c>
      <c r="AV9">
        <v>3</v>
      </c>
      <c r="AW9">
        <v>2</v>
      </c>
      <c r="AX9">
        <v>2</v>
      </c>
      <c r="AY9">
        <v>2</v>
      </c>
      <c r="AZ9">
        <v>1</v>
      </c>
      <c r="BA9">
        <v>3</v>
      </c>
      <c r="BB9">
        <v>1</v>
      </c>
      <c r="BC9">
        <v>1</v>
      </c>
      <c r="BD9">
        <v>3</v>
      </c>
      <c r="BF9">
        <v>1</v>
      </c>
      <c r="BG9">
        <v>4</v>
      </c>
      <c r="BH9">
        <v>27</v>
      </c>
      <c r="BI9">
        <v>2</v>
      </c>
      <c r="BJ9">
        <v>1</v>
      </c>
      <c r="BL9" t="s">
        <v>199</v>
      </c>
    </row>
    <row r="10" spans="1:64">
      <c r="A10" s="1">
        <v>40597.544351851851</v>
      </c>
      <c r="B10" s="1">
        <v>40597.562210648146</v>
      </c>
      <c r="C10">
        <v>1</v>
      </c>
      <c r="D10">
        <v>2</v>
      </c>
      <c r="E10">
        <v>3</v>
      </c>
      <c r="F10">
        <v>2</v>
      </c>
      <c r="G10">
        <v>2</v>
      </c>
      <c r="H10">
        <v>4</v>
      </c>
      <c r="I10">
        <v>2</v>
      </c>
      <c r="J10">
        <v>1</v>
      </c>
      <c r="K10">
        <v>1</v>
      </c>
      <c r="L10">
        <v>2</v>
      </c>
      <c r="M10">
        <v>3</v>
      </c>
      <c r="N10">
        <v>1</v>
      </c>
      <c r="O10">
        <v>1</v>
      </c>
      <c r="P10">
        <v>1</v>
      </c>
      <c r="Q10">
        <v>1</v>
      </c>
      <c r="R10">
        <v>1</v>
      </c>
      <c r="S10">
        <v>2</v>
      </c>
      <c r="T10">
        <v>1</v>
      </c>
      <c r="U10">
        <v>2</v>
      </c>
      <c r="V10">
        <v>2</v>
      </c>
      <c r="W10">
        <v>1</v>
      </c>
      <c r="X10">
        <v>1</v>
      </c>
      <c r="Y10">
        <v>3</v>
      </c>
      <c r="Z10">
        <v>3</v>
      </c>
      <c r="AA10">
        <v>2</v>
      </c>
      <c r="AB10">
        <v>5</v>
      </c>
      <c r="AC10">
        <v>1</v>
      </c>
      <c r="AD10">
        <v>4</v>
      </c>
      <c r="AE10">
        <v>2</v>
      </c>
      <c r="AF10">
        <v>1</v>
      </c>
      <c r="AG10">
        <v>2</v>
      </c>
      <c r="AH10">
        <v>4</v>
      </c>
      <c r="AI10">
        <v>4</v>
      </c>
      <c r="AJ10">
        <v>5</v>
      </c>
      <c r="AK10">
        <v>5</v>
      </c>
      <c r="AL10">
        <v>1</v>
      </c>
      <c r="AM10">
        <v>2</v>
      </c>
      <c r="AN10">
        <v>4</v>
      </c>
      <c r="AO10">
        <v>3</v>
      </c>
      <c r="AP10">
        <v>1</v>
      </c>
      <c r="AQ10">
        <v>1</v>
      </c>
      <c r="AR10">
        <v>4</v>
      </c>
      <c r="AS10">
        <v>4</v>
      </c>
      <c r="AT10">
        <v>2</v>
      </c>
      <c r="AU10">
        <v>1</v>
      </c>
      <c r="AV10">
        <v>4</v>
      </c>
      <c r="AW10">
        <v>2</v>
      </c>
      <c r="AX10">
        <v>2</v>
      </c>
      <c r="AY10">
        <v>1</v>
      </c>
      <c r="AZ10">
        <v>1</v>
      </c>
      <c r="BA10">
        <v>3</v>
      </c>
      <c r="BB10">
        <v>1</v>
      </c>
      <c r="BC10">
        <v>1</v>
      </c>
      <c r="BD10">
        <v>2</v>
      </c>
      <c r="BE10">
        <v>6013814</v>
      </c>
      <c r="BF10">
        <v>2</v>
      </c>
      <c r="BG10">
        <v>1</v>
      </c>
      <c r="BH10">
        <v>21</v>
      </c>
      <c r="BI10">
        <v>1</v>
      </c>
      <c r="BJ10">
        <v>1</v>
      </c>
      <c r="BK10" t="s">
        <v>196</v>
      </c>
      <c r="BL10" t="s">
        <v>200</v>
      </c>
    </row>
    <row r="11" spans="1:64">
      <c r="A11" s="1">
        <v>40597.594525462962</v>
      </c>
      <c r="B11" s="1">
        <v>40597.614988425928</v>
      </c>
      <c r="C11">
        <v>1</v>
      </c>
      <c r="D11">
        <v>2</v>
      </c>
      <c r="E11">
        <v>3</v>
      </c>
      <c r="F11">
        <v>2</v>
      </c>
      <c r="G11">
        <v>2</v>
      </c>
      <c r="H11">
        <v>3</v>
      </c>
      <c r="I11">
        <v>3</v>
      </c>
      <c r="J11">
        <v>1</v>
      </c>
      <c r="K11">
        <v>1</v>
      </c>
      <c r="L11">
        <v>2</v>
      </c>
      <c r="M11">
        <v>3</v>
      </c>
      <c r="N11">
        <v>2</v>
      </c>
      <c r="O11">
        <v>1</v>
      </c>
      <c r="P11">
        <v>2</v>
      </c>
      <c r="Q11">
        <v>1</v>
      </c>
      <c r="R11">
        <v>1</v>
      </c>
      <c r="S11">
        <v>2</v>
      </c>
      <c r="T11">
        <v>2</v>
      </c>
      <c r="U11">
        <v>2</v>
      </c>
      <c r="V11">
        <v>2</v>
      </c>
      <c r="W11">
        <v>1</v>
      </c>
      <c r="X11">
        <v>1</v>
      </c>
      <c r="Y11">
        <v>3</v>
      </c>
      <c r="Z11">
        <v>2</v>
      </c>
      <c r="AA11">
        <v>2</v>
      </c>
      <c r="AB11">
        <v>5</v>
      </c>
      <c r="AC11">
        <v>2</v>
      </c>
      <c r="AD11">
        <v>5</v>
      </c>
      <c r="AE11">
        <v>2</v>
      </c>
      <c r="AF11">
        <v>1</v>
      </c>
      <c r="AG11">
        <v>1</v>
      </c>
      <c r="AH11">
        <v>1</v>
      </c>
      <c r="AI11">
        <v>1</v>
      </c>
      <c r="AJ11">
        <v>5</v>
      </c>
      <c r="AK11">
        <v>5</v>
      </c>
      <c r="AL11">
        <v>2</v>
      </c>
      <c r="AM11">
        <v>2</v>
      </c>
      <c r="AN11">
        <v>4</v>
      </c>
      <c r="AO11">
        <v>2</v>
      </c>
      <c r="AP11">
        <v>1</v>
      </c>
      <c r="AQ11">
        <v>1</v>
      </c>
      <c r="AR11">
        <v>3</v>
      </c>
      <c r="AS11">
        <v>2</v>
      </c>
      <c r="AT11">
        <v>1</v>
      </c>
      <c r="AU11">
        <v>2</v>
      </c>
      <c r="AV11">
        <v>3</v>
      </c>
      <c r="AW11">
        <v>2</v>
      </c>
      <c r="AX11">
        <v>2</v>
      </c>
      <c r="AY11">
        <v>1</v>
      </c>
      <c r="AZ11">
        <v>1</v>
      </c>
      <c r="BA11">
        <v>3</v>
      </c>
      <c r="BB11">
        <v>1</v>
      </c>
      <c r="BC11">
        <v>1</v>
      </c>
      <c r="BD11">
        <v>2</v>
      </c>
      <c r="BE11">
        <v>5063150</v>
      </c>
      <c r="BF11">
        <v>2</v>
      </c>
      <c r="BG11">
        <v>1</v>
      </c>
      <c r="BH11">
        <v>24</v>
      </c>
      <c r="BI11">
        <v>2</v>
      </c>
      <c r="BJ11">
        <v>1</v>
      </c>
      <c r="BL11" t="s">
        <v>200</v>
      </c>
    </row>
    <row r="12" spans="1:64">
      <c r="A12" s="1">
        <v>40597.703240740739</v>
      </c>
      <c r="B12" s="1">
        <v>40597.724594907406</v>
      </c>
      <c r="C12">
        <v>1</v>
      </c>
      <c r="D12">
        <v>2</v>
      </c>
      <c r="E12">
        <v>3</v>
      </c>
      <c r="F12">
        <v>2</v>
      </c>
      <c r="G12">
        <v>2</v>
      </c>
      <c r="H12">
        <v>3</v>
      </c>
      <c r="I12">
        <v>2</v>
      </c>
      <c r="J12">
        <v>1</v>
      </c>
      <c r="K12">
        <v>1</v>
      </c>
      <c r="L12">
        <v>2</v>
      </c>
      <c r="M12">
        <v>3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2</v>
      </c>
      <c r="U12">
        <v>2</v>
      </c>
      <c r="V12">
        <v>2</v>
      </c>
      <c r="W12">
        <v>1</v>
      </c>
      <c r="X12">
        <v>1</v>
      </c>
      <c r="Y12">
        <v>3</v>
      </c>
      <c r="Z12">
        <v>2</v>
      </c>
      <c r="AA12">
        <v>2</v>
      </c>
      <c r="AB12">
        <v>2</v>
      </c>
      <c r="AC12">
        <v>2</v>
      </c>
      <c r="AD12">
        <v>3</v>
      </c>
      <c r="AE12">
        <v>2</v>
      </c>
      <c r="AF12">
        <v>1</v>
      </c>
      <c r="AG12">
        <v>1</v>
      </c>
      <c r="AH12">
        <v>1</v>
      </c>
      <c r="AI12">
        <v>3</v>
      </c>
      <c r="AJ12">
        <v>2</v>
      </c>
      <c r="AK12">
        <v>2</v>
      </c>
      <c r="AL12">
        <v>1</v>
      </c>
      <c r="AM12">
        <v>2</v>
      </c>
      <c r="AN12">
        <v>3</v>
      </c>
      <c r="AO12">
        <v>3</v>
      </c>
      <c r="AP12">
        <v>1</v>
      </c>
      <c r="AQ12">
        <v>1</v>
      </c>
      <c r="AR12">
        <v>3</v>
      </c>
      <c r="AS12">
        <v>4</v>
      </c>
      <c r="AT12">
        <v>2</v>
      </c>
      <c r="AU12">
        <v>2</v>
      </c>
      <c r="AV12">
        <v>3</v>
      </c>
      <c r="AW12">
        <v>2</v>
      </c>
      <c r="AX12">
        <v>2</v>
      </c>
      <c r="AY12">
        <v>2</v>
      </c>
      <c r="AZ12">
        <v>1</v>
      </c>
      <c r="BA12">
        <v>2</v>
      </c>
      <c r="BB12">
        <v>1</v>
      </c>
      <c r="BC12">
        <v>1</v>
      </c>
      <c r="BD12">
        <v>2</v>
      </c>
      <c r="BE12">
        <v>6289011</v>
      </c>
      <c r="BF12">
        <v>1</v>
      </c>
      <c r="BG12">
        <v>1</v>
      </c>
      <c r="BH12">
        <v>20</v>
      </c>
      <c r="BI12">
        <v>2</v>
      </c>
      <c r="BJ12">
        <v>1</v>
      </c>
      <c r="BL12" t="s">
        <v>200</v>
      </c>
    </row>
    <row r="13" spans="1:64">
      <c r="A13" s="1">
        <v>40597.752962962964</v>
      </c>
      <c r="B13" s="1">
        <v>40597.770844907405</v>
      </c>
      <c r="C13">
        <v>2</v>
      </c>
      <c r="D13">
        <v>1</v>
      </c>
      <c r="E13">
        <v>1</v>
      </c>
      <c r="F13">
        <v>1</v>
      </c>
      <c r="G13">
        <v>1</v>
      </c>
      <c r="H13">
        <v>2</v>
      </c>
      <c r="I13">
        <v>1</v>
      </c>
      <c r="J13">
        <v>1</v>
      </c>
      <c r="K13">
        <v>1</v>
      </c>
      <c r="L13">
        <v>1</v>
      </c>
      <c r="M13">
        <v>4</v>
      </c>
      <c r="N13">
        <v>1</v>
      </c>
      <c r="O13">
        <v>2</v>
      </c>
      <c r="P13">
        <v>1</v>
      </c>
      <c r="Q13">
        <v>2</v>
      </c>
      <c r="R13">
        <v>1</v>
      </c>
      <c r="S13">
        <v>3</v>
      </c>
      <c r="T13">
        <v>2</v>
      </c>
      <c r="U13">
        <v>4</v>
      </c>
      <c r="V13">
        <v>1</v>
      </c>
      <c r="W13">
        <v>2</v>
      </c>
      <c r="X13">
        <v>1</v>
      </c>
      <c r="Y13">
        <v>1</v>
      </c>
      <c r="Z13">
        <v>2</v>
      </c>
      <c r="AA13">
        <v>1</v>
      </c>
      <c r="AB13">
        <v>3</v>
      </c>
      <c r="AC13">
        <v>2</v>
      </c>
      <c r="AD13">
        <v>1</v>
      </c>
      <c r="AE13">
        <v>2</v>
      </c>
      <c r="AF13">
        <v>2</v>
      </c>
      <c r="AG13">
        <v>2</v>
      </c>
      <c r="AH13">
        <v>2</v>
      </c>
      <c r="AI13">
        <v>3</v>
      </c>
      <c r="AJ13">
        <v>3</v>
      </c>
      <c r="AK13">
        <v>4</v>
      </c>
      <c r="AL13">
        <v>2</v>
      </c>
      <c r="AM13">
        <v>1</v>
      </c>
      <c r="AN13">
        <v>3</v>
      </c>
      <c r="AO13">
        <v>3</v>
      </c>
      <c r="AP13">
        <v>1</v>
      </c>
      <c r="AQ13">
        <v>2</v>
      </c>
      <c r="AR13">
        <v>1</v>
      </c>
      <c r="AS13">
        <v>3</v>
      </c>
      <c r="AT13">
        <v>1</v>
      </c>
      <c r="AU13">
        <v>5</v>
      </c>
      <c r="AV13">
        <v>4</v>
      </c>
      <c r="AW13">
        <v>2</v>
      </c>
      <c r="AX13">
        <v>3</v>
      </c>
      <c r="AY13">
        <v>2</v>
      </c>
      <c r="AZ13">
        <v>1</v>
      </c>
      <c r="BA13">
        <v>3</v>
      </c>
      <c r="BB13">
        <v>1</v>
      </c>
      <c r="BC13">
        <v>1</v>
      </c>
      <c r="BD13">
        <v>2</v>
      </c>
      <c r="BE13">
        <v>6010980</v>
      </c>
      <c r="BF13">
        <v>2</v>
      </c>
      <c r="BG13">
        <v>1</v>
      </c>
      <c r="BH13">
        <v>21</v>
      </c>
      <c r="BI13">
        <v>1</v>
      </c>
      <c r="BJ13">
        <v>1</v>
      </c>
      <c r="BL13" t="s">
        <v>200</v>
      </c>
    </row>
    <row r="14" spans="1:64">
      <c r="A14" s="1">
        <v>40597.796076388891</v>
      </c>
      <c r="B14" s="1">
        <v>40597.821643518517</v>
      </c>
      <c r="C14">
        <v>1</v>
      </c>
      <c r="D14">
        <v>2</v>
      </c>
      <c r="E14">
        <v>4</v>
      </c>
      <c r="F14">
        <v>1</v>
      </c>
      <c r="G14">
        <v>2</v>
      </c>
      <c r="H14">
        <v>3</v>
      </c>
      <c r="I14">
        <v>2</v>
      </c>
      <c r="J14">
        <v>2</v>
      </c>
      <c r="K14">
        <v>1</v>
      </c>
      <c r="L14">
        <v>2</v>
      </c>
      <c r="M14">
        <v>4</v>
      </c>
      <c r="N14">
        <v>2</v>
      </c>
      <c r="O14">
        <v>2</v>
      </c>
      <c r="P14">
        <v>2</v>
      </c>
      <c r="Q14">
        <v>1</v>
      </c>
      <c r="R14">
        <v>1</v>
      </c>
      <c r="S14">
        <v>3</v>
      </c>
      <c r="T14">
        <v>1</v>
      </c>
      <c r="U14">
        <v>4</v>
      </c>
      <c r="V14">
        <v>1</v>
      </c>
      <c r="W14">
        <v>1</v>
      </c>
      <c r="X14">
        <v>2</v>
      </c>
      <c r="Y14">
        <v>3</v>
      </c>
      <c r="Z14">
        <v>2</v>
      </c>
      <c r="AA14">
        <v>1</v>
      </c>
      <c r="AB14">
        <v>1</v>
      </c>
      <c r="AC14">
        <v>1</v>
      </c>
      <c r="AD14">
        <v>5</v>
      </c>
      <c r="AE14">
        <v>2</v>
      </c>
      <c r="AF14">
        <v>1</v>
      </c>
      <c r="AG14">
        <v>2</v>
      </c>
      <c r="AH14">
        <v>4</v>
      </c>
      <c r="AI14">
        <v>3</v>
      </c>
      <c r="AJ14">
        <v>5</v>
      </c>
      <c r="AK14">
        <v>2</v>
      </c>
      <c r="AL14">
        <v>2</v>
      </c>
      <c r="AM14">
        <v>1</v>
      </c>
      <c r="AN14">
        <v>2</v>
      </c>
      <c r="AO14">
        <v>3</v>
      </c>
      <c r="AP14">
        <v>2</v>
      </c>
      <c r="AQ14">
        <v>2</v>
      </c>
      <c r="AR14">
        <v>1</v>
      </c>
      <c r="AS14">
        <v>2</v>
      </c>
      <c r="AT14">
        <v>1</v>
      </c>
      <c r="AU14">
        <v>3</v>
      </c>
      <c r="AV14">
        <v>3</v>
      </c>
      <c r="AW14">
        <v>2</v>
      </c>
      <c r="AX14">
        <v>2</v>
      </c>
      <c r="AY14">
        <v>2</v>
      </c>
      <c r="AZ14">
        <v>1</v>
      </c>
      <c r="BA14">
        <v>1</v>
      </c>
      <c r="BB14">
        <v>3</v>
      </c>
      <c r="BC14">
        <v>1</v>
      </c>
      <c r="BD14">
        <v>2</v>
      </c>
      <c r="BE14">
        <v>6123781</v>
      </c>
      <c r="BF14">
        <v>2</v>
      </c>
      <c r="BG14">
        <v>1</v>
      </c>
      <c r="BH14">
        <v>20</v>
      </c>
      <c r="BI14">
        <v>1</v>
      </c>
      <c r="BJ14">
        <v>1</v>
      </c>
      <c r="BL14" t="s">
        <v>200</v>
      </c>
    </row>
    <row r="15" spans="1:64">
      <c r="A15" s="1">
        <v>40597.886145833334</v>
      </c>
      <c r="B15" s="1">
        <v>40597.918541666666</v>
      </c>
      <c r="C15">
        <v>1</v>
      </c>
      <c r="D15">
        <v>2</v>
      </c>
      <c r="E15">
        <v>4</v>
      </c>
      <c r="F15">
        <v>2</v>
      </c>
      <c r="G15">
        <v>2</v>
      </c>
      <c r="H15">
        <v>3</v>
      </c>
      <c r="I15">
        <v>1</v>
      </c>
      <c r="J15">
        <v>1</v>
      </c>
      <c r="K15">
        <v>2</v>
      </c>
      <c r="L15">
        <v>2</v>
      </c>
      <c r="M15">
        <v>3</v>
      </c>
      <c r="N15">
        <v>1</v>
      </c>
      <c r="O15">
        <v>1</v>
      </c>
      <c r="P15">
        <v>1</v>
      </c>
      <c r="Q15">
        <v>1</v>
      </c>
      <c r="R15">
        <v>1</v>
      </c>
      <c r="S15">
        <v>2</v>
      </c>
      <c r="T15">
        <v>1</v>
      </c>
      <c r="U15">
        <v>1</v>
      </c>
      <c r="V15">
        <v>1</v>
      </c>
      <c r="W15">
        <v>1</v>
      </c>
      <c r="X15">
        <v>1</v>
      </c>
      <c r="Y15">
        <v>2</v>
      </c>
      <c r="Z15">
        <v>3</v>
      </c>
      <c r="AA15">
        <v>2</v>
      </c>
      <c r="AB15">
        <v>1</v>
      </c>
      <c r="AC15">
        <v>1</v>
      </c>
      <c r="AD15">
        <v>2</v>
      </c>
      <c r="AE15">
        <v>2</v>
      </c>
      <c r="AF15">
        <v>1</v>
      </c>
      <c r="AG15">
        <v>2</v>
      </c>
      <c r="AH15">
        <v>1</v>
      </c>
      <c r="AI15">
        <v>2</v>
      </c>
      <c r="AJ15">
        <v>4</v>
      </c>
      <c r="AK15">
        <v>2</v>
      </c>
      <c r="AL15">
        <v>2</v>
      </c>
      <c r="AM15">
        <v>2</v>
      </c>
      <c r="AN15">
        <v>4</v>
      </c>
      <c r="AO15">
        <v>1</v>
      </c>
      <c r="AP15">
        <v>1</v>
      </c>
      <c r="AQ15">
        <v>1</v>
      </c>
      <c r="AR15">
        <v>3</v>
      </c>
      <c r="AS15">
        <v>4</v>
      </c>
      <c r="AT15">
        <v>1</v>
      </c>
      <c r="AU15">
        <v>4</v>
      </c>
      <c r="AV15">
        <v>4</v>
      </c>
      <c r="AW15">
        <v>1</v>
      </c>
      <c r="AX15">
        <v>2</v>
      </c>
      <c r="AY15">
        <v>2</v>
      </c>
      <c r="AZ15">
        <v>1</v>
      </c>
      <c r="BA15">
        <v>3</v>
      </c>
      <c r="BB15">
        <v>1</v>
      </c>
      <c r="BC15">
        <v>1</v>
      </c>
      <c r="BD15">
        <v>2</v>
      </c>
      <c r="BF15">
        <v>2</v>
      </c>
      <c r="BG15">
        <v>1</v>
      </c>
      <c r="BH15">
        <v>21</v>
      </c>
      <c r="BI15">
        <v>2</v>
      </c>
      <c r="BJ15">
        <v>1</v>
      </c>
      <c r="BL15" t="s">
        <v>200</v>
      </c>
    </row>
    <row r="16" spans="1:64">
      <c r="A16" s="1">
        <v>40598.514421296299</v>
      </c>
      <c r="B16" s="1">
        <v>40598.54105324074</v>
      </c>
      <c r="C16">
        <v>1</v>
      </c>
      <c r="D16">
        <v>2</v>
      </c>
      <c r="E16">
        <v>3</v>
      </c>
      <c r="F16">
        <v>2</v>
      </c>
      <c r="G16">
        <v>2</v>
      </c>
      <c r="H16">
        <v>3</v>
      </c>
      <c r="I16">
        <v>1</v>
      </c>
      <c r="J16">
        <v>1</v>
      </c>
      <c r="K16">
        <v>1</v>
      </c>
      <c r="L16">
        <v>1</v>
      </c>
      <c r="M16">
        <v>3</v>
      </c>
      <c r="N16">
        <v>2</v>
      </c>
      <c r="O16">
        <v>1</v>
      </c>
      <c r="P16">
        <v>1</v>
      </c>
      <c r="Q16">
        <v>1</v>
      </c>
      <c r="R16">
        <v>1</v>
      </c>
      <c r="S16">
        <v>1</v>
      </c>
      <c r="T16">
        <v>2</v>
      </c>
      <c r="U16">
        <v>3</v>
      </c>
      <c r="V16">
        <v>1</v>
      </c>
      <c r="W16">
        <v>1</v>
      </c>
      <c r="X16">
        <v>1</v>
      </c>
      <c r="Y16">
        <v>2</v>
      </c>
      <c r="Z16">
        <v>2</v>
      </c>
      <c r="AA16">
        <v>2</v>
      </c>
      <c r="AB16">
        <v>2</v>
      </c>
      <c r="AC16">
        <v>2</v>
      </c>
      <c r="AD16">
        <v>1</v>
      </c>
      <c r="AE16">
        <v>2</v>
      </c>
      <c r="AF16">
        <v>1</v>
      </c>
      <c r="AG16">
        <v>2</v>
      </c>
      <c r="AH16">
        <v>4</v>
      </c>
      <c r="AI16">
        <v>4</v>
      </c>
      <c r="AJ16">
        <v>4</v>
      </c>
      <c r="AK16">
        <v>2</v>
      </c>
      <c r="AL16">
        <v>1</v>
      </c>
      <c r="AM16">
        <v>2</v>
      </c>
      <c r="AN16">
        <v>4</v>
      </c>
      <c r="AO16">
        <v>1</v>
      </c>
      <c r="AP16">
        <v>1</v>
      </c>
      <c r="AQ16">
        <v>1</v>
      </c>
      <c r="AR16">
        <v>3</v>
      </c>
      <c r="AS16">
        <v>2</v>
      </c>
      <c r="AT16">
        <v>1</v>
      </c>
      <c r="AU16">
        <v>2</v>
      </c>
      <c r="AV16">
        <v>2</v>
      </c>
      <c r="AW16">
        <v>1</v>
      </c>
      <c r="AX16">
        <v>2</v>
      </c>
      <c r="AY16">
        <v>2</v>
      </c>
      <c r="AZ16">
        <v>1</v>
      </c>
      <c r="BA16">
        <v>1</v>
      </c>
      <c r="BB16">
        <v>1</v>
      </c>
      <c r="BC16">
        <v>1</v>
      </c>
      <c r="BD16">
        <v>2</v>
      </c>
      <c r="BE16">
        <v>6933694</v>
      </c>
      <c r="BF16">
        <v>1</v>
      </c>
      <c r="BG16">
        <v>1</v>
      </c>
      <c r="BH16">
        <v>25</v>
      </c>
      <c r="BI16">
        <v>2</v>
      </c>
      <c r="BJ16">
        <v>1</v>
      </c>
      <c r="BL16" t="s">
        <v>200</v>
      </c>
    </row>
    <row r="17" spans="1:64">
      <c r="A17" s="1">
        <v>40598.510081018518</v>
      </c>
      <c r="B17" s="1">
        <v>40598.527951388889</v>
      </c>
      <c r="C17">
        <v>1</v>
      </c>
      <c r="D17">
        <v>2</v>
      </c>
      <c r="E17">
        <v>3</v>
      </c>
      <c r="F17">
        <v>2</v>
      </c>
      <c r="G17">
        <v>3</v>
      </c>
      <c r="H17">
        <v>3</v>
      </c>
      <c r="I17">
        <v>2</v>
      </c>
      <c r="J17">
        <v>1</v>
      </c>
      <c r="K17">
        <v>1</v>
      </c>
      <c r="L17">
        <v>2</v>
      </c>
      <c r="M17">
        <v>3</v>
      </c>
      <c r="N17">
        <v>2</v>
      </c>
      <c r="O17">
        <v>1</v>
      </c>
      <c r="P17">
        <v>1</v>
      </c>
      <c r="Q17">
        <v>1</v>
      </c>
      <c r="R17">
        <v>1</v>
      </c>
      <c r="S17">
        <v>1</v>
      </c>
      <c r="T17">
        <v>2</v>
      </c>
      <c r="U17">
        <v>4</v>
      </c>
      <c r="V17">
        <v>2</v>
      </c>
      <c r="W17">
        <v>1</v>
      </c>
      <c r="X17">
        <v>1</v>
      </c>
      <c r="Y17">
        <v>2</v>
      </c>
      <c r="Z17">
        <v>2</v>
      </c>
      <c r="AA17">
        <v>2</v>
      </c>
      <c r="AB17">
        <v>2</v>
      </c>
      <c r="AC17">
        <v>1</v>
      </c>
      <c r="AD17">
        <v>5</v>
      </c>
      <c r="AE17">
        <v>1</v>
      </c>
      <c r="AF17">
        <v>1</v>
      </c>
      <c r="AG17">
        <v>2</v>
      </c>
      <c r="AH17">
        <v>4</v>
      </c>
      <c r="AI17">
        <v>2</v>
      </c>
      <c r="AJ17">
        <v>4</v>
      </c>
      <c r="AK17">
        <v>2</v>
      </c>
      <c r="AL17">
        <v>1</v>
      </c>
      <c r="AM17">
        <v>1</v>
      </c>
      <c r="AN17">
        <v>4</v>
      </c>
      <c r="AO17">
        <v>1</v>
      </c>
      <c r="AP17">
        <v>1</v>
      </c>
      <c r="AQ17">
        <v>2</v>
      </c>
      <c r="AR17">
        <v>3</v>
      </c>
      <c r="AS17">
        <v>4</v>
      </c>
      <c r="AT17">
        <v>2</v>
      </c>
      <c r="AU17">
        <v>2</v>
      </c>
      <c r="AV17">
        <v>4</v>
      </c>
      <c r="AW17">
        <v>1</v>
      </c>
      <c r="AX17">
        <v>1</v>
      </c>
      <c r="AY17">
        <v>2</v>
      </c>
      <c r="AZ17">
        <v>1</v>
      </c>
      <c r="BA17">
        <v>2</v>
      </c>
      <c r="BB17">
        <v>1</v>
      </c>
      <c r="BC17">
        <v>1</v>
      </c>
      <c r="BD17">
        <v>2</v>
      </c>
      <c r="BE17">
        <v>5875455</v>
      </c>
      <c r="BF17">
        <v>2</v>
      </c>
      <c r="BG17">
        <v>1</v>
      </c>
      <c r="BH17">
        <v>20</v>
      </c>
      <c r="BI17">
        <v>2</v>
      </c>
      <c r="BL17" t="s">
        <v>200</v>
      </c>
    </row>
    <row r="18" spans="1:64">
      <c r="A18" s="1">
        <v>40598.799872685187</v>
      </c>
      <c r="B18" s="1">
        <v>40598.8205787037</v>
      </c>
      <c r="C18">
        <v>1</v>
      </c>
      <c r="D18">
        <v>2</v>
      </c>
      <c r="E18">
        <v>2</v>
      </c>
      <c r="F18">
        <v>2</v>
      </c>
      <c r="G18">
        <v>2</v>
      </c>
      <c r="H18">
        <v>3</v>
      </c>
      <c r="I18">
        <v>2</v>
      </c>
      <c r="J18">
        <v>2</v>
      </c>
      <c r="K18">
        <v>1</v>
      </c>
      <c r="L18">
        <v>1</v>
      </c>
      <c r="M18">
        <v>3</v>
      </c>
      <c r="N18">
        <v>1</v>
      </c>
      <c r="O18">
        <v>1</v>
      </c>
      <c r="P18">
        <v>1</v>
      </c>
      <c r="Q18">
        <v>2</v>
      </c>
      <c r="R18">
        <v>1</v>
      </c>
      <c r="S18">
        <v>1</v>
      </c>
      <c r="T18">
        <v>1</v>
      </c>
      <c r="U18">
        <v>2</v>
      </c>
      <c r="V18">
        <v>2</v>
      </c>
      <c r="W18">
        <v>1</v>
      </c>
      <c r="X18">
        <v>1</v>
      </c>
      <c r="Y18">
        <v>3</v>
      </c>
      <c r="Z18">
        <v>1</v>
      </c>
      <c r="AA18">
        <v>2</v>
      </c>
      <c r="AB18">
        <v>1</v>
      </c>
      <c r="AC18">
        <v>1</v>
      </c>
      <c r="AD18">
        <v>5</v>
      </c>
      <c r="AE18">
        <v>2</v>
      </c>
      <c r="AF18">
        <v>1</v>
      </c>
      <c r="AG18">
        <v>2</v>
      </c>
      <c r="AH18">
        <v>4</v>
      </c>
      <c r="AI18">
        <v>1</v>
      </c>
      <c r="AJ18">
        <v>3</v>
      </c>
      <c r="AK18">
        <v>2</v>
      </c>
      <c r="AL18">
        <v>2</v>
      </c>
      <c r="AM18">
        <v>2</v>
      </c>
      <c r="AN18">
        <v>3</v>
      </c>
      <c r="AO18">
        <v>1</v>
      </c>
      <c r="AP18">
        <v>2</v>
      </c>
      <c r="AQ18">
        <v>1</v>
      </c>
      <c r="AR18">
        <v>3</v>
      </c>
      <c r="AS18">
        <v>2</v>
      </c>
      <c r="AT18">
        <v>1</v>
      </c>
      <c r="AU18">
        <v>3</v>
      </c>
      <c r="AV18">
        <v>3</v>
      </c>
      <c r="AW18">
        <v>2</v>
      </c>
      <c r="AX18">
        <v>3</v>
      </c>
      <c r="AY18">
        <v>2</v>
      </c>
      <c r="AZ18">
        <v>1</v>
      </c>
      <c r="BA18">
        <v>2</v>
      </c>
      <c r="BB18">
        <v>1</v>
      </c>
      <c r="BC18">
        <v>1</v>
      </c>
      <c r="BD18">
        <v>3</v>
      </c>
      <c r="BF18">
        <v>2</v>
      </c>
      <c r="BG18">
        <v>4</v>
      </c>
      <c r="BH18">
        <v>29</v>
      </c>
      <c r="BI18">
        <v>2</v>
      </c>
      <c r="BJ18">
        <v>1</v>
      </c>
      <c r="BL18" t="s">
        <v>200</v>
      </c>
    </row>
    <row r="19" spans="1:64">
      <c r="A19" s="1">
        <v>40601.873414351852</v>
      </c>
      <c r="B19" s="1">
        <v>40601.895208333335</v>
      </c>
      <c r="C19">
        <v>1</v>
      </c>
      <c r="D19">
        <v>2</v>
      </c>
      <c r="E19">
        <v>3</v>
      </c>
      <c r="F19">
        <v>2</v>
      </c>
      <c r="G19">
        <v>2</v>
      </c>
      <c r="H19">
        <v>3</v>
      </c>
      <c r="I19">
        <v>1</v>
      </c>
      <c r="J19">
        <v>2</v>
      </c>
      <c r="K19">
        <v>1</v>
      </c>
      <c r="L19">
        <v>2</v>
      </c>
      <c r="M19">
        <v>3</v>
      </c>
      <c r="N19">
        <v>2</v>
      </c>
      <c r="O19">
        <v>1</v>
      </c>
      <c r="P19">
        <v>1</v>
      </c>
      <c r="Q19">
        <v>2</v>
      </c>
      <c r="R19">
        <v>1</v>
      </c>
      <c r="S19">
        <v>1</v>
      </c>
      <c r="T19">
        <v>2</v>
      </c>
      <c r="U19">
        <v>2</v>
      </c>
      <c r="V19">
        <v>2</v>
      </c>
      <c r="W19">
        <v>1</v>
      </c>
      <c r="X19">
        <v>1</v>
      </c>
      <c r="Y19">
        <v>3</v>
      </c>
      <c r="Z19">
        <v>2</v>
      </c>
      <c r="AA19">
        <v>2</v>
      </c>
      <c r="AB19">
        <v>5</v>
      </c>
      <c r="AC19">
        <v>1</v>
      </c>
      <c r="AD19">
        <v>5</v>
      </c>
      <c r="AE19">
        <v>2</v>
      </c>
      <c r="AF19">
        <v>1</v>
      </c>
      <c r="AG19">
        <v>1</v>
      </c>
      <c r="AH19">
        <v>2</v>
      </c>
      <c r="AI19">
        <v>2</v>
      </c>
      <c r="AJ19">
        <v>3</v>
      </c>
      <c r="AK19">
        <v>2</v>
      </c>
      <c r="AL19">
        <v>2</v>
      </c>
      <c r="AM19">
        <v>2</v>
      </c>
      <c r="AN19">
        <v>4</v>
      </c>
      <c r="AO19">
        <v>1</v>
      </c>
      <c r="AP19">
        <v>1</v>
      </c>
      <c r="AQ19">
        <v>2</v>
      </c>
      <c r="AR19">
        <v>3</v>
      </c>
      <c r="AS19">
        <v>5</v>
      </c>
      <c r="AT19">
        <v>2</v>
      </c>
      <c r="AU19">
        <v>4</v>
      </c>
      <c r="AV19">
        <v>3</v>
      </c>
      <c r="AW19">
        <v>2</v>
      </c>
      <c r="AX19">
        <v>2</v>
      </c>
      <c r="AY19">
        <v>2</v>
      </c>
      <c r="AZ19">
        <v>1</v>
      </c>
      <c r="BA19">
        <v>2</v>
      </c>
      <c r="BB19">
        <v>1</v>
      </c>
      <c r="BC19">
        <v>1</v>
      </c>
      <c r="BD19">
        <v>2</v>
      </c>
      <c r="BE19">
        <v>5477083</v>
      </c>
      <c r="BF19">
        <v>1</v>
      </c>
      <c r="BG19">
        <v>1</v>
      </c>
      <c r="BH19">
        <v>28</v>
      </c>
      <c r="BI19">
        <v>1</v>
      </c>
      <c r="BJ19">
        <v>1</v>
      </c>
      <c r="BL19" t="s">
        <v>200</v>
      </c>
    </row>
    <row r="20" spans="1:64">
      <c r="A20" s="1">
        <v>40599.415370370371</v>
      </c>
      <c r="B20" s="1">
        <v>40599.432719907411</v>
      </c>
      <c r="C20">
        <v>1</v>
      </c>
      <c r="D20">
        <v>2</v>
      </c>
      <c r="E20">
        <v>3</v>
      </c>
      <c r="F20">
        <v>2</v>
      </c>
      <c r="G20">
        <v>2</v>
      </c>
      <c r="H20">
        <v>3</v>
      </c>
      <c r="I20">
        <v>2</v>
      </c>
      <c r="J20">
        <v>1</v>
      </c>
      <c r="K20">
        <v>1</v>
      </c>
      <c r="L20">
        <v>2</v>
      </c>
      <c r="M20">
        <v>3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2</v>
      </c>
      <c r="V20">
        <v>2</v>
      </c>
      <c r="W20">
        <v>1</v>
      </c>
      <c r="X20">
        <v>1</v>
      </c>
      <c r="Y20">
        <v>3</v>
      </c>
      <c r="Z20">
        <v>2</v>
      </c>
      <c r="AA20">
        <v>2</v>
      </c>
      <c r="AB20">
        <v>1</v>
      </c>
      <c r="AC20">
        <v>1</v>
      </c>
      <c r="AD20">
        <v>3</v>
      </c>
      <c r="AE20">
        <v>2</v>
      </c>
      <c r="AF20">
        <v>1</v>
      </c>
      <c r="AG20">
        <v>2</v>
      </c>
      <c r="AH20">
        <v>4</v>
      </c>
      <c r="AI20">
        <v>4</v>
      </c>
      <c r="AJ20">
        <v>5</v>
      </c>
      <c r="AK20">
        <v>2</v>
      </c>
      <c r="AL20">
        <v>2</v>
      </c>
      <c r="AM20">
        <v>2</v>
      </c>
      <c r="AN20">
        <v>4</v>
      </c>
      <c r="AO20">
        <v>1</v>
      </c>
      <c r="AP20">
        <v>1</v>
      </c>
      <c r="AQ20">
        <v>1</v>
      </c>
      <c r="AR20">
        <v>3</v>
      </c>
      <c r="AS20">
        <v>5</v>
      </c>
      <c r="AT20">
        <v>1</v>
      </c>
      <c r="AU20">
        <v>2</v>
      </c>
      <c r="AV20">
        <v>3</v>
      </c>
      <c r="AW20">
        <v>2</v>
      </c>
      <c r="AX20">
        <v>2</v>
      </c>
      <c r="AY20">
        <v>2</v>
      </c>
      <c r="AZ20">
        <v>1</v>
      </c>
      <c r="BA20">
        <v>3</v>
      </c>
      <c r="BB20">
        <v>1</v>
      </c>
      <c r="BC20">
        <v>1</v>
      </c>
      <c r="BD20">
        <v>2</v>
      </c>
      <c r="BE20">
        <v>6682027</v>
      </c>
      <c r="BF20">
        <v>2</v>
      </c>
      <c r="BG20">
        <v>1</v>
      </c>
      <c r="BH20">
        <v>22</v>
      </c>
      <c r="BI20">
        <v>2</v>
      </c>
      <c r="BL20" t="s">
        <v>200</v>
      </c>
    </row>
    <row r="21" spans="1:64">
      <c r="A21" s="1">
        <v>40602.781423611108</v>
      </c>
      <c r="B21" s="1">
        <v>40602.812523148146</v>
      </c>
      <c r="C21">
        <v>1</v>
      </c>
      <c r="D21">
        <v>2</v>
      </c>
      <c r="E21">
        <v>4</v>
      </c>
      <c r="F21">
        <v>2</v>
      </c>
      <c r="G21">
        <v>2</v>
      </c>
      <c r="H21">
        <v>3</v>
      </c>
      <c r="I21">
        <v>3</v>
      </c>
      <c r="J21">
        <v>1</v>
      </c>
      <c r="K21">
        <v>2</v>
      </c>
      <c r="L21">
        <v>1</v>
      </c>
      <c r="M21">
        <v>1</v>
      </c>
      <c r="N21">
        <v>1</v>
      </c>
      <c r="O21">
        <v>4</v>
      </c>
      <c r="P21">
        <v>1</v>
      </c>
      <c r="Q21">
        <v>1</v>
      </c>
      <c r="R21">
        <v>1</v>
      </c>
      <c r="S21">
        <v>5</v>
      </c>
      <c r="T21">
        <v>1</v>
      </c>
      <c r="U21">
        <v>2</v>
      </c>
      <c r="V21">
        <v>1</v>
      </c>
      <c r="W21">
        <v>1</v>
      </c>
      <c r="X21">
        <v>1</v>
      </c>
      <c r="Y21">
        <v>2</v>
      </c>
      <c r="Z21">
        <v>2</v>
      </c>
      <c r="AA21">
        <v>2</v>
      </c>
      <c r="AB21">
        <v>2</v>
      </c>
      <c r="AC21">
        <v>1</v>
      </c>
      <c r="AD21">
        <v>5</v>
      </c>
      <c r="AE21">
        <v>2</v>
      </c>
      <c r="AF21">
        <v>1</v>
      </c>
      <c r="AG21">
        <v>2</v>
      </c>
      <c r="AH21">
        <v>4</v>
      </c>
      <c r="AI21">
        <v>2</v>
      </c>
      <c r="AJ21">
        <v>3</v>
      </c>
      <c r="AK21">
        <v>2</v>
      </c>
      <c r="AL21">
        <v>1</v>
      </c>
      <c r="AM21">
        <v>2</v>
      </c>
      <c r="AN21">
        <v>4</v>
      </c>
      <c r="AO21">
        <v>1</v>
      </c>
      <c r="AP21">
        <v>1</v>
      </c>
      <c r="AQ21">
        <v>1</v>
      </c>
      <c r="AR21">
        <v>1</v>
      </c>
      <c r="AS21">
        <v>4</v>
      </c>
      <c r="AT21">
        <v>1</v>
      </c>
      <c r="AU21">
        <v>2</v>
      </c>
      <c r="AV21">
        <v>3</v>
      </c>
      <c r="AW21">
        <v>2</v>
      </c>
      <c r="AX21">
        <v>1</v>
      </c>
      <c r="AY21">
        <v>2</v>
      </c>
      <c r="AZ21">
        <v>1</v>
      </c>
      <c r="BA21">
        <v>3</v>
      </c>
      <c r="BB21">
        <v>1</v>
      </c>
      <c r="BC21">
        <v>1</v>
      </c>
      <c r="BD21">
        <v>2</v>
      </c>
      <c r="BE21">
        <v>6057767</v>
      </c>
      <c r="BF21">
        <v>2</v>
      </c>
      <c r="BG21">
        <v>1</v>
      </c>
      <c r="BH21">
        <v>20</v>
      </c>
      <c r="BI21">
        <v>1</v>
      </c>
      <c r="BJ21">
        <v>1</v>
      </c>
      <c r="BL21" t="s">
        <v>200</v>
      </c>
    </row>
    <row r="22" spans="1:64">
      <c r="A22" s="1">
        <v>40602.820324074077</v>
      </c>
      <c r="B22" s="1">
        <v>40602.840300925927</v>
      </c>
      <c r="C22">
        <v>1</v>
      </c>
      <c r="D22">
        <v>2</v>
      </c>
      <c r="E22">
        <v>3</v>
      </c>
      <c r="F22">
        <v>2</v>
      </c>
      <c r="G22">
        <v>2</v>
      </c>
      <c r="H22">
        <v>3</v>
      </c>
      <c r="I22">
        <v>1</v>
      </c>
      <c r="J22">
        <v>1</v>
      </c>
      <c r="K22">
        <v>1</v>
      </c>
      <c r="L22">
        <v>2</v>
      </c>
      <c r="M22">
        <v>3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3</v>
      </c>
      <c r="V22">
        <v>1</v>
      </c>
      <c r="W22">
        <v>1</v>
      </c>
      <c r="X22">
        <v>1</v>
      </c>
      <c r="Y22">
        <v>2</v>
      </c>
      <c r="Z22">
        <v>2</v>
      </c>
      <c r="AA22">
        <v>2</v>
      </c>
      <c r="AB22">
        <v>1</v>
      </c>
      <c r="AC22">
        <v>1</v>
      </c>
      <c r="AD22">
        <v>5</v>
      </c>
      <c r="AE22">
        <v>3</v>
      </c>
      <c r="AF22">
        <v>1</v>
      </c>
      <c r="AG22">
        <v>2</v>
      </c>
      <c r="AH22">
        <v>1</v>
      </c>
      <c r="AI22">
        <v>5</v>
      </c>
      <c r="AJ22">
        <v>3</v>
      </c>
      <c r="AK22">
        <v>5</v>
      </c>
      <c r="AL22">
        <v>1</v>
      </c>
      <c r="AM22">
        <v>2</v>
      </c>
      <c r="AN22">
        <v>3</v>
      </c>
      <c r="AO22">
        <v>1</v>
      </c>
      <c r="AP22">
        <v>1</v>
      </c>
      <c r="AQ22">
        <v>1</v>
      </c>
      <c r="AR22">
        <v>3</v>
      </c>
      <c r="AS22">
        <v>4</v>
      </c>
      <c r="AT22">
        <v>1</v>
      </c>
      <c r="AU22">
        <v>3</v>
      </c>
      <c r="AV22">
        <v>4</v>
      </c>
      <c r="AW22">
        <v>2</v>
      </c>
      <c r="AX22">
        <v>1</v>
      </c>
      <c r="AY22">
        <v>2</v>
      </c>
      <c r="AZ22">
        <v>1</v>
      </c>
      <c r="BA22">
        <v>1</v>
      </c>
      <c r="BB22">
        <v>1</v>
      </c>
      <c r="BC22">
        <v>1</v>
      </c>
      <c r="BD22">
        <v>2</v>
      </c>
      <c r="BE22">
        <v>6406830</v>
      </c>
      <c r="BF22">
        <v>2</v>
      </c>
      <c r="BG22">
        <v>1</v>
      </c>
      <c r="BH22">
        <v>19</v>
      </c>
      <c r="BI22">
        <v>2</v>
      </c>
      <c r="BJ22">
        <v>1</v>
      </c>
      <c r="BL22" t="s">
        <v>200</v>
      </c>
    </row>
    <row r="23" spans="1:64">
      <c r="A23" s="1">
        <v>40603.508981481478</v>
      </c>
      <c r="B23" s="1">
        <v>40603.526516203703</v>
      </c>
      <c r="C23">
        <v>1</v>
      </c>
      <c r="D23">
        <v>2</v>
      </c>
      <c r="E23">
        <v>1</v>
      </c>
      <c r="F23">
        <v>2</v>
      </c>
      <c r="G23">
        <v>2</v>
      </c>
      <c r="H23">
        <v>3</v>
      </c>
      <c r="I23">
        <v>1</v>
      </c>
      <c r="J23">
        <v>1</v>
      </c>
      <c r="K23">
        <v>1</v>
      </c>
      <c r="L23">
        <v>2</v>
      </c>
      <c r="M23">
        <v>3</v>
      </c>
      <c r="N23">
        <v>1</v>
      </c>
      <c r="O23">
        <v>1</v>
      </c>
      <c r="P23">
        <v>2</v>
      </c>
      <c r="Q23">
        <v>1</v>
      </c>
      <c r="R23">
        <v>2</v>
      </c>
      <c r="S23">
        <v>3</v>
      </c>
      <c r="T23">
        <v>1</v>
      </c>
      <c r="U23">
        <v>2</v>
      </c>
      <c r="V23">
        <v>1</v>
      </c>
      <c r="W23">
        <v>1</v>
      </c>
      <c r="X23">
        <v>1</v>
      </c>
      <c r="Y23">
        <v>3</v>
      </c>
      <c r="Z23">
        <v>1</v>
      </c>
      <c r="AA23">
        <v>2</v>
      </c>
      <c r="AB23">
        <v>1</v>
      </c>
      <c r="AC23">
        <v>2</v>
      </c>
      <c r="AD23">
        <v>5</v>
      </c>
      <c r="AE23">
        <v>1</v>
      </c>
      <c r="AF23">
        <v>1</v>
      </c>
      <c r="AG23">
        <v>2</v>
      </c>
      <c r="AH23">
        <v>2</v>
      </c>
      <c r="AI23">
        <v>5</v>
      </c>
      <c r="AJ23">
        <v>4</v>
      </c>
      <c r="AK23">
        <v>2</v>
      </c>
      <c r="AL23">
        <v>2</v>
      </c>
      <c r="AM23">
        <v>2</v>
      </c>
      <c r="AN23">
        <v>4</v>
      </c>
      <c r="AO23">
        <v>1</v>
      </c>
      <c r="AP23">
        <v>1</v>
      </c>
      <c r="AQ23">
        <v>1</v>
      </c>
      <c r="AR23">
        <v>3</v>
      </c>
      <c r="AS23">
        <v>2</v>
      </c>
      <c r="AT23">
        <v>2</v>
      </c>
      <c r="AU23">
        <v>2</v>
      </c>
      <c r="AV23">
        <v>4</v>
      </c>
      <c r="AW23">
        <v>2</v>
      </c>
      <c r="AX23">
        <v>2</v>
      </c>
      <c r="AY23">
        <v>2</v>
      </c>
      <c r="AZ23">
        <v>1</v>
      </c>
      <c r="BA23">
        <v>1</v>
      </c>
      <c r="BB23">
        <v>1</v>
      </c>
      <c r="BC23">
        <v>1</v>
      </c>
      <c r="BD23">
        <v>2</v>
      </c>
      <c r="BE23">
        <v>5662632</v>
      </c>
      <c r="BF23">
        <v>2</v>
      </c>
      <c r="BG23">
        <v>1</v>
      </c>
      <c r="BH23">
        <v>21</v>
      </c>
      <c r="BI23">
        <v>2</v>
      </c>
      <c r="BJ23">
        <v>1</v>
      </c>
      <c r="BL23" t="s">
        <v>200</v>
      </c>
    </row>
    <row r="24" spans="1:64">
      <c r="A24" s="1">
        <v>40602.778506944444</v>
      </c>
      <c r="B24" s="1">
        <v>40602.800092592595</v>
      </c>
      <c r="C24">
        <v>2</v>
      </c>
      <c r="D24">
        <v>2</v>
      </c>
      <c r="E24">
        <v>3</v>
      </c>
      <c r="F24">
        <v>1</v>
      </c>
      <c r="G24">
        <v>2</v>
      </c>
      <c r="H24">
        <v>2</v>
      </c>
      <c r="I24">
        <v>1</v>
      </c>
      <c r="J24">
        <v>2</v>
      </c>
      <c r="K24">
        <v>1</v>
      </c>
      <c r="L24">
        <v>2</v>
      </c>
      <c r="M24">
        <v>4</v>
      </c>
      <c r="N24">
        <v>2</v>
      </c>
      <c r="O24">
        <v>1</v>
      </c>
      <c r="P24">
        <v>1</v>
      </c>
      <c r="Q24">
        <v>1</v>
      </c>
      <c r="R24">
        <v>2</v>
      </c>
      <c r="S24">
        <v>3</v>
      </c>
      <c r="T24">
        <v>1</v>
      </c>
      <c r="U24">
        <v>2</v>
      </c>
      <c r="V24">
        <v>1</v>
      </c>
      <c r="W24">
        <v>1</v>
      </c>
      <c r="X24">
        <v>1</v>
      </c>
      <c r="Y24">
        <v>2</v>
      </c>
      <c r="Z24">
        <v>2</v>
      </c>
      <c r="AA24">
        <v>2</v>
      </c>
      <c r="AB24">
        <v>5</v>
      </c>
      <c r="AC24">
        <v>1</v>
      </c>
      <c r="AD24">
        <v>3</v>
      </c>
      <c r="AE24">
        <v>2</v>
      </c>
      <c r="AF24">
        <v>1</v>
      </c>
      <c r="AG24">
        <v>2</v>
      </c>
      <c r="AH24">
        <v>2</v>
      </c>
      <c r="AI24">
        <v>5</v>
      </c>
      <c r="AJ24">
        <v>3</v>
      </c>
      <c r="AK24">
        <v>2</v>
      </c>
      <c r="AL24">
        <v>2</v>
      </c>
      <c r="AM24">
        <v>2</v>
      </c>
      <c r="AN24">
        <v>2</v>
      </c>
      <c r="AO24">
        <v>3</v>
      </c>
      <c r="AP24">
        <v>2</v>
      </c>
      <c r="AQ24">
        <v>1</v>
      </c>
      <c r="AR24">
        <v>3</v>
      </c>
      <c r="AS24">
        <v>2</v>
      </c>
      <c r="AT24">
        <v>1</v>
      </c>
      <c r="AU24">
        <v>2</v>
      </c>
      <c r="AV24">
        <v>4</v>
      </c>
      <c r="AW24">
        <v>2</v>
      </c>
      <c r="AX24">
        <v>3</v>
      </c>
      <c r="AY24">
        <v>2</v>
      </c>
      <c r="AZ24">
        <v>1</v>
      </c>
      <c r="BA24">
        <v>2</v>
      </c>
      <c r="BB24">
        <v>1</v>
      </c>
      <c r="BC24">
        <v>1</v>
      </c>
      <c r="BD24">
        <v>2</v>
      </c>
      <c r="BE24">
        <v>4681873</v>
      </c>
      <c r="BF24">
        <v>2</v>
      </c>
      <c r="BG24">
        <v>1</v>
      </c>
      <c r="BH24">
        <v>31</v>
      </c>
      <c r="BI24">
        <v>2</v>
      </c>
      <c r="BL24" t="s">
        <v>200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6"/>
  <sheetViews>
    <sheetView workbookViewId="0">
      <selection sqref="A1:XFD16"/>
    </sheetView>
  </sheetViews>
  <sheetFormatPr baseColWidth="10" defaultRowHeight="15" x14ac:dyDescent="0"/>
  <sheetData>
    <row r="1" spans="1:8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>
        <v>20.2</v>
      </c>
      <c r="BL1">
        <v>14.2</v>
      </c>
      <c r="BM1" t="s">
        <v>62</v>
      </c>
      <c r="BN1">
        <v>20.3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12</v>
      </c>
      <c r="CB1" t="s">
        <v>75</v>
      </c>
      <c r="CC1" t="s">
        <v>76</v>
      </c>
      <c r="CD1" t="s">
        <v>77</v>
      </c>
      <c r="CE1" t="s">
        <v>78</v>
      </c>
    </row>
    <row r="2" spans="1:84">
      <c r="A2" t="s">
        <v>79</v>
      </c>
      <c r="B2" t="s">
        <v>80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P2" t="s">
        <v>94</v>
      </c>
      <c r="Q2" t="s">
        <v>95</v>
      </c>
      <c r="R2" t="s">
        <v>96</v>
      </c>
      <c r="S2" t="s">
        <v>97</v>
      </c>
      <c r="T2" t="s">
        <v>98</v>
      </c>
      <c r="U2" t="s">
        <v>99</v>
      </c>
      <c r="V2" t="s">
        <v>100</v>
      </c>
      <c r="W2" t="s">
        <v>101</v>
      </c>
      <c r="X2" t="s">
        <v>102</v>
      </c>
      <c r="Y2" t="s">
        <v>103</v>
      </c>
      <c r="Z2" t="s">
        <v>104</v>
      </c>
      <c r="AA2" t="s">
        <v>105</v>
      </c>
      <c r="AB2" t="s">
        <v>106</v>
      </c>
      <c r="AC2" t="s">
        <v>107</v>
      </c>
      <c r="AD2" t="s">
        <v>108</v>
      </c>
      <c r="AE2" t="s">
        <v>109</v>
      </c>
      <c r="AF2" t="s">
        <v>110</v>
      </c>
      <c r="AG2" t="s">
        <v>111</v>
      </c>
      <c r="AH2" t="s">
        <v>112</v>
      </c>
      <c r="AI2" t="s">
        <v>113</v>
      </c>
      <c r="AJ2" t="s">
        <v>114</v>
      </c>
      <c r="AK2" t="s">
        <v>115</v>
      </c>
      <c r="AL2" t="s">
        <v>116</v>
      </c>
      <c r="AM2" t="s">
        <v>117</v>
      </c>
      <c r="AN2" t="s">
        <v>118</v>
      </c>
      <c r="AO2" t="s">
        <v>119</v>
      </c>
      <c r="AP2" t="s">
        <v>120</v>
      </c>
      <c r="AQ2" t="s">
        <v>121</v>
      </c>
      <c r="AR2" t="s">
        <v>122</v>
      </c>
      <c r="AS2" t="s">
        <v>123</v>
      </c>
      <c r="AT2" t="s">
        <v>124</v>
      </c>
      <c r="AU2" t="s">
        <v>125</v>
      </c>
      <c r="AV2" t="s">
        <v>126</v>
      </c>
      <c r="AW2" t="s">
        <v>127</v>
      </c>
      <c r="AX2" t="s">
        <v>128</v>
      </c>
      <c r="AY2" t="s">
        <v>129</v>
      </c>
      <c r="AZ2" t="s">
        <v>130</v>
      </c>
      <c r="BA2" t="s">
        <v>131</v>
      </c>
      <c r="BB2" t="s">
        <v>132</v>
      </c>
      <c r="BC2" t="s">
        <v>133</v>
      </c>
      <c r="BD2" t="s">
        <v>134</v>
      </c>
      <c r="BE2" t="s">
        <v>135</v>
      </c>
      <c r="BF2" t="s">
        <v>136</v>
      </c>
      <c r="BG2" t="s">
        <v>137</v>
      </c>
      <c r="BH2" t="s">
        <v>138</v>
      </c>
      <c r="BI2" t="s">
        <v>139</v>
      </c>
      <c r="BJ2" t="s">
        <v>140</v>
      </c>
      <c r="BK2" t="s">
        <v>141</v>
      </c>
      <c r="BL2" t="s">
        <v>142</v>
      </c>
      <c r="BM2" t="s">
        <v>143</v>
      </c>
      <c r="BN2" t="s">
        <v>144</v>
      </c>
      <c r="BO2" t="s">
        <v>145</v>
      </c>
      <c r="BP2" t="s">
        <v>146</v>
      </c>
      <c r="BQ2" t="s">
        <v>147</v>
      </c>
      <c r="BR2" t="s">
        <v>148</v>
      </c>
      <c r="BS2" t="s">
        <v>149</v>
      </c>
      <c r="BT2" t="s">
        <v>150</v>
      </c>
      <c r="BU2" t="s">
        <v>151</v>
      </c>
      <c r="BV2" t="s">
        <v>152</v>
      </c>
      <c r="BW2" t="s">
        <v>153</v>
      </c>
      <c r="BX2" t="s">
        <v>154</v>
      </c>
      <c r="BY2" t="s">
        <v>155</v>
      </c>
      <c r="BZ2" t="s">
        <v>156</v>
      </c>
      <c r="CA2" t="s">
        <v>157</v>
      </c>
      <c r="CB2" t="s">
        <v>158</v>
      </c>
      <c r="CC2" t="s">
        <v>76</v>
      </c>
      <c r="CD2" t="s">
        <v>77</v>
      </c>
      <c r="CE2" t="s">
        <v>78</v>
      </c>
      <c r="CF2" t="s">
        <v>197</v>
      </c>
    </row>
    <row r="3" spans="1:84">
      <c r="A3" t="s">
        <v>159</v>
      </c>
      <c r="B3" t="s">
        <v>160</v>
      </c>
      <c r="C3" t="s">
        <v>161</v>
      </c>
      <c r="F3" t="s">
        <v>162</v>
      </c>
      <c r="G3">
        <v>0</v>
      </c>
      <c r="H3" s="1">
        <v>40590.826145833336</v>
      </c>
      <c r="I3" s="1">
        <v>40590.830370370371</v>
      </c>
      <c r="J3">
        <v>1</v>
      </c>
      <c r="K3">
        <v>1</v>
      </c>
      <c r="N3">
        <v>1</v>
      </c>
      <c r="T3">
        <v>1</v>
      </c>
      <c r="U3">
        <v>2</v>
      </c>
      <c r="V3">
        <v>3</v>
      </c>
      <c r="W3">
        <v>2</v>
      </c>
      <c r="X3">
        <v>1</v>
      </c>
      <c r="Y3">
        <v>1</v>
      </c>
      <c r="Z3">
        <v>3</v>
      </c>
      <c r="AA3">
        <v>1</v>
      </c>
      <c r="AB3">
        <v>1</v>
      </c>
      <c r="AC3">
        <v>2</v>
      </c>
      <c r="AD3">
        <v>1</v>
      </c>
      <c r="AE3">
        <v>2</v>
      </c>
      <c r="AF3">
        <v>1</v>
      </c>
      <c r="AG3">
        <v>1</v>
      </c>
      <c r="AH3">
        <v>1</v>
      </c>
      <c r="AI3">
        <v>1</v>
      </c>
      <c r="AJ3">
        <v>5</v>
      </c>
      <c r="AK3">
        <v>2</v>
      </c>
      <c r="AL3">
        <v>4</v>
      </c>
      <c r="AM3">
        <v>1</v>
      </c>
      <c r="AN3">
        <v>1</v>
      </c>
      <c r="AO3">
        <v>1</v>
      </c>
      <c r="AP3">
        <v>3</v>
      </c>
      <c r="AQ3">
        <v>4</v>
      </c>
      <c r="AR3">
        <v>2</v>
      </c>
      <c r="AS3">
        <v>1</v>
      </c>
      <c r="AT3">
        <v>1</v>
      </c>
      <c r="AU3">
        <v>5</v>
      </c>
      <c r="AV3">
        <v>2</v>
      </c>
      <c r="AW3">
        <v>1</v>
      </c>
      <c r="AX3">
        <v>2</v>
      </c>
      <c r="AY3">
        <v>2</v>
      </c>
      <c r="AZ3">
        <v>3</v>
      </c>
      <c r="BA3">
        <v>4</v>
      </c>
      <c r="BB3">
        <v>1</v>
      </c>
      <c r="BC3">
        <v>1</v>
      </c>
      <c r="BD3">
        <v>1</v>
      </c>
      <c r="BE3">
        <v>4</v>
      </c>
      <c r="BF3">
        <v>1</v>
      </c>
      <c r="CC3">
        <v>39.731399536132997</v>
      </c>
      <c r="CD3">
        <v>-121.8012008667</v>
      </c>
      <c r="CE3">
        <v>-1</v>
      </c>
      <c r="CF3" t="s">
        <v>198</v>
      </c>
    </row>
    <row r="4" spans="1:84">
      <c r="A4" t="s">
        <v>163</v>
      </c>
      <c r="B4" t="s">
        <v>160</v>
      </c>
      <c r="C4" t="s">
        <v>161</v>
      </c>
      <c r="F4" t="s">
        <v>164</v>
      </c>
      <c r="G4">
        <v>0</v>
      </c>
      <c r="H4" s="1">
        <v>40590.826157407406</v>
      </c>
      <c r="I4" s="1">
        <v>40590.830706018518</v>
      </c>
      <c r="J4">
        <v>1</v>
      </c>
      <c r="K4">
        <v>1</v>
      </c>
      <c r="N4">
        <v>1</v>
      </c>
      <c r="T4">
        <v>2</v>
      </c>
      <c r="U4">
        <v>2</v>
      </c>
      <c r="V4">
        <v>3</v>
      </c>
      <c r="W4">
        <v>1</v>
      </c>
      <c r="X4">
        <v>2</v>
      </c>
      <c r="Y4">
        <v>2</v>
      </c>
      <c r="Z4">
        <v>1</v>
      </c>
      <c r="AA4">
        <v>1</v>
      </c>
      <c r="AB4">
        <v>1</v>
      </c>
      <c r="AC4">
        <v>2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3</v>
      </c>
      <c r="AK4">
        <v>1</v>
      </c>
      <c r="AL4">
        <v>1</v>
      </c>
      <c r="AM4">
        <v>1</v>
      </c>
      <c r="AN4">
        <v>2</v>
      </c>
      <c r="AO4">
        <v>1</v>
      </c>
      <c r="AP4">
        <v>2</v>
      </c>
      <c r="AQ4">
        <v>1</v>
      </c>
      <c r="AR4">
        <v>2</v>
      </c>
      <c r="AS4">
        <v>1</v>
      </c>
      <c r="AT4">
        <v>1</v>
      </c>
      <c r="AU4">
        <v>3</v>
      </c>
      <c r="AV4">
        <v>1</v>
      </c>
      <c r="AW4">
        <v>1</v>
      </c>
      <c r="AX4">
        <v>2</v>
      </c>
      <c r="AY4">
        <v>3</v>
      </c>
      <c r="AZ4">
        <v>3</v>
      </c>
      <c r="BA4">
        <v>3</v>
      </c>
      <c r="BB4">
        <v>2</v>
      </c>
      <c r="BC4">
        <v>2</v>
      </c>
      <c r="BD4">
        <v>2</v>
      </c>
      <c r="BE4">
        <v>4</v>
      </c>
      <c r="BF4">
        <v>1</v>
      </c>
      <c r="CC4">
        <v>39.731399536132997</v>
      </c>
      <c r="CD4">
        <v>-121.8012008667</v>
      </c>
      <c r="CE4">
        <v>-1</v>
      </c>
      <c r="CF4" t="s">
        <v>198</v>
      </c>
    </row>
    <row r="5" spans="1:84">
      <c r="A5" t="s">
        <v>165</v>
      </c>
      <c r="B5" t="s">
        <v>160</v>
      </c>
      <c r="C5" t="s">
        <v>161</v>
      </c>
      <c r="F5" t="s">
        <v>166</v>
      </c>
      <c r="G5">
        <v>0</v>
      </c>
      <c r="H5" s="1">
        <v>40590.82613425926</v>
      </c>
      <c r="I5" s="1">
        <v>40590.830879629626</v>
      </c>
      <c r="J5">
        <v>1</v>
      </c>
      <c r="K5">
        <v>1</v>
      </c>
      <c r="N5">
        <v>1</v>
      </c>
      <c r="T5">
        <v>1</v>
      </c>
      <c r="U5">
        <v>2</v>
      </c>
      <c r="V5">
        <v>3</v>
      </c>
      <c r="W5">
        <v>2</v>
      </c>
      <c r="X5">
        <v>4</v>
      </c>
      <c r="Y5">
        <v>1</v>
      </c>
      <c r="Z5">
        <v>3</v>
      </c>
      <c r="AA5">
        <v>1</v>
      </c>
      <c r="AB5">
        <v>1</v>
      </c>
      <c r="AC5">
        <v>2</v>
      </c>
      <c r="AD5">
        <v>3</v>
      </c>
      <c r="AE5">
        <v>2</v>
      </c>
      <c r="AF5">
        <v>1</v>
      </c>
      <c r="AG5">
        <v>2</v>
      </c>
      <c r="AH5">
        <v>1</v>
      </c>
      <c r="AI5">
        <v>2</v>
      </c>
      <c r="AJ5">
        <v>1</v>
      </c>
      <c r="AK5">
        <v>2</v>
      </c>
      <c r="AL5">
        <v>4</v>
      </c>
      <c r="AM5">
        <v>2</v>
      </c>
      <c r="AN5">
        <v>2</v>
      </c>
      <c r="AO5">
        <v>1</v>
      </c>
      <c r="AP5">
        <v>1</v>
      </c>
      <c r="AQ5">
        <v>2</v>
      </c>
      <c r="AR5">
        <v>2</v>
      </c>
      <c r="AS5">
        <v>3</v>
      </c>
      <c r="AT5">
        <v>1</v>
      </c>
      <c r="AU5">
        <v>5</v>
      </c>
      <c r="AV5">
        <v>3</v>
      </c>
      <c r="AW5">
        <v>1</v>
      </c>
      <c r="AX5">
        <v>2</v>
      </c>
      <c r="AY5">
        <v>4</v>
      </c>
      <c r="AZ5">
        <v>5</v>
      </c>
      <c r="BA5">
        <v>5</v>
      </c>
      <c r="BB5">
        <v>5</v>
      </c>
      <c r="BC5">
        <v>2</v>
      </c>
      <c r="BD5">
        <v>2</v>
      </c>
      <c r="BE5">
        <v>4</v>
      </c>
      <c r="BF5">
        <v>1</v>
      </c>
      <c r="CC5">
        <v>39.731399536132997</v>
      </c>
      <c r="CD5">
        <v>-121.8012008667</v>
      </c>
      <c r="CE5">
        <v>-1</v>
      </c>
      <c r="CF5" t="s">
        <v>198</v>
      </c>
    </row>
    <row r="6" spans="1:84">
      <c r="A6" t="s">
        <v>167</v>
      </c>
      <c r="B6" t="s">
        <v>160</v>
      </c>
      <c r="C6" t="s">
        <v>161</v>
      </c>
      <c r="F6" t="s">
        <v>168</v>
      </c>
      <c r="G6">
        <v>0</v>
      </c>
      <c r="H6" s="1">
        <v>40590.82613425926</v>
      </c>
      <c r="I6" s="1">
        <v>40590.831342592595</v>
      </c>
      <c r="J6">
        <v>1</v>
      </c>
      <c r="K6">
        <v>1</v>
      </c>
      <c r="N6">
        <v>1</v>
      </c>
      <c r="T6">
        <v>1</v>
      </c>
      <c r="U6">
        <v>2</v>
      </c>
      <c r="V6">
        <v>3</v>
      </c>
      <c r="W6">
        <v>2</v>
      </c>
      <c r="X6">
        <v>3</v>
      </c>
      <c r="Y6">
        <v>2</v>
      </c>
      <c r="Z6">
        <v>1</v>
      </c>
      <c r="AA6">
        <v>1</v>
      </c>
      <c r="AB6">
        <v>1</v>
      </c>
      <c r="AC6">
        <v>2</v>
      </c>
      <c r="AD6">
        <v>1</v>
      </c>
      <c r="AE6">
        <v>2</v>
      </c>
      <c r="AF6">
        <v>1</v>
      </c>
      <c r="AG6">
        <v>2</v>
      </c>
      <c r="AH6">
        <v>2</v>
      </c>
      <c r="AI6">
        <v>1</v>
      </c>
      <c r="AJ6">
        <v>1</v>
      </c>
      <c r="AK6">
        <v>2</v>
      </c>
      <c r="AL6">
        <v>4</v>
      </c>
      <c r="AM6">
        <v>2</v>
      </c>
      <c r="AN6">
        <v>2</v>
      </c>
      <c r="AO6">
        <v>1</v>
      </c>
      <c r="AP6">
        <v>2</v>
      </c>
      <c r="AQ6">
        <v>2</v>
      </c>
      <c r="AR6">
        <v>2</v>
      </c>
      <c r="AS6">
        <v>1</v>
      </c>
      <c r="AT6">
        <v>1</v>
      </c>
      <c r="AU6">
        <v>5</v>
      </c>
      <c r="AV6">
        <v>2</v>
      </c>
      <c r="AW6">
        <v>1</v>
      </c>
      <c r="AX6">
        <v>2</v>
      </c>
      <c r="AY6">
        <v>2</v>
      </c>
      <c r="AZ6">
        <v>5</v>
      </c>
      <c r="BA6">
        <v>2</v>
      </c>
      <c r="BB6">
        <v>1</v>
      </c>
      <c r="BC6">
        <v>2</v>
      </c>
      <c r="BD6">
        <v>2</v>
      </c>
      <c r="BE6">
        <v>4</v>
      </c>
      <c r="BF6">
        <v>2</v>
      </c>
      <c r="CC6">
        <v>39.731399536132997</v>
      </c>
      <c r="CD6">
        <v>-121.8012008667</v>
      </c>
      <c r="CE6">
        <v>-1</v>
      </c>
      <c r="CF6" t="s">
        <v>198</v>
      </c>
    </row>
    <row r="7" spans="1:84">
      <c r="A7" t="s">
        <v>169</v>
      </c>
      <c r="B7" t="s">
        <v>160</v>
      </c>
      <c r="C7" t="s">
        <v>161</v>
      </c>
      <c r="F7" t="s">
        <v>170</v>
      </c>
      <c r="G7">
        <v>0</v>
      </c>
      <c r="H7" s="1">
        <v>40590.826273148145</v>
      </c>
      <c r="I7" s="1">
        <v>40590.831759259258</v>
      </c>
      <c r="J7">
        <v>1</v>
      </c>
      <c r="K7">
        <v>1</v>
      </c>
      <c r="N7">
        <v>1</v>
      </c>
      <c r="T7">
        <v>1</v>
      </c>
      <c r="U7">
        <v>2</v>
      </c>
      <c r="V7">
        <v>3</v>
      </c>
      <c r="W7">
        <v>2</v>
      </c>
      <c r="X7">
        <v>2</v>
      </c>
      <c r="Y7">
        <v>2</v>
      </c>
      <c r="Z7">
        <v>2</v>
      </c>
      <c r="AA7">
        <v>1</v>
      </c>
      <c r="AB7">
        <v>1</v>
      </c>
      <c r="AC7">
        <v>2</v>
      </c>
      <c r="AD7">
        <v>1</v>
      </c>
      <c r="AE7">
        <v>2</v>
      </c>
      <c r="AF7">
        <v>1</v>
      </c>
      <c r="AG7">
        <v>1</v>
      </c>
      <c r="AH7">
        <v>1</v>
      </c>
      <c r="AI7">
        <v>1</v>
      </c>
      <c r="AJ7">
        <v>1</v>
      </c>
      <c r="AK7">
        <v>2</v>
      </c>
      <c r="AL7">
        <v>2</v>
      </c>
      <c r="AM7">
        <v>2</v>
      </c>
      <c r="AN7">
        <v>1</v>
      </c>
      <c r="AO7">
        <v>1</v>
      </c>
      <c r="AP7">
        <v>2</v>
      </c>
      <c r="AQ7">
        <v>2</v>
      </c>
      <c r="AR7">
        <v>2</v>
      </c>
      <c r="AS7">
        <v>1</v>
      </c>
      <c r="AT7">
        <v>1</v>
      </c>
      <c r="AU7">
        <v>5</v>
      </c>
      <c r="AV7">
        <v>2</v>
      </c>
      <c r="AW7">
        <v>1</v>
      </c>
      <c r="AX7">
        <v>1</v>
      </c>
      <c r="AY7">
        <v>2</v>
      </c>
      <c r="AZ7">
        <v>5</v>
      </c>
      <c r="BA7">
        <v>3</v>
      </c>
      <c r="BB7">
        <v>1</v>
      </c>
      <c r="BC7">
        <v>2</v>
      </c>
      <c r="BD7">
        <v>1</v>
      </c>
      <c r="BE7">
        <v>3</v>
      </c>
      <c r="BF7">
        <v>1</v>
      </c>
      <c r="CC7">
        <v>39.731399536132997</v>
      </c>
      <c r="CD7">
        <v>-121.8012008667</v>
      </c>
      <c r="CE7">
        <v>-1</v>
      </c>
      <c r="CF7" t="s">
        <v>198</v>
      </c>
    </row>
    <row r="8" spans="1:84">
      <c r="A8" t="s">
        <v>171</v>
      </c>
      <c r="B8" t="s">
        <v>160</v>
      </c>
      <c r="C8" t="s">
        <v>161</v>
      </c>
      <c r="F8" t="s">
        <v>172</v>
      </c>
      <c r="G8">
        <v>0</v>
      </c>
      <c r="H8" s="1">
        <v>40590.826261574075</v>
      </c>
      <c r="I8" s="1">
        <v>40590.832048611112</v>
      </c>
      <c r="J8">
        <v>1</v>
      </c>
      <c r="K8">
        <v>1</v>
      </c>
      <c r="N8">
        <v>1</v>
      </c>
      <c r="T8">
        <v>1</v>
      </c>
      <c r="U8">
        <v>2</v>
      </c>
      <c r="V8">
        <v>3</v>
      </c>
      <c r="W8">
        <v>2</v>
      </c>
      <c r="X8">
        <v>2</v>
      </c>
      <c r="Y8">
        <v>1</v>
      </c>
      <c r="Z8">
        <v>1</v>
      </c>
      <c r="AA8">
        <v>1</v>
      </c>
      <c r="AB8">
        <v>1</v>
      </c>
      <c r="AC8">
        <v>2</v>
      </c>
      <c r="AD8">
        <v>3</v>
      </c>
      <c r="AE8">
        <v>2</v>
      </c>
      <c r="AF8">
        <v>1</v>
      </c>
      <c r="AG8">
        <v>2</v>
      </c>
      <c r="AH8">
        <v>1</v>
      </c>
      <c r="AI8">
        <v>2</v>
      </c>
      <c r="AJ8">
        <v>1</v>
      </c>
      <c r="AK8">
        <v>2</v>
      </c>
      <c r="AL8">
        <v>2</v>
      </c>
      <c r="AM8">
        <v>2</v>
      </c>
      <c r="AN8">
        <v>2</v>
      </c>
      <c r="AO8">
        <v>1</v>
      </c>
      <c r="AP8">
        <v>2</v>
      </c>
      <c r="AQ8">
        <v>2</v>
      </c>
      <c r="AR8">
        <v>2</v>
      </c>
      <c r="AS8">
        <v>1</v>
      </c>
      <c r="AT8">
        <v>1</v>
      </c>
      <c r="AU8">
        <v>5</v>
      </c>
      <c r="AV8">
        <v>2</v>
      </c>
      <c r="AW8">
        <v>4</v>
      </c>
      <c r="AX8">
        <v>2</v>
      </c>
      <c r="AY8">
        <v>4</v>
      </c>
      <c r="AZ8">
        <v>5</v>
      </c>
      <c r="BA8">
        <v>5</v>
      </c>
      <c r="BB8">
        <v>2</v>
      </c>
      <c r="BC8">
        <v>1</v>
      </c>
      <c r="BD8">
        <v>2</v>
      </c>
      <c r="BE8">
        <v>4</v>
      </c>
      <c r="BF8">
        <v>1</v>
      </c>
      <c r="CC8">
        <v>39.731399536132997</v>
      </c>
      <c r="CD8">
        <v>-121.8012008667</v>
      </c>
      <c r="CE8">
        <v>-1</v>
      </c>
      <c r="CF8" t="s">
        <v>198</v>
      </c>
    </row>
    <row r="9" spans="1:84">
      <c r="A9" t="s">
        <v>173</v>
      </c>
      <c r="B9" t="s">
        <v>160</v>
      </c>
      <c r="C9" t="s">
        <v>161</v>
      </c>
      <c r="F9" t="s">
        <v>174</v>
      </c>
      <c r="G9">
        <v>0</v>
      </c>
      <c r="H9" s="1">
        <v>40590.826122685183</v>
      </c>
      <c r="I9" s="1">
        <v>40590.832627314812</v>
      </c>
      <c r="J9">
        <v>1</v>
      </c>
      <c r="K9">
        <v>1</v>
      </c>
      <c r="N9">
        <v>1</v>
      </c>
      <c r="T9">
        <v>1</v>
      </c>
      <c r="U9">
        <v>2</v>
      </c>
      <c r="V9">
        <v>3</v>
      </c>
      <c r="W9">
        <v>2</v>
      </c>
      <c r="X9">
        <v>5</v>
      </c>
      <c r="Y9">
        <v>2</v>
      </c>
      <c r="Z9">
        <v>2</v>
      </c>
      <c r="AA9">
        <v>1</v>
      </c>
      <c r="AB9">
        <v>1</v>
      </c>
      <c r="AC9">
        <v>2</v>
      </c>
      <c r="AD9">
        <v>1</v>
      </c>
      <c r="AE9">
        <v>2</v>
      </c>
      <c r="AF9">
        <v>1</v>
      </c>
      <c r="AG9">
        <v>2</v>
      </c>
      <c r="AH9">
        <v>1</v>
      </c>
      <c r="AI9">
        <v>2</v>
      </c>
      <c r="AJ9">
        <v>1</v>
      </c>
      <c r="AK9">
        <v>2</v>
      </c>
      <c r="AL9">
        <v>4</v>
      </c>
      <c r="AM9">
        <v>2</v>
      </c>
      <c r="AN9">
        <v>1</v>
      </c>
      <c r="AO9">
        <v>1</v>
      </c>
      <c r="AP9">
        <v>3</v>
      </c>
      <c r="AQ9">
        <v>2</v>
      </c>
      <c r="AR9">
        <v>2</v>
      </c>
      <c r="AS9">
        <v>1</v>
      </c>
      <c r="AT9">
        <v>2</v>
      </c>
      <c r="AU9">
        <v>3</v>
      </c>
      <c r="AV9">
        <v>1</v>
      </c>
      <c r="AW9">
        <v>1</v>
      </c>
      <c r="AX9">
        <v>2</v>
      </c>
      <c r="AY9">
        <v>3</v>
      </c>
      <c r="AZ9">
        <v>5</v>
      </c>
      <c r="BA9">
        <v>3</v>
      </c>
      <c r="BB9">
        <v>2</v>
      </c>
      <c r="BC9">
        <v>1</v>
      </c>
      <c r="BD9">
        <v>2</v>
      </c>
      <c r="BE9">
        <v>4</v>
      </c>
      <c r="BF9">
        <v>1</v>
      </c>
      <c r="CC9">
        <v>39.731399536132997</v>
      </c>
      <c r="CD9">
        <v>-121.8012008667</v>
      </c>
      <c r="CE9">
        <v>-1</v>
      </c>
      <c r="CF9" t="s">
        <v>198</v>
      </c>
    </row>
    <row r="10" spans="1:84">
      <c r="A10" t="s">
        <v>175</v>
      </c>
      <c r="B10" t="s">
        <v>160</v>
      </c>
      <c r="C10" t="s">
        <v>161</v>
      </c>
      <c r="F10" t="s">
        <v>176</v>
      </c>
      <c r="G10">
        <v>0</v>
      </c>
      <c r="H10" s="1">
        <v>40590.826145833336</v>
      </c>
      <c r="I10" s="1">
        <v>40590.83289351852</v>
      </c>
      <c r="J10">
        <v>1</v>
      </c>
      <c r="K10">
        <v>1</v>
      </c>
      <c r="N10">
        <v>1</v>
      </c>
      <c r="T10">
        <v>1</v>
      </c>
      <c r="U10">
        <v>2</v>
      </c>
      <c r="V10">
        <v>3</v>
      </c>
      <c r="W10">
        <v>2</v>
      </c>
      <c r="X10">
        <v>4</v>
      </c>
      <c r="Y10">
        <v>1</v>
      </c>
      <c r="Z10">
        <v>1</v>
      </c>
      <c r="AA10">
        <v>1</v>
      </c>
      <c r="AB10">
        <v>2</v>
      </c>
      <c r="AC10">
        <v>2</v>
      </c>
      <c r="AD10">
        <v>1</v>
      </c>
      <c r="AE10">
        <v>2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2</v>
      </c>
      <c r="AL10">
        <v>2</v>
      </c>
      <c r="AM10">
        <v>1</v>
      </c>
      <c r="AN10">
        <v>1</v>
      </c>
      <c r="AO10">
        <v>1</v>
      </c>
      <c r="AP10">
        <v>2</v>
      </c>
      <c r="AQ10">
        <v>2</v>
      </c>
      <c r="AR10">
        <v>2</v>
      </c>
      <c r="AS10">
        <v>1</v>
      </c>
      <c r="AT10">
        <v>1</v>
      </c>
      <c r="AU10">
        <v>1</v>
      </c>
      <c r="AV10">
        <v>2</v>
      </c>
      <c r="AW10">
        <v>4</v>
      </c>
      <c r="AX10">
        <v>2</v>
      </c>
      <c r="AY10">
        <v>4</v>
      </c>
      <c r="AZ10">
        <v>5</v>
      </c>
      <c r="BA10">
        <v>3</v>
      </c>
      <c r="BB10">
        <v>2</v>
      </c>
      <c r="BC10">
        <v>1</v>
      </c>
      <c r="BD10">
        <v>2</v>
      </c>
      <c r="BE10">
        <v>4</v>
      </c>
      <c r="BF10">
        <v>1</v>
      </c>
      <c r="CC10">
        <v>39.731399536132997</v>
      </c>
      <c r="CD10">
        <v>-121.8012008667</v>
      </c>
      <c r="CE10">
        <v>-1</v>
      </c>
      <c r="CF10" t="s">
        <v>198</v>
      </c>
    </row>
    <row r="11" spans="1:84">
      <c r="A11" t="s">
        <v>177</v>
      </c>
      <c r="B11" t="s">
        <v>160</v>
      </c>
      <c r="C11" t="s">
        <v>161</v>
      </c>
      <c r="F11" t="s">
        <v>178</v>
      </c>
      <c r="G11">
        <v>0</v>
      </c>
      <c r="H11" s="1">
        <v>40590.826307870368</v>
      </c>
      <c r="I11" s="1">
        <v>40590.833032407405</v>
      </c>
      <c r="J11">
        <v>1</v>
      </c>
      <c r="K11">
        <v>1</v>
      </c>
      <c r="N11">
        <v>1</v>
      </c>
      <c r="T11">
        <v>1</v>
      </c>
      <c r="U11">
        <v>2</v>
      </c>
      <c r="V11">
        <v>3</v>
      </c>
      <c r="W11">
        <v>2</v>
      </c>
      <c r="X11">
        <v>4</v>
      </c>
      <c r="Y11">
        <v>1</v>
      </c>
      <c r="Z11">
        <v>2</v>
      </c>
      <c r="AA11">
        <v>2</v>
      </c>
      <c r="AB11">
        <v>1</v>
      </c>
      <c r="AC11">
        <v>2</v>
      </c>
      <c r="AD11">
        <v>3</v>
      </c>
      <c r="AE11">
        <v>2</v>
      </c>
      <c r="AF11">
        <v>1</v>
      </c>
      <c r="AG11">
        <v>2</v>
      </c>
      <c r="AH11">
        <v>1</v>
      </c>
      <c r="AI11">
        <v>2</v>
      </c>
      <c r="AJ11">
        <v>5</v>
      </c>
      <c r="AK11">
        <v>2</v>
      </c>
      <c r="AL11">
        <v>1</v>
      </c>
      <c r="AM11">
        <v>1</v>
      </c>
      <c r="AN11">
        <v>1</v>
      </c>
      <c r="AO11">
        <v>1</v>
      </c>
      <c r="AP11">
        <v>2</v>
      </c>
      <c r="AQ11">
        <v>2</v>
      </c>
      <c r="AR11">
        <v>2</v>
      </c>
      <c r="AS11">
        <v>1</v>
      </c>
      <c r="AT11">
        <v>1</v>
      </c>
      <c r="AU11">
        <v>4</v>
      </c>
      <c r="AV11">
        <v>2</v>
      </c>
      <c r="AW11">
        <v>4</v>
      </c>
      <c r="AX11">
        <v>2</v>
      </c>
      <c r="AY11">
        <v>4</v>
      </c>
      <c r="AZ11">
        <v>5</v>
      </c>
      <c r="BA11">
        <v>4</v>
      </c>
      <c r="BB11">
        <v>1</v>
      </c>
      <c r="BC11">
        <v>2</v>
      </c>
      <c r="BD11">
        <v>1</v>
      </c>
      <c r="BE11">
        <v>4</v>
      </c>
      <c r="BF11">
        <v>3</v>
      </c>
      <c r="CC11">
        <v>39.731399536132997</v>
      </c>
      <c r="CD11">
        <v>-121.8012008667</v>
      </c>
      <c r="CE11">
        <v>-1</v>
      </c>
      <c r="CF11" t="s">
        <v>198</v>
      </c>
    </row>
    <row r="12" spans="1:84">
      <c r="A12" t="s">
        <v>179</v>
      </c>
      <c r="B12" t="s">
        <v>160</v>
      </c>
      <c r="C12" t="s">
        <v>161</v>
      </c>
      <c r="F12" t="s">
        <v>180</v>
      </c>
      <c r="G12">
        <v>0</v>
      </c>
      <c r="H12" s="1">
        <v>40590.826145833336</v>
      </c>
      <c r="I12" s="1">
        <v>40590.833541666667</v>
      </c>
      <c r="J12">
        <v>1</v>
      </c>
      <c r="K12">
        <v>1</v>
      </c>
      <c r="N12">
        <v>1</v>
      </c>
      <c r="T12">
        <v>1</v>
      </c>
      <c r="U12">
        <v>2</v>
      </c>
      <c r="V12">
        <v>3</v>
      </c>
      <c r="W12">
        <v>1</v>
      </c>
      <c r="X12">
        <v>4</v>
      </c>
      <c r="Y12">
        <v>1</v>
      </c>
      <c r="Z12">
        <v>1</v>
      </c>
      <c r="AA12">
        <v>1</v>
      </c>
      <c r="AB12">
        <v>1</v>
      </c>
      <c r="AC12">
        <v>1</v>
      </c>
      <c r="AD12">
        <v>4</v>
      </c>
      <c r="AE12">
        <v>2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2</v>
      </c>
      <c r="AL12">
        <v>1</v>
      </c>
      <c r="AM12">
        <v>2</v>
      </c>
      <c r="AN12">
        <v>2</v>
      </c>
      <c r="AO12">
        <v>1</v>
      </c>
      <c r="AP12">
        <v>3</v>
      </c>
      <c r="AQ12">
        <v>2</v>
      </c>
      <c r="AR12">
        <v>2</v>
      </c>
      <c r="AS12">
        <v>1</v>
      </c>
      <c r="AT12">
        <v>1</v>
      </c>
      <c r="AU12">
        <v>5</v>
      </c>
      <c r="AV12">
        <v>2</v>
      </c>
      <c r="AW12">
        <v>1</v>
      </c>
      <c r="AX12">
        <v>2</v>
      </c>
      <c r="AY12">
        <v>4</v>
      </c>
      <c r="AZ12">
        <v>5</v>
      </c>
      <c r="BA12">
        <v>4</v>
      </c>
      <c r="BB12">
        <v>5</v>
      </c>
      <c r="BC12">
        <v>1</v>
      </c>
      <c r="BD12">
        <v>1</v>
      </c>
      <c r="BE12">
        <v>3</v>
      </c>
      <c r="BF12">
        <v>1</v>
      </c>
      <c r="CC12">
        <v>39.731399536132997</v>
      </c>
      <c r="CD12">
        <v>-121.8012008667</v>
      </c>
      <c r="CE12">
        <v>-1</v>
      </c>
      <c r="CF12" t="s">
        <v>198</v>
      </c>
    </row>
    <row r="13" spans="1:84">
      <c r="A13" t="s">
        <v>181</v>
      </c>
      <c r="B13" t="s">
        <v>160</v>
      </c>
      <c r="C13" t="s">
        <v>161</v>
      </c>
      <c r="F13" t="s">
        <v>182</v>
      </c>
      <c r="G13">
        <v>0</v>
      </c>
      <c r="H13" s="1">
        <v>40590.826701388891</v>
      </c>
      <c r="I13" s="1">
        <v>40590.833692129629</v>
      </c>
      <c r="J13">
        <v>1</v>
      </c>
      <c r="K13">
        <v>1</v>
      </c>
      <c r="N13">
        <v>1</v>
      </c>
      <c r="T13">
        <v>2</v>
      </c>
      <c r="U13">
        <v>1</v>
      </c>
      <c r="V13">
        <v>3</v>
      </c>
      <c r="W13">
        <v>1</v>
      </c>
      <c r="X13">
        <v>1</v>
      </c>
      <c r="Y13">
        <v>2</v>
      </c>
      <c r="Z13">
        <v>1</v>
      </c>
      <c r="AA13">
        <v>2</v>
      </c>
      <c r="AB13">
        <v>1</v>
      </c>
      <c r="AC13">
        <v>1</v>
      </c>
      <c r="AD13">
        <v>4</v>
      </c>
      <c r="AE13">
        <v>1</v>
      </c>
      <c r="AF13">
        <v>1</v>
      </c>
      <c r="AG13">
        <v>2</v>
      </c>
      <c r="AH13">
        <v>1</v>
      </c>
      <c r="AI13">
        <v>1</v>
      </c>
      <c r="AJ13">
        <v>4</v>
      </c>
      <c r="AK13">
        <v>2</v>
      </c>
      <c r="AL13">
        <v>2</v>
      </c>
      <c r="AM13">
        <v>1</v>
      </c>
      <c r="AN13">
        <v>1</v>
      </c>
      <c r="AO13">
        <v>1</v>
      </c>
      <c r="AP13">
        <v>3</v>
      </c>
      <c r="AQ13">
        <v>1</v>
      </c>
      <c r="AR13">
        <v>2</v>
      </c>
      <c r="AS13">
        <v>1</v>
      </c>
      <c r="AT13">
        <v>1</v>
      </c>
      <c r="AU13">
        <v>3</v>
      </c>
      <c r="AV13">
        <v>1</v>
      </c>
      <c r="AW13">
        <v>2</v>
      </c>
      <c r="AX13">
        <v>2</v>
      </c>
      <c r="AY13">
        <v>1</v>
      </c>
      <c r="AZ13">
        <v>1</v>
      </c>
      <c r="BA13">
        <v>4</v>
      </c>
      <c r="BB13">
        <v>3</v>
      </c>
      <c r="BC13">
        <v>1</v>
      </c>
      <c r="BD13">
        <v>2</v>
      </c>
      <c r="BE13">
        <v>1</v>
      </c>
      <c r="BF13">
        <v>1</v>
      </c>
      <c r="CC13">
        <v>39.731399536132997</v>
      </c>
      <c r="CD13">
        <v>-121.8012008667</v>
      </c>
      <c r="CE13">
        <v>-1</v>
      </c>
      <c r="CF13" t="s">
        <v>198</v>
      </c>
    </row>
    <row r="14" spans="1:84">
      <c r="A14" t="s">
        <v>183</v>
      </c>
      <c r="B14" t="s">
        <v>160</v>
      </c>
      <c r="C14" t="s">
        <v>161</v>
      </c>
      <c r="F14" t="s">
        <v>184</v>
      </c>
      <c r="G14">
        <v>0</v>
      </c>
      <c r="H14" s="1">
        <v>40590.826932870368</v>
      </c>
      <c r="I14" s="1">
        <v>40590.833703703705</v>
      </c>
      <c r="J14">
        <v>1</v>
      </c>
      <c r="K14">
        <v>1</v>
      </c>
      <c r="N14">
        <v>1</v>
      </c>
      <c r="T14">
        <v>1</v>
      </c>
      <c r="U14">
        <v>2</v>
      </c>
      <c r="V14">
        <v>3</v>
      </c>
      <c r="W14">
        <v>2</v>
      </c>
      <c r="X14">
        <v>2</v>
      </c>
      <c r="Y14">
        <v>2</v>
      </c>
      <c r="Z14">
        <v>2</v>
      </c>
      <c r="AA14">
        <v>1</v>
      </c>
      <c r="AB14">
        <v>2</v>
      </c>
      <c r="AC14">
        <v>1</v>
      </c>
      <c r="AD14">
        <v>3</v>
      </c>
      <c r="AE14">
        <v>1</v>
      </c>
      <c r="AF14">
        <v>2</v>
      </c>
      <c r="AG14">
        <v>2</v>
      </c>
      <c r="AH14">
        <v>2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2</v>
      </c>
      <c r="AQ14">
        <v>2</v>
      </c>
      <c r="AR14">
        <v>2</v>
      </c>
      <c r="AS14">
        <v>1</v>
      </c>
      <c r="AT14">
        <v>1</v>
      </c>
      <c r="AU14">
        <v>2</v>
      </c>
      <c r="AV14">
        <v>1</v>
      </c>
      <c r="AW14">
        <v>1</v>
      </c>
      <c r="AX14">
        <v>2</v>
      </c>
      <c r="AY14">
        <v>2</v>
      </c>
      <c r="AZ14">
        <v>1</v>
      </c>
      <c r="BA14">
        <v>3</v>
      </c>
      <c r="BB14">
        <v>1</v>
      </c>
      <c r="BC14">
        <v>2</v>
      </c>
      <c r="BD14">
        <v>2</v>
      </c>
      <c r="BE14">
        <v>4</v>
      </c>
      <c r="BF14">
        <v>1</v>
      </c>
      <c r="CC14">
        <v>39.731399536132997</v>
      </c>
      <c r="CD14">
        <v>-121.8012008667</v>
      </c>
      <c r="CE14">
        <v>-1</v>
      </c>
      <c r="CF14" t="s">
        <v>198</v>
      </c>
    </row>
    <row r="15" spans="1:84">
      <c r="A15" t="s">
        <v>185</v>
      </c>
      <c r="B15" t="s">
        <v>160</v>
      </c>
      <c r="C15" t="s">
        <v>161</v>
      </c>
      <c r="F15" t="s">
        <v>186</v>
      </c>
      <c r="G15">
        <v>0</v>
      </c>
      <c r="H15" s="1">
        <v>40590.826145833336</v>
      </c>
      <c r="I15" s="1">
        <v>40590.833749999998</v>
      </c>
      <c r="J15">
        <v>1</v>
      </c>
      <c r="K15">
        <v>1</v>
      </c>
      <c r="N15">
        <v>1</v>
      </c>
      <c r="T15">
        <v>1</v>
      </c>
      <c r="U15">
        <v>2</v>
      </c>
      <c r="V15">
        <v>3</v>
      </c>
      <c r="W15">
        <v>2</v>
      </c>
      <c r="X15">
        <v>4</v>
      </c>
      <c r="Y15">
        <v>1</v>
      </c>
      <c r="Z15">
        <v>2</v>
      </c>
      <c r="AA15">
        <v>1</v>
      </c>
      <c r="AB15">
        <v>1</v>
      </c>
      <c r="AC15">
        <v>2</v>
      </c>
      <c r="AD15">
        <v>3</v>
      </c>
      <c r="AE15">
        <v>2</v>
      </c>
      <c r="AF15">
        <v>1</v>
      </c>
      <c r="AG15">
        <v>2</v>
      </c>
      <c r="AH15">
        <v>1</v>
      </c>
      <c r="AI15">
        <v>1</v>
      </c>
      <c r="AJ15">
        <v>1</v>
      </c>
      <c r="AK15">
        <v>2</v>
      </c>
      <c r="AL15">
        <v>2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1</v>
      </c>
      <c r="AU15">
        <v>5</v>
      </c>
      <c r="AV15">
        <v>2</v>
      </c>
      <c r="AW15">
        <v>2</v>
      </c>
      <c r="AX15">
        <v>2</v>
      </c>
      <c r="AY15">
        <v>3</v>
      </c>
      <c r="AZ15">
        <v>5</v>
      </c>
      <c r="BA15">
        <v>3</v>
      </c>
      <c r="BB15">
        <v>2</v>
      </c>
      <c r="BC15">
        <v>1</v>
      </c>
      <c r="BD15">
        <v>2</v>
      </c>
      <c r="BE15">
        <v>3</v>
      </c>
      <c r="BF15">
        <v>1</v>
      </c>
      <c r="CC15">
        <v>39.731399536132997</v>
      </c>
      <c r="CD15">
        <v>-121.8012008667</v>
      </c>
      <c r="CE15">
        <v>-1</v>
      </c>
      <c r="CF15" t="s">
        <v>198</v>
      </c>
    </row>
    <row r="16" spans="1:84">
      <c r="A16" t="s">
        <v>187</v>
      </c>
      <c r="B16" t="s">
        <v>160</v>
      </c>
      <c r="C16" t="s">
        <v>161</v>
      </c>
      <c r="F16" t="s">
        <v>188</v>
      </c>
      <c r="G16">
        <v>0</v>
      </c>
      <c r="H16" s="1">
        <v>40590.826504629629</v>
      </c>
      <c r="I16" s="1">
        <v>40590.834398148145</v>
      </c>
      <c r="J16">
        <v>1</v>
      </c>
      <c r="K16">
        <v>1</v>
      </c>
      <c r="N16">
        <v>1</v>
      </c>
      <c r="T16">
        <v>1</v>
      </c>
      <c r="U16">
        <v>2</v>
      </c>
      <c r="V16">
        <v>3</v>
      </c>
      <c r="W16">
        <v>2</v>
      </c>
      <c r="X16">
        <v>3</v>
      </c>
      <c r="Y16">
        <v>2</v>
      </c>
      <c r="Z16">
        <v>2</v>
      </c>
      <c r="AA16">
        <v>1</v>
      </c>
      <c r="AB16">
        <v>1</v>
      </c>
      <c r="AC16">
        <v>2</v>
      </c>
      <c r="AD16">
        <v>3</v>
      </c>
      <c r="AE16">
        <v>2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2</v>
      </c>
      <c r="AL16">
        <v>2</v>
      </c>
      <c r="AM16">
        <v>2</v>
      </c>
      <c r="AN16">
        <v>1</v>
      </c>
      <c r="AO16">
        <v>1</v>
      </c>
      <c r="AP16">
        <v>3</v>
      </c>
      <c r="AQ16">
        <v>2</v>
      </c>
      <c r="AR16">
        <v>2</v>
      </c>
      <c r="AS16">
        <v>1</v>
      </c>
      <c r="AT16">
        <v>1</v>
      </c>
      <c r="AU16">
        <v>4</v>
      </c>
      <c r="AV16">
        <v>2</v>
      </c>
      <c r="AW16">
        <v>1</v>
      </c>
      <c r="AX16">
        <v>2</v>
      </c>
      <c r="AY16">
        <v>2</v>
      </c>
      <c r="AZ16">
        <v>2</v>
      </c>
      <c r="BA16">
        <v>4</v>
      </c>
      <c r="BB16">
        <v>2</v>
      </c>
      <c r="BC16">
        <v>1</v>
      </c>
      <c r="BD16">
        <v>2</v>
      </c>
      <c r="BE16">
        <v>3</v>
      </c>
      <c r="BF16">
        <v>1</v>
      </c>
      <c r="CC16">
        <v>39.731399536132997</v>
      </c>
      <c r="CD16">
        <v>-121.8012008667</v>
      </c>
      <c r="CE16">
        <v>-1</v>
      </c>
      <c r="CF16" t="s">
        <v>198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secondtry</vt:lpstr>
      <vt:lpstr>propose</vt:lpstr>
      <vt:lpstr>3_item analysis</vt:lpstr>
      <vt:lpstr>2_participant_analysis</vt:lpstr>
      <vt:lpstr>1_transform_students</vt:lpstr>
      <vt:lpstr>raw_students</vt:lpstr>
      <vt:lpstr>raw_ICV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2015-03-03T02:10:12Z</dcterms:created>
  <dcterms:modified xsi:type="dcterms:W3CDTF">2015-03-18T06:17:03Z</dcterms:modified>
</cp:coreProperties>
</file>