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yfox/Sites/RESEARCH/2YP-Analysis/xls-files/participants/"/>
    </mc:Choice>
  </mc:AlternateContent>
  <bookViews>
    <workbookView xWindow="0" yWindow="460" windowWidth="33600" windowHeight="20440" tabRatio="500"/>
  </bookViews>
  <sheets>
    <sheet name="SUMMARY" sheetId="2" r:id="rId1"/>
    <sheet name="EXPLORATION" sheetId="3" r:id="rId2"/>
    <sheet name="DATA" sheetId="1" r:id="rId3"/>
  </sheets>
  <definedNames>
    <definedName name="_xlnm._FilterDatabase" localSheetId="2" hidden="1">DATA!$A$1:$AP$339</definedName>
    <definedName name="_xlnm.Extract" localSheetId="2">DATA!#REF!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9" i="1" l="1"/>
  <c r="V339" i="1"/>
  <c r="U339" i="1"/>
  <c r="T339" i="1"/>
  <c r="S339" i="1"/>
  <c r="W338" i="1"/>
  <c r="V338" i="1"/>
  <c r="U338" i="1"/>
  <c r="T338" i="1"/>
  <c r="S338" i="1"/>
  <c r="W337" i="1"/>
  <c r="V337" i="1"/>
  <c r="U337" i="1"/>
  <c r="T337" i="1"/>
  <c r="S337" i="1"/>
  <c r="W336" i="1"/>
  <c r="V336" i="1"/>
  <c r="U336" i="1"/>
  <c r="T336" i="1"/>
  <c r="S336" i="1"/>
  <c r="W335" i="1"/>
  <c r="V335" i="1"/>
  <c r="U335" i="1"/>
  <c r="T335" i="1"/>
  <c r="S335" i="1"/>
  <c r="W334" i="1"/>
  <c r="V334" i="1"/>
  <c r="U334" i="1"/>
  <c r="T334" i="1"/>
  <c r="S334" i="1"/>
  <c r="W333" i="1"/>
  <c r="V333" i="1"/>
  <c r="U333" i="1"/>
  <c r="T333" i="1"/>
  <c r="S333" i="1"/>
  <c r="W332" i="1"/>
  <c r="V332" i="1"/>
  <c r="U332" i="1"/>
  <c r="T332" i="1"/>
  <c r="S332" i="1"/>
  <c r="W331" i="1"/>
  <c r="V331" i="1"/>
  <c r="U331" i="1"/>
  <c r="T331" i="1"/>
  <c r="S331" i="1"/>
  <c r="W330" i="1"/>
  <c r="V330" i="1"/>
  <c r="U330" i="1"/>
  <c r="T330" i="1"/>
  <c r="S330" i="1"/>
  <c r="W329" i="1"/>
  <c r="V329" i="1"/>
  <c r="U329" i="1"/>
  <c r="T329" i="1"/>
  <c r="S329" i="1"/>
  <c r="W328" i="1"/>
  <c r="V328" i="1"/>
  <c r="U328" i="1"/>
  <c r="T328" i="1"/>
  <c r="S328" i="1"/>
  <c r="W327" i="1"/>
  <c r="V327" i="1"/>
  <c r="U327" i="1"/>
  <c r="T327" i="1"/>
  <c r="S327" i="1"/>
  <c r="W326" i="1"/>
  <c r="V326" i="1"/>
  <c r="U326" i="1"/>
  <c r="T326" i="1"/>
  <c r="S326" i="1"/>
  <c r="W325" i="1"/>
  <c r="V325" i="1"/>
  <c r="U325" i="1"/>
  <c r="T325" i="1"/>
  <c r="S325" i="1"/>
  <c r="W324" i="1"/>
  <c r="V324" i="1"/>
  <c r="U324" i="1"/>
  <c r="T324" i="1"/>
  <c r="S324" i="1"/>
  <c r="W323" i="1"/>
  <c r="V323" i="1"/>
  <c r="U323" i="1"/>
  <c r="T323" i="1"/>
  <c r="S323" i="1"/>
  <c r="W322" i="1"/>
  <c r="V322" i="1"/>
  <c r="U322" i="1"/>
  <c r="T322" i="1"/>
  <c r="S322" i="1"/>
  <c r="W321" i="1"/>
  <c r="V321" i="1"/>
  <c r="U321" i="1"/>
  <c r="T321" i="1"/>
  <c r="S321" i="1"/>
  <c r="W320" i="1"/>
  <c r="V320" i="1"/>
  <c r="U320" i="1"/>
  <c r="T320" i="1"/>
  <c r="S320" i="1"/>
  <c r="W319" i="1"/>
  <c r="V319" i="1"/>
  <c r="U319" i="1"/>
  <c r="T319" i="1"/>
  <c r="S319" i="1"/>
  <c r="W318" i="1"/>
  <c r="V318" i="1"/>
  <c r="U318" i="1"/>
  <c r="T318" i="1"/>
  <c r="S318" i="1"/>
  <c r="W317" i="1"/>
  <c r="V317" i="1"/>
  <c r="U317" i="1"/>
  <c r="T317" i="1"/>
  <c r="S317" i="1"/>
  <c r="W316" i="1"/>
  <c r="V316" i="1"/>
  <c r="U316" i="1"/>
  <c r="T316" i="1"/>
  <c r="S316" i="1"/>
  <c r="W315" i="1"/>
  <c r="V315" i="1"/>
  <c r="U315" i="1"/>
  <c r="T315" i="1"/>
  <c r="S315" i="1"/>
  <c r="W314" i="1"/>
  <c r="V314" i="1"/>
  <c r="U314" i="1"/>
  <c r="T314" i="1"/>
  <c r="S314" i="1"/>
  <c r="W313" i="1"/>
  <c r="V313" i="1"/>
  <c r="U313" i="1"/>
  <c r="T313" i="1"/>
  <c r="S313" i="1"/>
  <c r="W312" i="1"/>
  <c r="V312" i="1"/>
  <c r="U312" i="1"/>
  <c r="T312" i="1"/>
  <c r="S312" i="1"/>
  <c r="W311" i="1"/>
  <c r="V311" i="1"/>
  <c r="U311" i="1"/>
  <c r="T311" i="1"/>
  <c r="S311" i="1"/>
  <c r="W310" i="1"/>
  <c r="V310" i="1"/>
  <c r="U310" i="1"/>
  <c r="T310" i="1"/>
  <c r="S310" i="1"/>
  <c r="W309" i="1"/>
  <c r="V309" i="1"/>
  <c r="U309" i="1"/>
  <c r="T309" i="1"/>
  <c r="S309" i="1"/>
  <c r="W308" i="1"/>
  <c r="V308" i="1"/>
  <c r="U308" i="1"/>
  <c r="T308" i="1"/>
  <c r="S308" i="1"/>
  <c r="W307" i="1"/>
  <c r="V307" i="1"/>
  <c r="U307" i="1"/>
  <c r="T307" i="1"/>
  <c r="S307" i="1"/>
  <c r="W306" i="1"/>
  <c r="V306" i="1"/>
  <c r="U306" i="1"/>
  <c r="T306" i="1"/>
  <c r="S306" i="1"/>
  <c r="W305" i="1"/>
  <c r="V305" i="1"/>
  <c r="U305" i="1"/>
  <c r="T305" i="1"/>
  <c r="S305" i="1"/>
  <c r="W304" i="1"/>
  <c r="V304" i="1"/>
  <c r="U304" i="1"/>
  <c r="T304" i="1"/>
  <c r="S304" i="1"/>
  <c r="W303" i="1"/>
  <c r="V303" i="1"/>
  <c r="U303" i="1"/>
  <c r="T303" i="1"/>
  <c r="S303" i="1"/>
  <c r="W302" i="1"/>
  <c r="V302" i="1"/>
  <c r="U302" i="1"/>
  <c r="T302" i="1"/>
  <c r="S302" i="1"/>
  <c r="W301" i="1"/>
  <c r="V301" i="1"/>
  <c r="U301" i="1"/>
  <c r="T301" i="1"/>
  <c r="S301" i="1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W2" i="1"/>
  <c r="V2" i="1"/>
  <c r="U2" i="1"/>
  <c r="T2" i="1"/>
  <c r="S2" i="1"/>
  <c r="J10" i="2"/>
  <c r="J9" i="2"/>
  <c r="J8" i="2"/>
  <c r="I10" i="2"/>
  <c r="I9" i="2"/>
  <c r="I8" i="2"/>
  <c r="J7" i="2"/>
  <c r="I7" i="2"/>
  <c r="D53" i="2"/>
  <c r="D49" i="2"/>
  <c r="D50" i="2"/>
  <c r="D51" i="2"/>
  <c r="D52" i="2"/>
  <c r="D54" i="2"/>
  <c r="E54" i="2"/>
  <c r="D42" i="2"/>
  <c r="D43" i="2"/>
  <c r="D44" i="2"/>
  <c r="D45" i="2"/>
  <c r="D46" i="2"/>
  <c r="D47" i="2"/>
  <c r="D48" i="2"/>
  <c r="E48" i="2"/>
  <c r="D40" i="2"/>
  <c r="D41" i="2"/>
  <c r="E41" i="2"/>
  <c r="D38" i="2"/>
  <c r="D39" i="2"/>
  <c r="E39" i="2"/>
  <c r="D34" i="2"/>
  <c r="D35" i="2"/>
  <c r="D36" i="2"/>
  <c r="D37" i="2"/>
  <c r="E37" i="2"/>
  <c r="D5" i="2"/>
  <c r="D6" i="2"/>
  <c r="D4" i="2"/>
  <c r="D20" i="2"/>
  <c r="D21" i="2"/>
  <c r="D22" i="2"/>
  <c r="D23" i="2"/>
  <c r="D24" i="2"/>
  <c r="E25" i="2"/>
  <c r="D19" i="2"/>
  <c r="D18" i="2"/>
  <c r="E19" i="2"/>
  <c r="D7" i="2"/>
  <c r="D8" i="2"/>
  <c r="D9" i="2"/>
  <c r="D10" i="2"/>
  <c r="D11" i="2"/>
  <c r="D12" i="2"/>
  <c r="D13" i="2"/>
  <c r="D14" i="2"/>
  <c r="D15" i="2"/>
  <c r="D16" i="2"/>
  <c r="D17" i="2"/>
  <c r="E17" i="2"/>
  <c r="D27" i="2"/>
  <c r="D26" i="2"/>
  <c r="E27" i="2"/>
  <c r="I26" i="2"/>
  <c r="R26" i="2"/>
  <c r="Q26" i="2"/>
  <c r="P26" i="2"/>
  <c r="O26" i="2"/>
  <c r="N26" i="2"/>
  <c r="M26" i="2"/>
  <c r="L26" i="2"/>
  <c r="K26" i="2"/>
  <c r="J26" i="2"/>
  <c r="I6" i="2"/>
  <c r="J6" i="2"/>
  <c r="I17" i="2"/>
  <c r="J17" i="2"/>
  <c r="I18" i="2"/>
  <c r="J18" i="2"/>
  <c r="D3" i="2"/>
</calcChain>
</file>

<file path=xl/sharedStrings.xml><?xml version="1.0" encoding="utf-8"?>
<sst xmlns="http://schemas.openxmlformats.org/spreadsheetml/2006/main" count="4194" uniqueCount="821">
  <si>
    <t>experiment</t>
  </si>
  <si>
    <t>session</t>
  </si>
  <si>
    <t>condition</t>
  </si>
  <si>
    <t>ls_n</t>
  </si>
  <si>
    <t>lt_n</t>
  </si>
  <si>
    <t>ts_n</t>
  </si>
  <si>
    <t>tt_n</t>
  </si>
  <si>
    <t>d_n</t>
  </si>
  <si>
    <t>ls_t</t>
  </si>
  <si>
    <t>lt_t</t>
  </si>
  <si>
    <t>ts_t</t>
  </si>
  <si>
    <t>tt_t</t>
  </si>
  <si>
    <t>d_t</t>
  </si>
  <si>
    <t>totalTime</t>
  </si>
  <si>
    <t>subject</t>
  </si>
  <si>
    <t>totalScore</t>
  </si>
  <si>
    <t>reverse</t>
  </si>
  <si>
    <t>charlie</t>
  </si>
  <si>
    <t>T8OEA</t>
  </si>
  <si>
    <t>X309N</t>
  </si>
  <si>
    <t>X6T2E</t>
  </si>
  <si>
    <t>1ENZF</t>
  </si>
  <si>
    <t>9Y23Q</t>
  </si>
  <si>
    <t>TV3HJ</t>
  </si>
  <si>
    <t>E1YEU</t>
  </si>
  <si>
    <t>V4A35</t>
  </si>
  <si>
    <t>8UFM6</t>
  </si>
  <si>
    <t>WUQMM</t>
  </si>
  <si>
    <t>OZWVZ</t>
  </si>
  <si>
    <t>B7CJ3</t>
  </si>
  <si>
    <t>MMVNP</t>
  </si>
  <si>
    <t>GEDKA</t>
  </si>
  <si>
    <t>WKKMG</t>
  </si>
  <si>
    <t>alfa</t>
  </si>
  <si>
    <t>WFQJK</t>
  </si>
  <si>
    <t>QEHR1</t>
  </si>
  <si>
    <t>bravo</t>
  </si>
  <si>
    <t>0UUFC</t>
  </si>
  <si>
    <t>Q3HE8</t>
  </si>
  <si>
    <t>UWWFF</t>
  </si>
  <si>
    <t>3FDVP</t>
  </si>
  <si>
    <t>ZNUEO</t>
  </si>
  <si>
    <t>OA5JN</t>
  </si>
  <si>
    <t>1592P</t>
  </si>
  <si>
    <t>TGAU4</t>
  </si>
  <si>
    <t>5ZV2X</t>
  </si>
  <si>
    <t>QV2H9</t>
  </si>
  <si>
    <t>6T9O9</t>
  </si>
  <si>
    <t>CK7VW</t>
  </si>
  <si>
    <t>FSJAY</t>
  </si>
  <si>
    <t>E8DLP</t>
  </si>
  <si>
    <t>JYJXS</t>
  </si>
  <si>
    <t>WYGTA</t>
  </si>
  <si>
    <t>CHZCL</t>
  </si>
  <si>
    <t>AUN52</t>
  </si>
  <si>
    <t>1TL49</t>
  </si>
  <si>
    <t>8BN4N</t>
  </si>
  <si>
    <t>UKKNJ</t>
  </si>
  <si>
    <t>1129F</t>
  </si>
  <si>
    <t>DSG2T</t>
  </si>
  <si>
    <t>K4PCN</t>
  </si>
  <si>
    <t>1TOKK</t>
  </si>
  <si>
    <t>565WH</t>
  </si>
  <si>
    <t>76WFU</t>
  </si>
  <si>
    <t>N5CZB</t>
  </si>
  <si>
    <t>TMBDE</t>
  </si>
  <si>
    <t>FTSL1</t>
  </si>
  <si>
    <t>UVPNA</t>
  </si>
  <si>
    <t>Y7TQD</t>
  </si>
  <si>
    <t>YHU8T</t>
  </si>
  <si>
    <t>67JMM</t>
  </si>
  <si>
    <t>PXA6H</t>
  </si>
  <si>
    <t>9T9QO</t>
  </si>
  <si>
    <t>A5G40</t>
  </si>
  <si>
    <t>K2EGE</t>
  </si>
  <si>
    <t>RKCHG</t>
  </si>
  <si>
    <t>RGU59</t>
  </si>
  <si>
    <t>NY5AN</t>
  </si>
  <si>
    <t>XDJJL</t>
  </si>
  <si>
    <t>Y6F1V</t>
  </si>
  <si>
    <t>XDT95</t>
  </si>
  <si>
    <t>S7D7C</t>
  </si>
  <si>
    <t>DZ413</t>
  </si>
  <si>
    <t>WCPQA</t>
  </si>
  <si>
    <t>HF8PP</t>
  </si>
  <si>
    <t>AGE</t>
  </si>
  <si>
    <t>COUNTRY</t>
  </si>
  <si>
    <t>Spanish</t>
  </si>
  <si>
    <t>Third</t>
  </si>
  <si>
    <t>Social Sciences (incl. CogSci)</t>
  </si>
  <si>
    <t>Male</t>
  </si>
  <si>
    <t>the first one (linear}</t>
  </si>
  <si>
    <t>English</t>
  </si>
  <si>
    <t>First</t>
  </si>
  <si>
    <t>Fine Arts</t>
  </si>
  <si>
    <t>Female</t>
  </si>
  <si>
    <t>Biomedical &amp; Health Sciences</t>
  </si>
  <si>
    <t>Mandarin or Cantonese</t>
  </si>
  <si>
    <t>Fourth</t>
  </si>
  <si>
    <t>Second</t>
  </si>
  <si>
    <t>Other</t>
  </si>
  <si>
    <t>Math or Computer Sciences</t>
  </si>
  <si>
    <t>Natural Sciences</t>
  </si>
  <si>
    <t>Humanities</t>
  </si>
  <si>
    <t>Fifth</t>
  </si>
  <si>
    <t>LANGUAGE</t>
  </si>
  <si>
    <t>EDUCATION</t>
  </si>
  <si>
    <t>MAJOR</t>
  </si>
  <si>
    <t>GENDER</t>
  </si>
  <si>
    <t>PREFERENCE</t>
  </si>
  <si>
    <t>USA</t>
  </si>
  <si>
    <t>INDIA</t>
  </si>
  <si>
    <t>TURKEY</t>
  </si>
  <si>
    <t>SESSION</t>
  </si>
  <si>
    <t>GRAPH ORDER</t>
  </si>
  <si>
    <t>CONDITION</t>
  </si>
  <si>
    <t>linear first</t>
  </si>
  <si>
    <t>triangle first</t>
  </si>
  <si>
    <t>none - control</t>
  </si>
  <si>
    <t>static image</t>
  </si>
  <si>
    <t>interactive image</t>
  </si>
  <si>
    <t>linear_score</t>
  </si>
  <si>
    <t>triangular_score</t>
  </si>
  <si>
    <t>linear_time</t>
  </si>
  <si>
    <t>triangular_time</t>
  </si>
  <si>
    <t>lm_scenarios</t>
  </si>
  <si>
    <t>tm_scenarios</t>
  </si>
  <si>
    <t>longmire</t>
  </si>
  <si>
    <t>axis</t>
  </si>
  <si>
    <t>linear - axis</t>
  </si>
  <si>
    <t>SCENARIO ORDER</t>
  </si>
  <si>
    <t>linear- longmire</t>
  </si>
  <si>
    <t>LM SCENARIO</t>
  </si>
  <si>
    <t>Longmire</t>
  </si>
  <si>
    <t>Axis</t>
  </si>
  <si>
    <t>TM First</t>
  </si>
  <si>
    <t>LM First</t>
  </si>
  <si>
    <t>delta</t>
  </si>
  <si>
    <t>1Y39Q</t>
  </si>
  <si>
    <t>OQWZ1</t>
  </si>
  <si>
    <t>X3K4N</t>
  </si>
  <si>
    <t>BAC71</t>
  </si>
  <si>
    <t>192S2</t>
  </si>
  <si>
    <t>0ZEZO</t>
  </si>
  <si>
    <t>JE4L8</t>
  </si>
  <si>
    <t>DRWFW</t>
  </si>
  <si>
    <t>Engineering</t>
  </si>
  <si>
    <t>93LO6</t>
  </si>
  <si>
    <t>E6RYY</t>
  </si>
  <si>
    <t>WA9MH</t>
  </si>
  <si>
    <t>JO52X</t>
  </si>
  <si>
    <t>GJP2D</t>
  </si>
  <si>
    <t>MW095</t>
  </si>
  <si>
    <t>K7BFC</t>
  </si>
  <si>
    <t>6Z2EO</t>
  </si>
  <si>
    <t>JL0XP</t>
  </si>
  <si>
    <t>AU45F</t>
  </si>
  <si>
    <t>Z0AQS</t>
  </si>
  <si>
    <t>6C94C</t>
  </si>
  <si>
    <t>JCSDC</t>
  </si>
  <si>
    <t>9MGOB</t>
  </si>
  <si>
    <t>ZP8OY</t>
  </si>
  <si>
    <t>PARTICIPANTS by CONDITIONS</t>
  </si>
  <si>
    <t>Language</t>
  </si>
  <si>
    <t>Graph Preference</t>
  </si>
  <si>
    <t>Gender</t>
  </si>
  <si>
    <t>Major</t>
  </si>
  <si>
    <t>Year</t>
  </si>
  <si>
    <t>FLAG</t>
  </si>
  <si>
    <t>foxtrot</t>
  </si>
  <si>
    <t>QP34G</t>
  </si>
  <si>
    <t>INDONESIA</t>
  </si>
  <si>
    <t>the second one (triangular)</t>
  </si>
  <si>
    <t>NRVM6</t>
  </si>
  <si>
    <t>9CB27</t>
  </si>
  <si>
    <t>Mexico</t>
  </si>
  <si>
    <t>O4HU0</t>
  </si>
  <si>
    <t>Belarus</t>
  </si>
  <si>
    <t>LXM5D</t>
  </si>
  <si>
    <t>CZLGR</t>
  </si>
  <si>
    <t>P3Y2J</t>
  </si>
  <si>
    <t>FSTGR</t>
  </si>
  <si>
    <t>UPEEJ</t>
  </si>
  <si>
    <t>90L9R</t>
  </si>
  <si>
    <t>5EC34</t>
  </si>
  <si>
    <t>BZ88S</t>
  </si>
  <si>
    <t>TPMBF</t>
  </si>
  <si>
    <t>MJGHF</t>
  </si>
  <si>
    <t>G1J35</t>
  </si>
  <si>
    <t>GLAFZ</t>
  </si>
  <si>
    <t>GELJG</t>
  </si>
  <si>
    <t>848ON</t>
  </si>
  <si>
    <t>EBFQN</t>
  </si>
  <si>
    <t>G50Y1</t>
  </si>
  <si>
    <t>B705H</t>
  </si>
  <si>
    <t>G3HTX</t>
  </si>
  <si>
    <t>TAL8M</t>
  </si>
  <si>
    <t>OYVRD</t>
  </si>
  <si>
    <t>12TUL</t>
  </si>
  <si>
    <t>5SOSL</t>
  </si>
  <si>
    <t>Philippines</t>
  </si>
  <si>
    <t>B2DME</t>
  </si>
  <si>
    <t>Brazil</t>
  </si>
  <si>
    <t>Iraq</t>
  </si>
  <si>
    <t>Australia</t>
  </si>
  <si>
    <t>beforeinteractiveinstructions</t>
  </si>
  <si>
    <t>golf</t>
  </si>
  <si>
    <t>BO123</t>
  </si>
  <si>
    <t>W4U0A</t>
  </si>
  <si>
    <t>HO7VP</t>
  </si>
  <si>
    <t>19ZLL</t>
  </si>
  <si>
    <t>VRYKA</t>
  </si>
  <si>
    <t>D2CRL</t>
  </si>
  <si>
    <t>8LQCF</t>
  </si>
  <si>
    <t>5OBUK</t>
  </si>
  <si>
    <t>R0DD9</t>
  </si>
  <si>
    <t>7HF5H</t>
  </si>
  <si>
    <t>EK01F</t>
  </si>
  <si>
    <t>WW14N</t>
  </si>
  <si>
    <t>MFPR7</t>
  </si>
  <si>
    <t>9ZMW8</t>
  </si>
  <si>
    <t>DV3ER</t>
  </si>
  <si>
    <t>89RBJ</t>
  </si>
  <si>
    <t>YQDA2</t>
  </si>
  <si>
    <t>K5P3L</t>
  </si>
  <si>
    <t>C02DT</t>
  </si>
  <si>
    <t>VIETNAM</t>
  </si>
  <si>
    <t>hotel</t>
  </si>
  <si>
    <t>Z10XW</t>
  </si>
  <si>
    <t>VJ2BM</t>
  </si>
  <si>
    <t>LTQOU</t>
  </si>
  <si>
    <t>JC60L</t>
  </si>
  <si>
    <t>R9VP8</t>
  </si>
  <si>
    <t>QBQGZ</t>
  </si>
  <si>
    <t>48ZDE</t>
  </si>
  <si>
    <t>HDDC2</t>
  </si>
  <si>
    <t>UM82L</t>
  </si>
  <si>
    <t>5HR1X</t>
  </si>
  <si>
    <t>N0783</t>
  </si>
  <si>
    <t>K015Z</t>
  </si>
  <si>
    <t>Z7V3J</t>
  </si>
  <si>
    <t>MP0MD</t>
  </si>
  <si>
    <t>WJHUD</t>
  </si>
  <si>
    <t>4CG7N</t>
  </si>
  <si>
    <t>D0YUO</t>
  </si>
  <si>
    <t>4NF5A</t>
  </si>
  <si>
    <t>LN6PH</t>
  </si>
  <si>
    <t>6FBAA</t>
  </si>
  <si>
    <t>K9QVH</t>
  </si>
  <si>
    <t>S68K6</t>
  </si>
  <si>
    <t>GTEE1</t>
  </si>
  <si>
    <t>HAFD2</t>
  </si>
  <si>
    <t>HCGK6</t>
  </si>
  <si>
    <t>OXMZM</t>
  </si>
  <si>
    <t>T42AO</t>
  </si>
  <si>
    <t>india</t>
  </si>
  <si>
    <t>SUCUA</t>
  </si>
  <si>
    <t>M8MYD</t>
  </si>
  <si>
    <t>7HDR0</t>
  </si>
  <si>
    <t>HZMPX</t>
  </si>
  <si>
    <t>SPP2M</t>
  </si>
  <si>
    <t>TW6BB</t>
  </si>
  <si>
    <t>1BZ30</t>
  </si>
  <si>
    <t>S3UR3</t>
  </si>
  <si>
    <t>1KNSY</t>
  </si>
  <si>
    <t>O0XHK</t>
  </si>
  <si>
    <t>QVNGE</t>
  </si>
  <si>
    <t>XEW4X</t>
  </si>
  <si>
    <t>HNVWH</t>
  </si>
  <si>
    <t>55QTL</t>
  </si>
  <si>
    <t>JXWJP</t>
  </si>
  <si>
    <t>GHT14</t>
  </si>
  <si>
    <t>82SJ2</t>
  </si>
  <si>
    <t>F8PZP</t>
  </si>
  <si>
    <t>J7RKX</t>
  </si>
  <si>
    <t>XKUQ9</t>
  </si>
  <si>
    <t>5KVW9</t>
  </si>
  <si>
    <t>VEL2Z</t>
  </si>
  <si>
    <t>N0V08</t>
  </si>
  <si>
    <t>KENYA</t>
  </si>
  <si>
    <t>juliet</t>
  </si>
  <si>
    <t>GFNM7</t>
  </si>
  <si>
    <t>9W7JK</t>
  </si>
  <si>
    <t>DEV73</t>
  </si>
  <si>
    <t>O1MDT</t>
  </si>
  <si>
    <t>HO8HO</t>
  </si>
  <si>
    <t>RQMEB</t>
  </si>
  <si>
    <t>YOK7W</t>
  </si>
  <si>
    <t>VOQB1</t>
  </si>
  <si>
    <t>STLX2</t>
  </si>
  <si>
    <t>G377V</t>
  </si>
  <si>
    <t>9RMN6</t>
  </si>
  <si>
    <t>3L53C</t>
  </si>
  <si>
    <t>2610Q</t>
  </si>
  <si>
    <t>ZR1KM</t>
  </si>
  <si>
    <t>M3AYQ</t>
  </si>
  <si>
    <t>0YH05</t>
  </si>
  <si>
    <t>QP9F4</t>
  </si>
  <si>
    <t>C7Q4N</t>
  </si>
  <si>
    <t>ZRVFN</t>
  </si>
  <si>
    <t>7VJSF</t>
  </si>
  <si>
    <t>KAT2Z</t>
  </si>
  <si>
    <t>NEVPT</t>
  </si>
  <si>
    <t>OWMTU</t>
  </si>
  <si>
    <t>GFLB2</t>
  </si>
  <si>
    <t>4UBJB</t>
  </si>
  <si>
    <t>kilo</t>
  </si>
  <si>
    <t>WS8KM</t>
  </si>
  <si>
    <t>41M35</t>
  </si>
  <si>
    <t>UXLVN</t>
  </si>
  <si>
    <t>4GZS0</t>
  </si>
  <si>
    <t>TZF8P</t>
  </si>
  <si>
    <t>0CDY7</t>
  </si>
  <si>
    <t>5AW04</t>
  </si>
  <si>
    <t>Q3T3X</t>
  </si>
  <si>
    <t>YNWL4</t>
  </si>
  <si>
    <t>45B1U</t>
  </si>
  <si>
    <t>XV5ZB</t>
  </si>
  <si>
    <t>S0MEG</t>
  </si>
  <si>
    <t>T263H</t>
  </si>
  <si>
    <t>QQDWJ</t>
  </si>
  <si>
    <t>4P4ZR</t>
  </si>
  <si>
    <t>N7XN2</t>
  </si>
  <si>
    <t>13P8A</t>
  </si>
  <si>
    <t>G56GO</t>
  </si>
  <si>
    <t>CMXGY</t>
  </si>
  <si>
    <t>YJN84</t>
  </si>
  <si>
    <t>4S72Y</t>
  </si>
  <si>
    <t>83WD2</t>
  </si>
  <si>
    <t>V37VJ</t>
  </si>
  <si>
    <t>XX3HL</t>
  </si>
  <si>
    <t>GQ13P</t>
  </si>
  <si>
    <t>7UDVY</t>
  </si>
  <si>
    <t>R70BB</t>
  </si>
  <si>
    <t>220F7</t>
  </si>
  <si>
    <t>EXPERIMENT</t>
  </si>
  <si>
    <t>REVERSE</t>
  </si>
  <si>
    <t>CELL TOTAL</t>
  </si>
  <si>
    <t>lima</t>
  </si>
  <si>
    <t>40XZB</t>
  </si>
  <si>
    <t>SL5GG</t>
  </si>
  <si>
    <t>1DJQB</t>
  </si>
  <si>
    <t>0Z1HR</t>
  </si>
  <si>
    <t>HJ1HN</t>
  </si>
  <si>
    <t>Y4D6B</t>
  </si>
  <si>
    <t>KX6W7</t>
  </si>
  <si>
    <t>T08QA</t>
  </si>
  <si>
    <t>ZZUMG</t>
  </si>
  <si>
    <t>D1Y3M</t>
  </si>
  <si>
    <t>WFZSV</t>
  </si>
  <si>
    <t>VZJRM</t>
  </si>
  <si>
    <t>VG4GF</t>
  </si>
  <si>
    <t>53E5K</t>
  </si>
  <si>
    <t>9ZW9M</t>
  </si>
  <si>
    <t>0R4YC</t>
  </si>
  <si>
    <t>206ZK</t>
  </si>
  <si>
    <t>B23GR</t>
  </si>
  <si>
    <t>EU0SL</t>
  </si>
  <si>
    <t>R7ORQ</t>
  </si>
  <si>
    <t>42RUW</t>
  </si>
  <si>
    <t>HQRRA</t>
  </si>
  <si>
    <t>0MQD4</t>
  </si>
  <si>
    <t>XJH0T</t>
  </si>
  <si>
    <t>452JP</t>
  </si>
  <si>
    <t>Z2MDK</t>
  </si>
  <si>
    <t>N87KU</t>
  </si>
  <si>
    <t>november</t>
  </si>
  <si>
    <t>4H45F</t>
  </si>
  <si>
    <t>2LN6K</t>
  </si>
  <si>
    <t>mike</t>
  </si>
  <si>
    <t>PR9HV</t>
  </si>
  <si>
    <t>T82QM</t>
  </si>
  <si>
    <t>M5B60</t>
  </si>
  <si>
    <t>BZOAF</t>
  </si>
  <si>
    <t>R0VCG</t>
  </si>
  <si>
    <t>HCU65</t>
  </si>
  <si>
    <t>1RRQY</t>
  </si>
  <si>
    <t>FEK1A</t>
  </si>
  <si>
    <t>0YCBK</t>
  </si>
  <si>
    <t>Y163Y</t>
  </si>
  <si>
    <t>2G6DZ</t>
  </si>
  <si>
    <t>5HJKF</t>
  </si>
  <si>
    <t>WXTMW</t>
  </si>
  <si>
    <t>0VL0U</t>
  </si>
  <si>
    <t>RSWNL</t>
  </si>
  <si>
    <t>7ED8L</t>
  </si>
  <si>
    <t>UO2T6</t>
  </si>
  <si>
    <t>NNQMR</t>
  </si>
  <si>
    <t>UBU1J</t>
  </si>
  <si>
    <t>WRSTF</t>
  </si>
  <si>
    <t>AJO2K</t>
  </si>
  <si>
    <t>SM3FW</t>
  </si>
  <si>
    <t>XN2WE</t>
  </si>
  <si>
    <t>WMC7L</t>
  </si>
  <si>
    <t>14F0J</t>
  </si>
  <si>
    <t>80TJK</t>
  </si>
  <si>
    <t>E43B1</t>
  </si>
  <si>
    <t>YJRLT</t>
  </si>
  <si>
    <t>9SXEO</t>
  </si>
  <si>
    <t>6SESR</t>
  </si>
  <si>
    <t>GP70L</t>
  </si>
  <si>
    <t>WN45J</t>
  </si>
  <si>
    <t>DB8P9</t>
  </si>
  <si>
    <t>NTST8</t>
  </si>
  <si>
    <t>YH6KW</t>
  </si>
  <si>
    <t>18MDU</t>
  </si>
  <si>
    <t>GQN1V</t>
  </si>
  <si>
    <t>EKNO2</t>
  </si>
  <si>
    <t>88WRE</t>
  </si>
  <si>
    <t>7L5E7</t>
  </si>
  <si>
    <t>G7PG5</t>
  </si>
  <si>
    <t>VVNY9</t>
  </si>
  <si>
    <t>6Y878</t>
  </si>
  <si>
    <t>P307J</t>
  </si>
  <si>
    <t>AHBJE</t>
  </si>
  <si>
    <t>59BNT</t>
  </si>
  <si>
    <t>Colombia</t>
  </si>
  <si>
    <t>Dominican Republic</t>
  </si>
  <si>
    <t>United Arab Emirates</t>
  </si>
  <si>
    <t>echo</t>
  </si>
  <si>
    <t>TA2L5</t>
  </si>
  <si>
    <t>UOBPQ</t>
  </si>
  <si>
    <t>POQNH</t>
  </si>
  <si>
    <t>W12ZU</t>
  </si>
  <si>
    <t>FTX1J</t>
  </si>
  <si>
    <t>UUTZ9</t>
  </si>
  <si>
    <t>AYPYF</t>
  </si>
  <si>
    <t>UNUPL</t>
  </si>
  <si>
    <t>RGOP0</t>
  </si>
  <si>
    <t>78CYG</t>
  </si>
  <si>
    <t>WMNAY</t>
  </si>
  <si>
    <t>2JSK2</t>
  </si>
  <si>
    <t>Z65A1</t>
  </si>
  <si>
    <t>WM4OX</t>
  </si>
  <si>
    <t>9YM1Z</t>
  </si>
  <si>
    <t>OOSCB</t>
  </si>
  <si>
    <t>0T69Q</t>
  </si>
  <si>
    <t>0O5R5</t>
  </si>
  <si>
    <t>1SZED</t>
  </si>
  <si>
    <t>RE9Z1</t>
  </si>
  <si>
    <t>DJ7X4</t>
  </si>
  <si>
    <t>26O5W</t>
  </si>
  <si>
    <t>AX24A</t>
  </si>
  <si>
    <t>KV969</t>
  </si>
  <si>
    <t>static text - what</t>
  </si>
  <si>
    <t>static text - how</t>
  </si>
  <si>
    <t>REMOVED FROM SAMPLE</t>
  </si>
  <si>
    <t>text - what</t>
  </si>
  <si>
    <t>text - how</t>
  </si>
  <si>
    <t>dbid</t>
  </si>
  <si>
    <t>draw_t</t>
  </si>
  <si>
    <t>TOTAL_T_M</t>
  </si>
  <si>
    <t>LM_T_M</t>
  </si>
  <si>
    <t>TM_T_M</t>
  </si>
  <si>
    <t>D_T_M</t>
  </si>
  <si>
    <t>DIFF_T_M</t>
  </si>
  <si>
    <t>score_diff</t>
  </si>
  <si>
    <t>time_diff</t>
  </si>
  <si>
    <t>58e45f84d46cc6fa347eac15</t>
  </si>
  <si>
    <t>India</t>
  </si>
  <si>
    <t>the first one (linear</t>
  </si>
  <si>
    <t>58e45f84d46cc6fa347eac16</t>
  </si>
  <si>
    <t>58e45f84d46cc6fa347eac17</t>
  </si>
  <si>
    <t>58e45f84d46cc6fa347eac18</t>
  </si>
  <si>
    <t xml:space="preserve">Mexico </t>
  </si>
  <si>
    <t>58e45f84d46cc6fa347eac19</t>
  </si>
  <si>
    <t>Korea</t>
  </si>
  <si>
    <t>58e45f84d46cc6fa347eac1a</t>
  </si>
  <si>
    <t>58e45f84d46cc6fa347eac1b</t>
  </si>
  <si>
    <t>China</t>
  </si>
  <si>
    <t>58e45f84d46cc6fa347eac1c</t>
  </si>
  <si>
    <t>58e45f84d46cc6fa347eac1d</t>
  </si>
  <si>
    <t>58e45f84d46cc6fa347eac1e</t>
  </si>
  <si>
    <t>58e45f84d46cc6fa347eac1f</t>
  </si>
  <si>
    <t>Japan</t>
  </si>
  <si>
    <t>58e45f84d46cc6fa347eac20</t>
  </si>
  <si>
    <t>58e45f84d46cc6fa347eac21</t>
  </si>
  <si>
    <t>58e45f84d46cc6fa347eac22</t>
  </si>
  <si>
    <t>58e45f84d46cc6fa347eac23</t>
  </si>
  <si>
    <t>58e45f84d46cc6fa347eac24</t>
  </si>
  <si>
    <t>58e45f84d46cc6fa347eac25</t>
  </si>
  <si>
    <t>58e45f84d46cc6fa347eac26</t>
  </si>
  <si>
    <t>58e45f84d46cc6fa347eac27</t>
  </si>
  <si>
    <t>58e45f84d46cc6fa347eac28</t>
  </si>
  <si>
    <t>58e45f47d46cc6fa347ea5d2</t>
  </si>
  <si>
    <t>58e45f47d46cc6fa347ea5d3</t>
  </si>
  <si>
    <t>58e45f47d46cc6fa347ea5d4</t>
  </si>
  <si>
    <t>58e45f47d46cc6fa347ea5d5</t>
  </si>
  <si>
    <t>58e45f47d46cc6fa347ea5d6</t>
  </si>
  <si>
    <t>58e45f47d46cc6fa347ea5d7</t>
  </si>
  <si>
    <t>Bulgaria</t>
  </si>
  <si>
    <t>58e45f47d46cc6fa347ea5d8</t>
  </si>
  <si>
    <t>58e45f47d46cc6fa347ea5d9</t>
  </si>
  <si>
    <t>58e45f47d46cc6fa347ea5da</t>
  </si>
  <si>
    <t>58e45f47d46cc6fa347ea5db</t>
  </si>
  <si>
    <t>58e45f47d46cc6fa347ea5dc</t>
  </si>
  <si>
    <t>58e45f47d46cc6fa347ea5dd</t>
  </si>
  <si>
    <t>58e45f47d46cc6fa347ea5de</t>
  </si>
  <si>
    <t>58e45f47d46cc6fa347ea5df</t>
  </si>
  <si>
    <t>58e45f47d46cc6fa347ea5e0</t>
  </si>
  <si>
    <t>58e45f47d46cc6fa347ea5e1</t>
  </si>
  <si>
    <t>58e45f47d46cc6fa347ea5e2</t>
  </si>
  <si>
    <t>58e45f47d46cc6fa347ea5e3</t>
  </si>
  <si>
    <t>58e45f47d46cc6fa347ea5e4</t>
  </si>
  <si>
    <t>58e45f47d46cc6fa347ea5e5</t>
  </si>
  <si>
    <t>58e45f47d46cc6fa347ea5e6</t>
  </si>
  <si>
    <t>58e45f47d46cc6fa347ea5e7</t>
  </si>
  <si>
    <t>58e45f47d46cc6fa347ea5e8</t>
  </si>
  <si>
    <t>58e45f47d46cc6fa347ea5e9</t>
  </si>
  <si>
    <t>58e45eadd46cc6fa347e9e58</t>
  </si>
  <si>
    <t>58e45eadd46cc6fa347e9e59</t>
  </si>
  <si>
    <t>58e45eadd46cc6fa347e9e5a</t>
  </si>
  <si>
    <t>58e45eadd46cc6fa347e9e5b</t>
  </si>
  <si>
    <t>New Zealand</t>
  </si>
  <si>
    <t>58e45eadd46cc6fa347e9e5c</t>
  </si>
  <si>
    <t>58e45eadd46cc6fa347e9e5d</t>
  </si>
  <si>
    <t>France</t>
  </si>
  <si>
    <t>58e45eadd46cc6fa347e9e5e</t>
  </si>
  <si>
    <t>Canada</t>
  </si>
  <si>
    <t>58e45eadd46cc6fa347e9e5f</t>
  </si>
  <si>
    <t>Sri Lanka</t>
  </si>
  <si>
    <t>58e45eadd46cc6fa347e9e60</t>
  </si>
  <si>
    <t>58e45eadd46cc6fa347e9e61</t>
  </si>
  <si>
    <t>58e45eadd46cc6fa347e9e62</t>
  </si>
  <si>
    <t>58e45eadd46cc6fa347e9e63</t>
  </si>
  <si>
    <t>58e45eadd46cc6fa347e9e64</t>
  </si>
  <si>
    <t>58e45eadd46cc6fa347e9e65</t>
  </si>
  <si>
    <t>58e45eadd46cc6fa347e9e66</t>
  </si>
  <si>
    <t>58e45eadd46cc6fa347e9e67</t>
  </si>
  <si>
    <t>58e45eadd46cc6fa347e9e68</t>
  </si>
  <si>
    <t>58e45eadd46cc6fa347e9e69</t>
  </si>
  <si>
    <t>58e45eadd46cc6fa347e9e6a</t>
  </si>
  <si>
    <t>58e45eadd46cc6fa347e9e6b</t>
  </si>
  <si>
    <t>58e45eadd46cc6fa347e9e6c</t>
  </si>
  <si>
    <t>58e45eadd46cc6fa347e9e6d</t>
  </si>
  <si>
    <t>58e45e88d46cc6fa347e9790</t>
  </si>
  <si>
    <t>58e45e88d46cc6fa347e9791</t>
  </si>
  <si>
    <t>58e45e88d46cc6fa347e9792</t>
  </si>
  <si>
    <t>58e45e88d46cc6fa347e9793</t>
  </si>
  <si>
    <t>58e45e88d46cc6fa347e9794</t>
  </si>
  <si>
    <t>58e45e88d46cc6fa347e9795</t>
  </si>
  <si>
    <t>58e45e88d46cc6fa347e9796</t>
  </si>
  <si>
    <t>58e45e88d46cc6fa347e9797</t>
  </si>
  <si>
    <t>58e45e88d46cc6fa347e9798</t>
  </si>
  <si>
    <t>58e45e88d46cc6fa347e9799</t>
  </si>
  <si>
    <t>58e45e88d46cc6fa347e979a</t>
  </si>
  <si>
    <t>58e45e88d46cc6fa347e979b</t>
  </si>
  <si>
    <t>58e45e88d46cc6fa347e979c</t>
  </si>
  <si>
    <t>58e45e88d46cc6fa347e979d</t>
  </si>
  <si>
    <t>58e45e88d46cc6fa347e979e</t>
  </si>
  <si>
    <t>58e45e88d46cc6fa347e979f</t>
  </si>
  <si>
    <t>58e45e88d46cc6fa347e97a0</t>
  </si>
  <si>
    <t>58e45e88d46cc6fa347e97a1</t>
  </si>
  <si>
    <t>58e45e88d46cc6fa347e97a2</t>
  </si>
  <si>
    <t>58e45e88d46cc6fa347e97a3</t>
  </si>
  <si>
    <t>58e45e88d46cc6fa347e97a4</t>
  </si>
  <si>
    <t>58e45e88d46cc6fa347e97a5</t>
  </si>
  <si>
    <t>58e45e88d46cc6fa347e97a6</t>
  </si>
  <si>
    <t>58e45e33d46cc6fa347e9060</t>
  </si>
  <si>
    <t>58e45e33d46cc6fa347e9061</t>
  </si>
  <si>
    <t>mEXICO</t>
  </si>
  <si>
    <t>58e45e33d46cc6fa347e9062</t>
  </si>
  <si>
    <t>58e45e33d46cc6fa347e9063</t>
  </si>
  <si>
    <t>58e45e33d46cc6fa347e9064</t>
  </si>
  <si>
    <t>58e45e33d46cc6fa347e9065</t>
  </si>
  <si>
    <t>58e45e33d46cc6fa347e9066</t>
  </si>
  <si>
    <t>58e45e33d46cc6fa347e9067</t>
  </si>
  <si>
    <t>Taiwan</t>
  </si>
  <si>
    <t>58e45e33d46cc6fa347e9068</t>
  </si>
  <si>
    <t>58e45e33d46cc6fa347e9069</t>
  </si>
  <si>
    <t>58e45e33d46cc6fa347e906a</t>
  </si>
  <si>
    <t>58e45e33d46cc6fa347e906b</t>
  </si>
  <si>
    <t>58e45e33d46cc6fa347e906c</t>
  </si>
  <si>
    <t>58e45e33d46cc6fa347e906d</t>
  </si>
  <si>
    <t>58e45e33d46cc6fa347e906e</t>
  </si>
  <si>
    <t>58e45e33d46cc6fa347e906f</t>
  </si>
  <si>
    <t>58e45e33d46cc6fa347e9070</t>
  </si>
  <si>
    <t>58e45e33d46cc6fa347e9071</t>
  </si>
  <si>
    <t>58e45e33d46cc6fa347e9072</t>
  </si>
  <si>
    <t>58e45e33d46cc6fa347e9073</t>
  </si>
  <si>
    <t>58e45e33d46cc6fa347e9074</t>
  </si>
  <si>
    <t>58e45e33d46cc6fa347e9075</t>
  </si>
  <si>
    <t>58e45e33d46cc6fa347e9076</t>
  </si>
  <si>
    <t>58e45e33d46cc6fa347e9077</t>
  </si>
  <si>
    <t>58e45df9d46cc6fa347e88f1</t>
  </si>
  <si>
    <t>58e45df9d46cc6fa347e88f2</t>
  </si>
  <si>
    <t>58e45df9d46cc6fa347e88f3</t>
  </si>
  <si>
    <t>58e45df9d46cc6fa347e88f4</t>
  </si>
  <si>
    <t>58e45df9d46cc6fa347e88f5</t>
  </si>
  <si>
    <t>58e45df9d46cc6fa347e88f6</t>
  </si>
  <si>
    <t>58e45df9d46cc6fa347e88f7</t>
  </si>
  <si>
    <t>58e45df9d46cc6fa347e88f8</t>
  </si>
  <si>
    <t>58e45df9d46cc6fa347e88f9</t>
  </si>
  <si>
    <t>58e45df9d46cc6fa347e88fa</t>
  </si>
  <si>
    <t>58e45df9d46cc6fa347e88fb</t>
  </si>
  <si>
    <t>58e45df9d46cc6fa347e88fc</t>
  </si>
  <si>
    <t>58e45df9d46cc6fa347e88fd</t>
  </si>
  <si>
    <t>58e45df9d46cc6fa347e88fe</t>
  </si>
  <si>
    <t>58e45df9d46cc6fa347e88ff</t>
  </si>
  <si>
    <t>58e45df9d46cc6fa347e8900</t>
  </si>
  <si>
    <t>58e45df9d46cc6fa347e8901</t>
  </si>
  <si>
    <t>58e45df9d46cc6fa347e8902</t>
  </si>
  <si>
    <t>peru</t>
  </si>
  <si>
    <t>58e45df9d46cc6fa347e8903</t>
  </si>
  <si>
    <t>58e45df9d46cc6fa347e8904</t>
  </si>
  <si>
    <t>58e45df9d46cc6fa347e8905</t>
  </si>
  <si>
    <t>58e45df9d46cc6fa347e8906</t>
  </si>
  <si>
    <t>58e45df9d46cc6fa347e8907</t>
  </si>
  <si>
    <t>58e45df9d46cc6fa347e8908</t>
  </si>
  <si>
    <t>58e45df9d46cc6fa347e8909</t>
  </si>
  <si>
    <t>58e45df9d46cc6fa347e890a</t>
  </si>
  <si>
    <t>58e45df9d46cc6fa347e890b</t>
  </si>
  <si>
    <t>United Kingdom</t>
  </si>
  <si>
    <t>58e45dcad46cc6fa347e80b1</t>
  </si>
  <si>
    <t>58e45dcad46cc6fa347e80b2</t>
  </si>
  <si>
    <t>58e45dcad46cc6fa347e80b3</t>
  </si>
  <si>
    <t>Vietnam</t>
  </si>
  <si>
    <t>58e45dcad46cc6fa347e80b4</t>
  </si>
  <si>
    <t>58e45dcad46cc6fa347e80b5</t>
  </si>
  <si>
    <t>58e45dcad46cc6fa347e80b6</t>
  </si>
  <si>
    <t>58e45dcad46cc6fa347e80b7</t>
  </si>
  <si>
    <t>58e45dcad46cc6fa347e80b8</t>
  </si>
  <si>
    <t>58e45dcad46cc6fa347e80b9</t>
  </si>
  <si>
    <t>58e45dcad46cc6fa347e80ba</t>
  </si>
  <si>
    <t>Iran</t>
  </si>
  <si>
    <t>58e45dcad46cc6fa347e80bb</t>
  </si>
  <si>
    <t>58e45dcad46cc6fa347e80bc</t>
  </si>
  <si>
    <t>58e45dcad46cc6fa347e80bd</t>
  </si>
  <si>
    <t>58e45dcad46cc6fa347e80be</t>
  </si>
  <si>
    <t>58e45dcad46cc6fa347e80bf</t>
  </si>
  <si>
    <t>58e45dcad46cc6fa347e80c0</t>
  </si>
  <si>
    <t>58e45dcad46cc6fa347e80c1</t>
  </si>
  <si>
    <t>58e45dcad46cc6fa347e80c2</t>
  </si>
  <si>
    <t>58e45dcad46cc6fa347e80c3</t>
  </si>
  <si>
    <t>58e45d80d46cc6fa347e7aa8</t>
  </si>
  <si>
    <t>58e45d80d46cc6fa347e7aa9</t>
  </si>
  <si>
    <t>58e45d80d46cc6fa347e7aaa</t>
  </si>
  <si>
    <t>58e45d80d46cc6fa347e7aab</t>
  </si>
  <si>
    <t>58e45d80d46cc6fa347e7aac</t>
  </si>
  <si>
    <t>58e45d80d46cc6fa347e7aad</t>
  </si>
  <si>
    <t>Guangdong</t>
  </si>
  <si>
    <t>58e45d80d46cc6fa347e7aae</t>
  </si>
  <si>
    <t>58e45d80d46cc6fa347e7aaf</t>
  </si>
  <si>
    <t>58e45d80d46cc6fa347e7ab0</t>
  </si>
  <si>
    <t>58e45d80d46cc6fa347e7ab1</t>
  </si>
  <si>
    <t>58e45d80d46cc6fa347e7ab2</t>
  </si>
  <si>
    <t>58e45d80d46cc6fa347e7ab3</t>
  </si>
  <si>
    <t>58e45d80d46cc6fa347e7ab4</t>
  </si>
  <si>
    <t>58e45d80d46cc6fa347e7ab5</t>
  </si>
  <si>
    <t>58e45d80d46cc6fa347e7ab6</t>
  </si>
  <si>
    <t>58e45d80d46cc6fa347e7ab7</t>
  </si>
  <si>
    <t>58e45d80d46cc6fa347e7ab8</t>
  </si>
  <si>
    <t>58e45d80d46cc6fa347e7ab9</t>
  </si>
  <si>
    <t>58e45d80d46cc6fa347e7aba</t>
  </si>
  <si>
    <t>58e45d80d46cc6fa347e7abb</t>
  </si>
  <si>
    <t>58e45d80d46cc6fa347e7abc</t>
  </si>
  <si>
    <t>58e45d80d46cc6fa347e7abd</t>
  </si>
  <si>
    <t>58e45d80d46cc6fa347e7abe</t>
  </si>
  <si>
    <t>58e45d80d46cc6fa347e7abf</t>
  </si>
  <si>
    <t>58e45d80d46cc6fa347e7ac0</t>
  </si>
  <si>
    <t>58e45d80d46cc6fa347e7ac1</t>
  </si>
  <si>
    <t>58e45d3bd46cc6fa347e72a7</t>
  </si>
  <si>
    <t>58e45d3bd46cc6fa347e72a8</t>
  </si>
  <si>
    <t>58e45d3bd46cc6fa347e72a9</t>
  </si>
  <si>
    <t>58e45d3bd46cc6fa347e72aa</t>
  </si>
  <si>
    <t>58e45d3bd46cc6fa347e72ab</t>
  </si>
  <si>
    <t>58e45d3bd46cc6fa347e72ac</t>
  </si>
  <si>
    <t>58e45d3bd46cc6fa347e72ad</t>
  </si>
  <si>
    <t>58e45d3bd46cc6fa347e72ae</t>
  </si>
  <si>
    <t>58e45d3bd46cc6fa347e72af</t>
  </si>
  <si>
    <t>58e45d3bd46cc6fa347e72b0</t>
  </si>
  <si>
    <t>58e45d3bd46cc6fa347e72b1</t>
  </si>
  <si>
    <t>58e45d3bd46cc6fa347e72b2</t>
  </si>
  <si>
    <t>58e45d3bd46cc6fa347e72b3</t>
  </si>
  <si>
    <t>58e45d3bd46cc6fa347e72b4</t>
  </si>
  <si>
    <t>58e45d3bd46cc6fa347e72b5</t>
  </si>
  <si>
    <t>58e45d3bd46cc6fa347e72b6</t>
  </si>
  <si>
    <t>58e45d3bd46cc6fa347e72b7</t>
  </si>
  <si>
    <t>58e45d3bd46cc6fa347e72b8</t>
  </si>
  <si>
    <t>58e45d3bd46cc6fa347e72b9</t>
  </si>
  <si>
    <t>Pakistan</t>
  </si>
  <si>
    <t>58e45d3bd46cc6fa347e72ba</t>
  </si>
  <si>
    <t>58e45d3bd46cc6fa347e72bb</t>
  </si>
  <si>
    <t>58e45d3bd46cc6fa347e72bc</t>
  </si>
  <si>
    <t>58e45d3bd46cc6fa347e72bd</t>
  </si>
  <si>
    <t>58e45d3bd46cc6fa347e72be</t>
  </si>
  <si>
    <t>58e45ca4d46cc6fa347e6b36</t>
  </si>
  <si>
    <t>58e45ca4d46cc6fa347e6b37</t>
  </si>
  <si>
    <t>58e45ca4d46cc6fa347e6b38</t>
  </si>
  <si>
    <t>58e45ca4d46cc6fa347e6b39</t>
  </si>
  <si>
    <t>58e45ca4d46cc6fa347e6b3a</t>
  </si>
  <si>
    <t>58e45ca4d46cc6fa347e6b3b</t>
  </si>
  <si>
    <t>58e45ca4d46cc6fa347e6b3c</t>
  </si>
  <si>
    <t>58e45ca4d46cc6fa347e6b3d</t>
  </si>
  <si>
    <t>58e45ca4d46cc6fa347e6b3e</t>
  </si>
  <si>
    <t>58e45ca4d46cc6fa347e6b3f</t>
  </si>
  <si>
    <t>58e45ca4d46cc6fa347e6b40</t>
  </si>
  <si>
    <t>58e45ca4d46cc6fa347e6b41</t>
  </si>
  <si>
    <t>58e45ca4d46cc6fa347e6b42</t>
  </si>
  <si>
    <t>58e45ca4d46cc6fa347e6b43</t>
  </si>
  <si>
    <t>58e45ca4d46cc6fa347e6b44</t>
  </si>
  <si>
    <t>58e45ca4d46cc6fa347e6b45</t>
  </si>
  <si>
    <t>58e45ca4d46cc6fa347e6b46</t>
  </si>
  <si>
    <t>58e45ca4d46cc6fa347e6b47</t>
  </si>
  <si>
    <t>58e45ca4d46cc6fa347e6b48</t>
  </si>
  <si>
    <t>58e45ca4d46cc6fa347e6b49</t>
  </si>
  <si>
    <t>58e45ca4d46cc6fa347e6b4a</t>
  </si>
  <si>
    <t>58e45ca4d46cc6fa347e6b4b</t>
  </si>
  <si>
    <t>58e45ca4d46cc6fa347e6b4c</t>
  </si>
  <si>
    <t>58e45ca4d46cc6fa347e6b4d</t>
  </si>
  <si>
    <t>58e45ca4d46cc6fa347e6b4e</t>
  </si>
  <si>
    <t>58e45c5cd46cc6fa347e637b</t>
  </si>
  <si>
    <t>58e45c5cd46cc6fa347e637c</t>
  </si>
  <si>
    <t>58e45c5cd46cc6fa347e637d</t>
  </si>
  <si>
    <t>58e45c5cd46cc6fa347e637e</t>
  </si>
  <si>
    <t>58e45c5cd46cc6fa347e637f</t>
  </si>
  <si>
    <t>58e45c5cd46cc6fa347e6380</t>
  </si>
  <si>
    <t>58e45c5cd46cc6fa347e6381</t>
  </si>
  <si>
    <t>58e45c5cd46cc6fa347e6382</t>
  </si>
  <si>
    <t>58e45c5cd46cc6fa347e6383</t>
  </si>
  <si>
    <t>58e45c5cd46cc6fa347e6384</t>
  </si>
  <si>
    <t>58e45c5cd46cc6fa347e6385</t>
  </si>
  <si>
    <t>58e45c5cd46cc6fa347e6386</t>
  </si>
  <si>
    <t>58e45c5cd46cc6fa347e6387</t>
  </si>
  <si>
    <t>58e45c5cd46cc6fa347e6388</t>
  </si>
  <si>
    <t>58e45c5cd46cc6fa347e6389</t>
  </si>
  <si>
    <t>58e45c5cd46cc6fa347e638a</t>
  </si>
  <si>
    <t>58e45c5cd46cc6fa347e638b</t>
  </si>
  <si>
    <t>58e45c5cd46cc6fa347e638c</t>
  </si>
  <si>
    <t>58e45c5cd46cc6fa347e638d</t>
  </si>
  <si>
    <t>58e45c5cd46cc6fa347e638e</t>
  </si>
  <si>
    <t>58e45c5cd46cc6fa347e638f</t>
  </si>
  <si>
    <t>58e45c5cd46cc6fa347e6390</t>
  </si>
  <si>
    <t>58e45c5cd46cc6fa347e6391</t>
  </si>
  <si>
    <t>58e45c5cd46cc6fa347e6392</t>
  </si>
  <si>
    <t>58e45c5cd46cc6fa347e6393</t>
  </si>
  <si>
    <t>58e45c5cd46cc6fa347e6394</t>
  </si>
  <si>
    <t>58e45c5cd46cc6fa347e6395</t>
  </si>
  <si>
    <t>58e45c5cd46cc6fa347e6396</t>
  </si>
  <si>
    <t>58e45c2bd46cc6fa347e5ae4</t>
  </si>
  <si>
    <t>58e45c2bd46cc6fa347e5ae5</t>
  </si>
  <si>
    <t>58e45c2bd46cc6fa347e5ae6</t>
  </si>
  <si>
    <t>58e45c2bd46cc6fa347e5ae7</t>
  </si>
  <si>
    <t>58e45c2bd46cc6fa347e5ae8</t>
  </si>
  <si>
    <t>58e45c2bd46cc6fa347e5ae9</t>
  </si>
  <si>
    <t>58e45c2bd46cc6fa347e5aea</t>
  </si>
  <si>
    <t>58e45c2bd46cc6fa347e5aeb</t>
  </si>
  <si>
    <t>58e45c2bd46cc6fa347e5aec</t>
  </si>
  <si>
    <t>58e45c2bd46cc6fa347e5aed</t>
  </si>
  <si>
    <t>58e45c2bd46cc6fa347e5aee</t>
  </si>
  <si>
    <t>58e45c2bd46cc6fa347e5aef</t>
  </si>
  <si>
    <t>58e45c2bd46cc6fa347e5af0</t>
  </si>
  <si>
    <t>58e45c2bd46cc6fa347e5af1</t>
  </si>
  <si>
    <t>58e45c2bd46cc6fa347e5af2</t>
  </si>
  <si>
    <t>58e45c2bd46cc6fa347e5af3</t>
  </si>
  <si>
    <t>58e45c2bd46cc6fa347e5af4</t>
  </si>
  <si>
    <t>58e45c2bd46cc6fa347e5af5</t>
  </si>
  <si>
    <t>58e45c2bd46cc6fa347e5af6</t>
  </si>
  <si>
    <t>58e45c2bd46cc6fa347e5af7</t>
  </si>
  <si>
    <t>58e45c2bd46cc6fa347e5af8</t>
  </si>
  <si>
    <t>58e45c2bd46cc6fa347e5af9</t>
  </si>
  <si>
    <t>58e45c2bd46cc6fa347e5afa</t>
  </si>
  <si>
    <t>58e45c2bd46cc6fa347e5afb</t>
  </si>
  <si>
    <t>58e45c2bd46cc6fa347e5afc</t>
  </si>
  <si>
    <t>58e45c2bd46cc6fa347e5afd</t>
  </si>
  <si>
    <t>58e45c2bd46cc6fa347e5afe</t>
  </si>
  <si>
    <t xml:space="preserve">Nepal </t>
  </si>
  <si>
    <t>58e45c2bd46cc6fa347e5aff</t>
  </si>
  <si>
    <t>58e45befd46cc6fa347e5235</t>
  </si>
  <si>
    <t>58e45befd46cc6fa347e5236</t>
  </si>
  <si>
    <t>Deja Armstrong</t>
  </si>
  <si>
    <t>58e45befd46cc6fa347e5237</t>
  </si>
  <si>
    <t>58e45befd46cc6fa347e5238</t>
  </si>
  <si>
    <t>58e45befd46cc6fa347e5239</t>
  </si>
  <si>
    <t>58e45befd46cc6fa347e523a</t>
  </si>
  <si>
    <t>58e45befd46cc6fa347e523b</t>
  </si>
  <si>
    <t>58e45befd46cc6fa347e523c</t>
  </si>
  <si>
    <t>58e45befd46cc6fa347e523d</t>
  </si>
  <si>
    <t>58e45befd46cc6fa347e523e</t>
  </si>
  <si>
    <t>58e45befd46cc6fa347e523f</t>
  </si>
  <si>
    <t>58e45befd46cc6fa347e5240</t>
  </si>
  <si>
    <t>58e45befd46cc6fa347e5241</t>
  </si>
  <si>
    <t>58e45befd46cc6fa347e5242</t>
  </si>
  <si>
    <t>58e45befd46cc6fa347e5243</t>
  </si>
  <si>
    <t>58e45befd46cc6fa347e5244</t>
  </si>
  <si>
    <t>58e45befd46cc6fa347e5245</t>
  </si>
  <si>
    <t>Mongolia</t>
  </si>
  <si>
    <t>58e45befd46cc6fa347e5246</t>
  </si>
  <si>
    <t>Thailand</t>
  </si>
  <si>
    <t>58e45befd46cc6fa347e5247</t>
  </si>
  <si>
    <t>58e45befd46cc6fa347e5248</t>
  </si>
  <si>
    <t>58e45befd46cc6fa347e5249</t>
  </si>
  <si>
    <t>58e45befd46cc6fa347e524a</t>
  </si>
  <si>
    <t>58e45befd46cc6fa347e524b</t>
  </si>
  <si>
    <t>England</t>
  </si>
  <si>
    <t>58e45befd46cc6fa347e524c</t>
  </si>
  <si>
    <t>58e45befd46cc6fa347e524d</t>
  </si>
  <si>
    <t>58e45befd46cc6fa347e524e</t>
  </si>
  <si>
    <t>58e45befd46cc6fa347e524f</t>
  </si>
  <si>
    <t>58e45befd46cc6fa347e5250</t>
  </si>
  <si>
    <t>58e45befd46cc6fa347e5251</t>
  </si>
  <si>
    <t>58e45befd46cc6fa347e5252</t>
  </si>
  <si>
    <t>58e45befd46cc6fa347e5253</t>
  </si>
  <si>
    <t>58e45befd46cc6fa347e5254</t>
  </si>
  <si>
    <t>58e45befd46cc6fa347e5255</t>
  </si>
  <si>
    <t>58e45befd46cc6fa347e5256</t>
  </si>
  <si>
    <t>58e45befd46cc6fa347e5257</t>
  </si>
  <si>
    <t>58e45befd46cc6fa347e5258</t>
  </si>
  <si>
    <t>58e45befd46cc6fa347e5259</t>
  </si>
  <si>
    <t>58e45befd46cc6fa347e525a</t>
  </si>
  <si>
    <t>58e45befd46cc6fa347e525b</t>
  </si>
  <si>
    <t>58e45befd46cc6fa347e525c</t>
  </si>
  <si>
    <t>58e45befd46cc6fa347e525d</t>
  </si>
  <si>
    <t>58e45befd46cc6fa347e525e</t>
  </si>
  <si>
    <t>58e45befd46cc6fa347e525f</t>
  </si>
  <si>
    <t>58e45befd46cc6fa347e5260</t>
  </si>
  <si>
    <t>58e45befd46cc6fa347e5261</t>
  </si>
  <si>
    <t>58e45befd46cc6fa347e5262</t>
  </si>
  <si>
    <t>58e45befd46cc6fa347e5263</t>
  </si>
  <si>
    <t>58e45befd46cc6fa347e5264</t>
  </si>
  <si>
    <t>original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</si>
</sst>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5" fillId="0" borderId="0" xfId="0" applyNumberFormat="1" applyFont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Time in Each Experimental Task    --</a:t>
            </a:r>
            <a:r>
              <a:rPr lang="en-US" baseline="0"/>
              <a:t> Regular Order (LM,TM,Draw)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LM-Scaffold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DATA!$R$1:$R$39</c:f>
              <c:strCache>
                <c:ptCount val="39"/>
                <c:pt idx="0">
                  <c:v>totalTime</c:v>
                </c:pt>
                <c:pt idx="1">
                  <c:v>2921084</c:v>
                </c:pt>
                <c:pt idx="2">
                  <c:v>2717972</c:v>
                </c:pt>
                <c:pt idx="3">
                  <c:v>2452276</c:v>
                </c:pt>
                <c:pt idx="4">
                  <c:v>2748243</c:v>
                </c:pt>
                <c:pt idx="5">
                  <c:v>2530148</c:v>
                </c:pt>
                <c:pt idx="6">
                  <c:v>2454470</c:v>
                </c:pt>
                <c:pt idx="7">
                  <c:v>2011141</c:v>
                </c:pt>
                <c:pt idx="8">
                  <c:v>2310484</c:v>
                </c:pt>
                <c:pt idx="9">
                  <c:v>3005025</c:v>
                </c:pt>
                <c:pt idx="10">
                  <c:v>2233627</c:v>
                </c:pt>
                <c:pt idx="11">
                  <c:v>2276790</c:v>
                </c:pt>
                <c:pt idx="12">
                  <c:v>1817125</c:v>
                </c:pt>
                <c:pt idx="13">
                  <c:v>1508756</c:v>
                </c:pt>
                <c:pt idx="14">
                  <c:v>1352540</c:v>
                </c:pt>
                <c:pt idx="15">
                  <c:v>2815590</c:v>
                </c:pt>
                <c:pt idx="16">
                  <c:v>1811499</c:v>
                </c:pt>
                <c:pt idx="17">
                  <c:v>2119895</c:v>
                </c:pt>
                <c:pt idx="18">
                  <c:v>1782457</c:v>
                </c:pt>
                <c:pt idx="19">
                  <c:v>1436835</c:v>
                </c:pt>
                <c:pt idx="20">
                  <c:v>1321572</c:v>
                </c:pt>
                <c:pt idx="21">
                  <c:v>3059086</c:v>
                </c:pt>
                <c:pt idx="22">
                  <c:v>2644837</c:v>
                </c:pt>
                <c:pt idx="23">
                  <c:v>2515649</c:v>
                </c:pt>
                <c:pt idx="24">
                  <c:v>2492380</c:v>
                </c:pt>
                <c:pt idx="25">
                  <c:v>1528455</c:v>
                </c:pt>
                <c:pt idx="26">
                  <c:v>2456733</c:v>
                </c:pt>
                <c:pt idx="27">
                  <c:v>2116908</c:v>
                </c:pt>
                <c:pt idx="28">
                  <c:v>2223070</c:v>
                </c:pt>
                <c:pt idx="29">
                  <c:v>2609087</c:v>
                </c:pt>
                <c:pt idx="30">
                  <c:v>2508585</c:v>
                </c:pt>
                <c:pt idx="31">
                  <c:v>3082170</c:v>
                </c:pt>
                <c:pt idx="32">
                  <c:v>2379389</c:v>
                </c:pt>
                <c:pt idx="33">
                  <c:v>1732827</c:v>
                </c:pt>
                <c:pt idx="34">
                  <c:v>2356673</c:v>
                </c:pt>
                <c:pt idx="35">
                  <c:v>1638724</c:v>
                </c:pt>
                <c:pt idx="36">
                  <c:v>2660271</c:v>
                </c:pt>
                <c:pt idx="37">
                  <c:v>1923215</c:v>
                </c:pt>
                <c:pt idx="38">
                  <c:v>2849603</c:v>
                </c:pt>
              </c:strCache>
            </c:strRef>
          </c:cat>
          <c:val>
            <c:numRef>
              <c:f>DATA!$L$1:$L$39</c:f>
              <c:numCache>
                <c:formatCode>General</c:formatCode>
                <c:ptCount val="39"/>
                <c:pt idx="0">
                  <c:v>0.0</c:v>
                </c:pt>
                <c:pt idx="1">
                  <c:v>323944.0</c:v>
                </c:pt>
                <c:pt idx="2">
                  <c:v>170610.0</c:v>
                </c:pt>
                <c:pt idx="3">
                  <c:v>151691.0</c:v>
                </c:pt>
                <c:pt idx="4">
                  <c:v>143134.0</c:v>
                </c:pt>
                <c:pt idx="5">
                  <c:v>189577.0</c:v>
                </c:pt>
                <c:pt idx="6">
                  <c:v>158318.0</c:v>
                </c:pt>
                <c:pt idx="7">
                  <c:v>175697.0</c:v>
                </c:pt>
                <c:pt idx="8">
                  <c:v>100247.0</c:v>
                </c:pt>
                <c:pt idx="9">
                  <c:v>197036.0</c:v>
                </c:pt>
                <c:pt idx="10">
                  <c:v>94000.0</c:v>
                </c:pt>
                <c:pt idx="11">
                  <c:v>170590.0</c:v>
                </c:pt>
                <c:pt idx="12">
                  <c:v>122156.0</c:v>
                </c:pt>
                <c:pt idx="13">
                  <c:v>79735.0</c:v>
                </c:pt>
                <c:pt idx="14">
                  <c:v>90724.0</c:v>
                </c:pt>
                <c:pt idx="15">
                  <c:v>150219.0</c:v>
                </c:pt>
                <c:pt idx="16">
                  <c:v>77523.0</c:v>
                </c:pt>
                <c:pt idx="17">
                  <c:v>129529.0</c:v>
                </c:pt>
                <c:pt idx="18">
                  <c:v>100127.0</c:v>
                </c:pt>
                <c:pt idx="19">
                  <c:v>63703.0</c:v>
                </c:pt>
                <c:pt idx="20">
                  <c:v>85259.0</c:v>
                </c:pt>
                <c:pt idx="21">
                  <c:v>133750.0</c:v>
                </c:pt>
                <c:pt idx="22">
                  <c:v>197706.0</c:v>
                </c:pt>
                <c:pt idx="23">
                  <c:v>232809.0</c:v>
                </c:pt>
                <c:pt idx="24">
                  <c:v>244860.0</c:v>
                </c:pt>
                <c:pt idx="25">
                  <c:v>136471.0</c:v>
                </c:pt>
                <c:pt idx="26">
                  <c:v>180266.0</c:v>
                </c:pt>
                <c:pt idx="27">
                  <c:v>133769.0</c:v>
                </c:pt>
                <c:pt idx="28">
                  <c:v>126575.0</c:v>
                </c:pt>
                <c:pt idx="29">
                  <c:v>167692.0</c:v>
                </c:pt>
                <c:pt idx="30">
                  <c:v>135563.0</c:v>
                </c:pt>
                <c:pt idx="31">
                  <c:v>174007.0</c:v>
                </c:pt>
                <c:pt idx="32">
                  <c:v>93085.0</c:v>
                </c:pt>
                <c:pt idx="33">
                  <c:v>125323.0</c:v>
                </c:pt>
                <c:pt idx="34">
                  <c:v>128517.0</c:v>
                </c:pt>
                <c:pt idx="35">
                  <c:v>175773.0</c:v>
                </c:pt>
                <c:pt idx="36">
                  <c:v>150918.0</c:v>
                </c:pt>
                <c:pt idx="37">
                  <c:v>132471.0</c:v>
                </c:pt>
                <c:pt idx="38">
                  <c:v>122060.0</c:v>
                </c:pt>
              </c:numCache>
            </c:numRef>
          </c:val>
        </c:ser>
        <c:ser>
          <c:idx val="1"/>
          <c:order val="1"/>
          <c:tx>
            <c:v>LM-Test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DATA!$R$1:$R$39</c:f>
              <c:strCache>
                <c:ptCount val="39"/>
                <c:pt idx="0">
                  <c:v>totalTime</c:v>
                </c:pt>
                <c:pt idx="1">
                  <c:v>2921084</c:v>
                </c:pt>
                <c:pt idx="2">
                  <c:v>2717972</c:v>
                </c:pt>
                <c:pt idx="3">
                  <c:v>2452276</c:v>
                </c:pt>
                <c:pt idx="4">
                  <c:v>2748243</c:v>
                </c:pt>
                <c:pt idx="5">
                  <c:v>2530148</c:v>
                </c:pt>
                <c:pt idx="6">
                  <c:v>2454470</c:v>
                </c:pt>
                <c:pt idx="7">
                  <c:v>2011141</c:v>
                </c:pt>
                <c:pt idx="8">
                  <c:v>2310484</c:v>
                </c:pt>
                <c:pt idx="9">
                  <c:v>3005025</c:v>
                </c:pt>
                <c:pt idx="10">
                  <c:v>2233627</c:v>
                </c:pt>
                <c:pt idx="11">
                  <c:v>2276790</c:v>
                </c:pt>
                <c:pt idx="12">
                  <c:v>1817125</c:v>
                </c:pt>
                <c:pt idx="13">
                  <c:v>1508756</c:v>
                </c:pt>
                <c:pt idx="14">
                  <c:v>1352540</c:v>
                </c:pt>
                <c:pt idx="15">
                  <c:v>2815590</c:v>
                </c:pt>
                <c:pt idx="16">
                  <c:v>1811499</c:v>
                </c:pt>
                <c:pt idx="17">
                  <c:v>2119895</c:v>
                </c:pt>
                <c:pt idx="18">
                  <c:v>1782457</c:v>
                </c:pt>
                <c:pt idx="19">
                  <c:v>1436835</c:v>
                </c:pt>
                <c:pt idx="20">
                  <c:v>1321572</c:v>
                </c:pt>
                <c:pt idx="21">
                  <c:v>3059086</c:v>
                </c:pt>
                <c:pt idx="22">
                  <c:v>2644837</c:v>
                </c:pt>
                <c:pt idx="23">
                  <c:v>2515649</c:v>
                </c:pt>
                <c:pt idx="24">
                  <c:v>2492380</c:v>
                </c:pt>
                <c:pt idx="25">
                  <c:v>1528455</c:v>
                </c:pt>
                <c:pt idx="26">
                  <c:v>2456733</c:v>
                </c:pt>
                <c:pt idx="27">
                  <c:v>2116908</c:v>
                </c:pt>
                <c:pt idx="28">
                  <c:v>2223070</c:v>
                </c:pt>
                <c:pt idx="29">
                  <c:v>2609087</c:v>
                </c:pt>
                <c:pt idx="30">
                  <c:v>2508585</c:v>
                </c:pt>
                <c:pt idx="31">
                  <c:v>3082170</c:v>
                </c:pt>
                <c:pt idx="32">
                  <c:v>2379389</c:v>
                </c:pt>
                <c:pt idx="33">
                  <c:v>1732827</c:v>
                </c:pt>
                <c:pt idx="34">
                  <c:v>2356673</c:v>
                </c:pt>
                <c:pt idx="35">
                  <c:v>1638724</c:v>
                </c:pt>
                <c:pt idx="36">
                  <c:v>2660271</c:v>
                </c:pt>
                <c:pt idx="37">
                  <c:v>1923215</c:v>
                </c:pt>
                <c:pt idx="38">
                  <c:v>2849603</c:v>
                </c:pt>
              </c:strCache>
            </c:strRef>
          </c:cat>
          <c:val>
            <c:numRef>
              <c:f>DATA!$M$1:$M$39</c:f>
              <c:numCache>
                <c:formatCode>General</c:formatCode>
                <c:ptCount val="39"/>
                <c:pt idx="0">
                  <c:v>0.0</c:v>
                </c:pt>
                <c:pt idx="1">
                  <c:v>467263.0</c:v>
                </c:pt>
                <c:pt idx="2">
                  <c:v>458183.0</c:v>
                </c:pt>
                <c:pt idx="3">
                  <c:v>394924.0</c:v>
                </c:pt>
                <c:pt idx="4">
                  <c:v>315774.0</c:v>
                </c:pt>
                <c:pt idx="5">
                  <c:v>396414.0</c:v>
                </c:pt>
                <c:pt idx="6">
                  <c:v>497265.0</c:v>
                </c:pt>
                <c:pt idx="7">
                  <c:v>282442.0</c:v>
                </c:pt>
                <c:pt idx="8">
                  <c:v>479098.0</c:v>
                </c:pt>
                <c:pt idx="9">
                  <c:v>444313.0</c:v>
                </c:pt>
                <c:pt idx="10">
                  <c:v>393301.0</c:v>
                </c:pt>
                <c:pt idx="11">
                  <c:v>510276.0</c:v>
                </c:pt>
                <c:pt idx="12">
                  <c:v>250259.0</c:v>
                </c:pt>
                <c:pt idx="13">
                  <c:v>237591.0</c:v>
                </c:pt>
                <c:pt idx="14">
                  <c:v>223627.0</c:v>
                </c:pt>
                <c:pt idx="15">
                  <c:v>300856.0</c:v>
                </c:pt>
                <c:pt idx="16">
                  <c:v>263854.0</c:v>
                </c:pt>
                <c:pt idx="17">
                  <c:v>380276.0</c:v>
                </c:pt>
                <c:pt idx="18">
                  <c:v>184859.0</c:v>
                </c:pt>
                <c:pt idx="19">
                  <c:v>286471.0</c:v>
                </c:pt>
                <c:pt idx="20">
                  <c:v>241746.0</c:v>
                </c:pt>
                <c:pt idx="21">
                  <c:v>894922.0</c:v>
                </c:pt>
                <c:pt idx="22">
                  <c:v>596759.0</c:v>
                </c:pt>
                <c:pt idx="23">
                  <c:v>383135.0</c:v>
                </c:pt>
                <c:pt idx="24">
                  <c:v>321167.0</c:v>
                </c:pt>
                <c:pt idx="25">
                  <c:v>117408.0</c:v>
                </c:pt>
                <c:pt idx="26">
                  <c:v>378557.0</c:v>
                </c:pt>
                <c:pt idx="27">
                  <c:v>442125.0</c:v>
                </c:pt>
                <c:pt idx="28">
                  <c:v>328198.0</c:v>
                </c:pt>
                <c:pt idx="29">
                  <c:v>405082.0</c:v>
                </c:pt>
                <c:pt idx="30">
                  <c:v>268022.0</c:v>
                </c:pt>
                <c:pt idx="31">
                  <c:v>467129.0</c:v>
                </c:pt>
                <c:pt idx="32">
                  <c:v>324819.0</c:v>
                </c:pt>
                <c:pt idx="33">
                  <c:v>424809.0</c:v>
                </c:pt>
                <c:pt idx="34">
                  <c:v>433704.0</c:v>
                </c:pt>
                <c:pt idx="35">
                  <c:v>404722.0</c:v>
                </c:pt>
                <c:pt idx="36">
                  <c:v>320738.0</c:v>
                </c:pt>
                <c:pt idx="37">
                  <c:v>364354.0</c:v>
                </c:pt>
                <c:pt idx="38">
                  <c:v>387635.0</c:v>
                </c:pt>
              </c:numCache>
            </c:numRef>
          </c:val>
        </c:ser>
        <c:ser>
          <c:idx val="2"/>
          <c:order val="2"/>
          <c:tx>
            <c:v>TM-Scaffold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DATA!$R$1:$R$39</c:f>
              <c:strCache>
                <c:ptCount val="39"/>
                <c:pt idx="0">
                  <c:v>totalTime</c:v>
                </c:pt>
                <c:pt idx="1">
                  <c:v>2921084</c:v>
                </c:pt>
                <c:pt idx="2">
                  <c:v>2717972</c:v>
                </c:pt>
                <c:pt idx="3">
                  <c:v>2452276</c:v>
                </c:pt>
                <c:pt idx="4">
                  <c:v>2748243</c:v>
                </c:pt>
                <c:pt idx="5">
                  <c:v>2530148</c:v>
                </c:pt>
                <c:pt idx="6">
                  <c:v>2454470</c:v>
                </c:pt>
                <c:pt idx="7">
                  <c:v>2011141</c:v>
                </c:pt>
                <c:pt idx="8">
                  <c:v>2310484</c:v>
                </c:pt>
                <c:pt idx="9">
                  <c:v>3005025</c:v>
                </c:pt>
                <c:pt idx="10">
                  <c:v>2233627</c:v>
                </c:pt>
                <c:pt idx="11">
                  <c:v>2276790</c:v>
                </c:pt>
                <c:pt idx="12">
                  <c:v>1817125</c:v>
                </c:pt>
                <c:pt idx="13">
                  <c:v>1508756</c:v>
                </c:pt>
                <c:pt idx="14">
                  <c:v>1352540</c:v>
                </c:pt>
                <c:pt idx="15">
                  <c:v>2815590</c:v>
                </c:pt>
                <c:pt idx="16">
                  <c:v>1811499</c:v>
                </c:pt>
                <c:pt idx="17">
                  <c:v>2119895</c:v>
                </c:pt>
                <c:pt idx="18">
                  <c:v>1782457</c:v>
                </c:pt>
                <c:pt idx="19">
                  <c:v>1436835</c:v>
                </c:pt>
                <c:pt idx="20">
                  <c:v>1321572</c:v>
                </c:pt>
                <c:pt idx="21">
                  <c:v>3059086</c:v>
                </c:pt>
                <c:pt idx="22">
                  <c:v>2644837</c:v>
                </c:pt>
                <c:pt idx="23">
                  <c:v>2515649</c:v>
                </c:pt>
                <c:pt idx="24">
                  <c:v>2492380</c:v>
                </c:pt>
                <c:pt idx="25">
                  <c:v>1528455</c:v>
                </c:pt>
                <c:pt idx="26">
                  <c:v>2456733</c:v>
                </c:pt>
                <c:pt idx="27">
                  <c:v>2116908</c:v>
                </c:pt>
                <c:pt idx="28">
                  <c:v>2223070</c:v>
                </c:pt>
                <c:pt idx="29">
                  <c:v>2609087</c:v>
                </c:pt>
                <c:pt idx="30">
                  <c:v>2508585</c:v>
                </c:pt>
                <c:pt idx="31">
                  <c:v>3082170</c:v>
                </c:pt>
                <c:pt idx="32">
                  <c:v>2379389</c:v>
                </c:pt>
                <c:pt idx="33">
                  <c:v>1732827</c:v>
                </c:pt>
                <c:pt idx="34">
                  <c:v>2356673</c:v>
                </c:pt>
                <c:pt idx="35">
                  <c:v>1638724</c:v>
                </c:pt>
                <c:pt idx="36">
                  <c:v>2660271</c:v>
                </c:pt>
                <c:pt idx="37">
                  <c:v>1923215</c:v>
                </c:pt>
                <c:pt idx="38">
                  <c:v>2849603</c:v>
                </c:pt>
              </c:strCache>
            </c:strRef>
          </c:cat>
          <c:val>
            <c:numRef>
              <c:f>DATA!$N$1:$N$39</c:f>
              <c:numCache>
                <c:formatCode>General</c:formatCode>
                <c:ptCount val="39"/>
                <c:pt idx="0">
                  <c:v>0.0</c:v>
                </c:pt>
                <c:pt idx="1">
                  <c:v>169672.0</c:v>
                </c:pt>
                <c:pt idx="2">
                  <c:v>167828.0</c:v>
                </c:pt>
                <c:pt idx="3">
                  <c:v>312031.0</c:v>
                </c:pt>
                <c:pt idx="4">
                  <c:v>267617.0</c:v>
                </c:pt>
                <c:pt idx="5">
                  <c:v>205147.0</c:v>
                </c:pt>
                <c:pt idx="6">
                  <c:v>485284.0</c:v>
                </c:pt>
                <c:pt idx="7">
                  <c:v>116223.0</c:v>
                </c:pt>
                <c:pt idx="8">
                  <c:v>341516.0</c:v>
                </c:pt>
                <c:pt idx="9">
                  <c:v>387568.0</c:v>
                </c:pt>
                <c:pt idx="10">
                  <c:v>298793.0</c:v>
                </c:pt>
                <c:pt idx="11">
                  <c:v>196864.0</c:v>
                </c:pt>
                <c:pt idx="12">
                  <c:v>147557.0</c:v>
                </c:pt>
                <c:pt idx="13">
                  <c:v>68301.0</c:v>
                </c:pt>
                <c:pt idx="14">
                  <c:v>73739.0</c:v>
                </c:pt>
                <c:pt idx="15">
                  <c:v>160929.0</c:v>
                </c:pt>
                <c:pt idx="16">
                  <c:v>95830.0</c:v>
                </c:pt>
                <c:pt idx="17">
                  <c:v>221921.0</c:v>
                </c:pt>
                <c:pt idx="18">
                  <c:v>185634.0</c:v>
                </c:pt>
                <c:pt idx="19">
                  <c:v>164220.0</c:v>
                </c:pt>
                <c:pt idx="20">
                  <c:v>143879.0</c:v>
                </c:pt>
                <c:pt idx="21">
                  <c:v>242399.0</c:v>
                </c:pt>
                <c:pt idx="22">
                  <c:v>202481.0</c:v>
                </c:pt>
                <c:pt idx="23">
                  <c:v>268736.0</c:v>
                </c:pt>
                <c:pt idx="24">
                  <c:v>253429.0</c:v>
                </c:pt>
                <c:pt idx="25">
                  <c:v>125942.0</c:v>
                </c:pt>
                <c:pt idx="26">
                  <c:v>159493.0</c:v>
                </c:pt>
                <c:pt idx="27">
                  <c:v>229269.0</c:v>
                </c:pt>
                <c:pt idx="28">
                  <c:v>153803.0</c:v>
                </c:pt>
                <c:pt idx="29">
                  <c:v>114181.0</c:v>
                </c:pt>
                <c:pt idx="30">
                  <c:v>342299.0</c:v>
                </c:pt>
                <c:pt idx="31">
                  <c:v>261624.0</c:v>
                </c:pt>
                <c:pt idx="32">
                  <c:v>206278.0</c:v>
                </c:pt>
                <c:pt idx="33">
                  <c:v>145575.0</c:v>
                </c:pt>
                <c:pt idx="34">
                  <c:v>179384.0</c:v>
                </c:pt>
                <c:pt idx="35">
                  <c:v>86533.0</c:v>
                </c:pt>
                <c:pt idx="36">
                  <c:v>203809.0</c:v>
                </c:pt>
                <c:pt idx="37">
                  <c:v>177567.0</c:v>
                </c:pt>
                <c:pt idx="38">
                  <c:v>400212.0</c:v>
                </c:pt>
              </c:numCache>
            </c:numRef>
          </c:val>
        </c:ser>
        <c:ser>
          <c:idx val="3"/>
          <c:order val="3"/>
          <c:tx>
            <c:v>TM-Test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DATA!$R$1:$R$39</c:f>
              <c:strCache>
                <c:ptCount val="39"/>
                <c:pt idx="0">
                  <c:v>totalTime</c:v>
                </c:pt>
                <c:pt idx="1">
                  <c:v>2921084</c:v>
                </c:pt>
                <c:pt idx="2">
                  <c:v>2717972</c:v>
                </c:pt>
                <c:pt idx="3">
                  <c:v>2452276</c:v>
                </c:pt>
                <c:pt idx="4">
                  <c:v>2748243</c:v>
                </c:pt>
                <c:pt idx="5">
                  <c:v>2530148</c:v>
                </c:pt>
                <c:pt idx="6">
                  <c:v>2454470</c:v>
                </c:pt>
                <c:pt idx="7">
                  <c:v>2011141</c:v>
                </c:pt>
                <c:pt idx="8">
                  <c:v>2310484</c:v>
                </c:pt>
                <c:pt idx="9">
                  <c:v>3005025</c:v>
                </c:pt>
                <c:pt idx="10">
                  <c:v>2233627</c:v>
                </c:pt>
                <c:pt idx="11">
                  <c:v>2276790</c:v>
                </c:pt>
                <c:pt idx="12">
                  <c:v>1817125</c:v>
                </c:pt>
                <c:pt idx="13">
                  <c:v>1508756</c:v>
                </c:pt>
                <c:pt idx="14">
                  <c:v>1352540</c:v>
                </c:pt>
                <c:pt idx="15">
                  <c:v>2815590</c:v>
                </c:pt>
                <c:pt idx="16">
                  <c:v>1811499</c:v>
                </c:pt>
                <c:pt idx="17">
                  <c:v>2119895</c:v>
                </c:pt>
                <c:pt idx="18">
                  <c:v>1782457</c:v>
                </c:pt>
                <c:pt idx="19">
                  <c:v>1436835</c:v>
                </c:pt>
                <c:pt idx="20">
                  <c:v>1321572</c:v>
                </c:pt>
                <c:pt idx="21">
                  <c:v>3059086</c:v>
                </c:pt>
                <c:pt idx="22">
                  <c:v>2644837</c:v>
                </c:pt>
                <c:pt idx="23">
                  <c:v>2515649</c:v>
                </c:pt>
                <c:pt idx="24">
                  <c:v>2492380</c:v>
                </c:pt>
                <c:pt idx="25">
                  <c:v>1528455</c:v>
                </c:pt>
                <c:pt idx="26">
                  <c:v>2456733</c:v>
                </c:pt>
                <c:pt idx="27">
                  <c:v>2116908</c:v>
                </c:pt>
                <c:pt idx="28">
                  <c:v>2223070</c:v>
                </c:pt>
                <c:pt idx="29">
                  <c:v>2609087</c:v>
                </c:pt>
                <c:pt idx="30">
                  <c:v>2508585</c:v>
                </c:pt>
                <c:pt idx="31">
                  <c:v>3082170</c:v>
                </c:pt>
                <c:pt idx="32">
                  <c:v>2379389</c:v>
                </c:pt>
                <c:pt idx="33">
                  <c:v>1732827</c:v>
                </c:pt>
                <c:pt idx="34">
                  <c:v>2356673</c:v>
                </c:pt>
                <c:pt idx="35">
                  <c:v>1638724</c:v>
                </c:pt>
                <c:pt idx="36">
                  <c:v>2660271</c:v>
                </c:pt>
                <c:pt idx="37">
                  <c:v>1923215</c:v>
                </c:pt>
                <c:pt idx="38">
                  <c:v>2849603</c:v>
                </c:pt>
              </c:strCache>
            </c:strRef>
          </c:cat>
          <c:val>
            <c:numRef>
              <c:f>DATA!$O$1:$O$39</c:f>
              <c:numCache>
                <c:formatCode>General</c:formatCode>
                <c:ptCount val="39"/>
                <c:pt idx="0">
                  <c:v>0.0</c:v>
                </c:pt>
                <c:pt idx="1">
                  <c:v>693145.0</c:v>
                </c:pt>
                <c:pt idx="2">
                  <c:v>816211.0</c:v>
                </c:pt>
                <c:pt idx="3">
                  <c:v>401353.0</c:v>
                </c:pt>
                <c:pt idx="4">
                  <c:v>721501.0</c:v>
                </c:pt>
                <c:pt idx="5">
                  <c:v>637973.0</c:v>
                </c:pt>
                <c:pt idx="6">
                  <c:v>337582.0</c:v>
                </c:pt>
                <c:pt idx="7">
                  <c:v>319138.0</c:v>
                </c:pt>
                <c:pt idx="8">
                  <c:v>417999.0</c:v>
                </c:pt>
                <c:pt idx="9">
                  <c:v>662236.0</c:v>
                </c:pt>
                <c:pt idx="10">
                  <c:v>379629.0</c:v>
                </c:pt>
                <c:pt idx="11">
                  <c:v>406733.0</c:v>
                </c:pt>
                <c:pt idx="12">
                  <c:v>384736.0</c:v>
                </c:pt>
                <c:pt idx="13">
                  <c:v>171237.0</c:v>
                </c:pt>
                <c:pt idx="14">
                  <c:v>291109.0</c:v>
                </c:pt>
                <c:pt idx="15">
                  <c:v>422574.0</c:v>
                </c:pt>
                <c:pt idx="16">
                  <c:v>245327.0</c:v>
                </c:pt>
                <c:pt idx="17">
                  <c:v>321893.0</c:v>
                </c:pt>
                <c:pt idx="18">
                  <c:v>587097.0</c:v>
                </c:pt>
                <c:pt idx="19">
                  <c:v>215431.0</c:v>
                </c:pt>
                <c:pt idx="20">
                  <c:v>179775.0</c:v>
                </c:pt>
                <c:pt idx="21">
                  <c:v>458259.0</c:v>
                </c:pt>
                <c:pt idx="22">
                  <c:v>476227.0</c:v>
                </c:pt>
                <c:pt idx="23">
                  <c:v>479839.0</c:v>
                </c:pt>
                <c:pt idx="24">
                  <c:v>370941.0</c:v>
                </c:pt>
                <c:pt idx="25">
                  <c:v>224296.0</c:v>
                </c:pt>
                <c:pt idx="26">
                  <c:v>621545.0</c:v>
                </c:pt>
                <c:pt idx="27">
                  <c:v>311451.0</c:v>
                </c:pt>
                <c:pt idx="28">
                  <c:v>358266.0</c:v>
                </c:pt>
                <c:pt idx="29">
                  <c:v>509789.0</c:v>
                </c:pt>
                <c:pt idx="30">
                  <c:v>401234.0</c:v>
                </c:pt>
                <c:pt idx="31">
                  <c:v>581978.0</c:v>
                </c:pt>
                <c:pt idx="32">
                  <c:v>333625.0</c:v>
                </c:pt>
                <c:pt idx="33">
                  <c:v>164426.0</c:v>
                </c:pt>
                <c:pt idx="34">
                  <c:v>323797.0</c:v>
                </c:pt>
                <c:pt idx="35">
                  <c:v>174383.0</c:v>
                </c:pt>
                <c:pt idx="36">
                  <c:v>527189.0</c:v>
                </c:pt>
                <c:pt idx="37">
                  <c:v>281978.0</c:v>
                </c:pt>
                <c:pt idx="38">
                  <c:v>675529.0</c:v>
                </c:pt>
              </c:numCache>
            </c:numRef>
          </c:val>
        </c:ser>
        <c:ser>
          <c:idx val="4"/>
          <c:order val="4"/>
          <c:tx>
            <c:v>Drawing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DATA!$R$1:$R$39</c:f>
              <c:strCache>
                <c:ptCount val="39"/>
                <c:pt idx="0">
                  <c:v>totalTime</c:v>
                </c:pt>
                <c:pt idx="1">
                  <c:v>2921084</c:v>
                </c:pt>
                <c:pt idx="2">
                  <c:v>2717972</c:v>
                </c:pt>
                <c:pt idx="3">
                  <c:v>2452276</c:v>
                </c:pt>
                <c:pt idx="4">
                  <c:v>2748243</c:v>
                </c:pt>
                <c:pt idx="5">
                  <c:v>2530148</c:v>
                </c:pt>
                <c:pt idx="6">
                  <c:v>2454470</c:v>
                </c:pt>
                <c:pt idx="7">
                  <c:v>2011141</c:v>
                </c:pt>
                <c:pt idx="8">
                  <c:v>2310484</c:v>
                </c:pt>
                <c:pt idx="9">
                  <c:v>3005025</c:v>
                </c:pt>
                <c:pt idx="10">
                  <c:v>2233627</c:v>
                </c:pt>
                <c:pt idx="11">
                  <c:v>2276790</c:v>
                </c:pt>
                <c:pt idx="12">
                  <c:v>1817125</c:v>
                </c:pt>
                <c:pt idx="13">
                  <c:v>1508756</c:v>
                </c:pt>
                <c:pt idx="14">
                  <c:v>1352540</c:v>
                </c:pt>
                <c:pt idx="15">
                  <c:v>2815590</c:v>
                </c:pt>
                <c:pt idx="16">
                  <c:v>1811499</c:v>
                </c:pt>
                <c:pt idx="17">
                  <c:v>2119895</c:v>
                </c:pt>
                <c:pt idx="18">
                  <c:v>1782457</c:v>
                </c:pt>
                <c:pt idx="19">
                  <c:v>1436835</c:v>
                </c:pt>
                <c:pt idx="20">
                  <c:v>1321572</c:v>
                </c:pt>
                <c:pt idx="21">
                  <c:v>3059086</c:v>
                </c:pt>
                <c:pt idx="22">
                  <c:v>2644837</c:v>
                </c:pt>
                <c:pt idx="23">
                  <c:v>2515649</c:v>
                </c:pt>
                <c:pt idx="24">
                  <c:v>2492380</c:v>
                </c:pt>
                <c:pt idx="25">
                  <c:v>1528455</c:v>
                </c:pt>
                <c:pt idx="26">
                  <c:v>2456733</c:v>
                </c:pt>
                <c:pt idx="27">
                  <c:v>2116908</c:v>
                </c:pt>
                <c:pt idx="28">
                  <c:v>2223070</c:v>
                </c:pt>
                <c:pt idx="29">
                  <c:v>2609087</c:v>
                </c:pt>
                <c:pt idx="30">
                  <c:v>2508585</c:v>
                </c:pt>
                <c:pt idx="31">
                  <c:v>3082170</c:v>
                </c:pt>
                <c:pt idx="32">
                  <c:v>2379389</c:v>
                </c:pt>
                <c:pt idx="33">
                  <c:v>1732827</c:v>
                </c:pt>
                <c:pt idx="34">
                  <c:v>2356673</c:v>
                </c:pt>
                <c:pt idx="35">
                  <c:v>1638724</c:v>
                </c:pt>
                <c:pt idx="36">
                  <c:v>2660271</c:v>
                </c:pt>
                <c:pt idx="37">
                  <c:v>1923215</c:v>
                </c:pt>
                <c:pt idx="38">
                  <c:v>2849603</c:v>
                </c:pt>
              </c:strCache>
            </c:strRef>
          </c:cat>
          <c:val>
            <c:numRef>
              <c:f>DATA!$P$1:$P$39</c:f>
              <c:numCache>
                <c:formatCode>General</c:formatCode>
                <c:ptCount val="39"/>
                <c:pt idx="0">
                  <c:v>0.0</c:v>
                </c:pt>
                <c:pt idx="1">
                  <c:v>26595.0</c:v>
                </c:pt>
                <c:pt idx="2">
                  <c:v>193835.0</c:v>
                </c:pt>
                <c:pt idx="3">
                  <c:v>153277.0</c:v>
                </c:pt>
                <c:pt idx="4">
                  <c:v>622975.0</c:v>
                </c:pt>
                <c:pt idx="5">
                  <c:v>165923.0</c:v>
                </c:pt>
                <c:pt idx="6">
                  <c:v>265082.0</c:v>
                </c:pt>
                <c:pt idx="7">
                  <c:v>140347.0</c:v>
                </c:pt>
                <c:pt idx="8">
                  <c:v>54019.0</c:v>
                </c:pt>
                <c:pt idx="9">
                  <c:v>83048.0</c:v>
                </c:pt>
                <c:pt idx="10">
                  <c:v>472570.0</c:v>
                </c:pt>
                <c:pt idx="11">
                  <c:v>164512.0</c:v>
                </c:pt>
                <c:pt idx="12">
                  <c:v>99037.0</c:v>
                </c:pt>
                <c:pt idx="13">
                  <c:v>701025.0</c:v>
                </c:pt>
                <c:pt idx="14">
                  <c:v>100545.0</c:v>
                </c:pt>
                <c:pt idx="15">
                  <c:v>288012.0</c:v>
                </c:pt>
                <c:pt idx="16">
                  <c:v>419969.0</c:v>
                </c:pt>
                <c:pt idx="17">
                  <c:v>88726.0</c:v>
                </c:pt>
                <c:pt idx="18">
                  <c:v>36961.0</c:v>
                </c:pt>
                <c:pt idx="19">
                  <c:v>120791.0</c:v>
                </c:pt>
                <c:pt idx="20">
                  <c:v>206197.0</c:v>
                </c:pt>
                <c:pt idx="21">
                  <c:v>135794.0</c:v>
                </c:pt>
                <c:pt idx="22">
                  <c:v>334796.0</c:v>
                </c:pt>
                <c:pt idx="23">
                  <c:v>203246.0</c:v>
                </c:pt>
                <c:pt idx="24">
                  <c:v>113733.0</c:v>
                </c:pt>
                <c:pt idx="25">
                  <c:v>86567.0</c:v>
                </c:pt>
                <c:pt idx="26">
                  <c:v>123174.0</c:v>
                </c:pt>
                <c:pt idx="27">
                  <c:v>143956.0</c:v>
                </c:pt>
                <c:pt idx="28">
                  <c:v>77358.0</c:v>
                </c:pt>
                <c:pt idx="29">
                  <c:v>268064.0</c:v>
                </c:pt>
                <c:pt idx="30">
                  <c:v>144809.0</c:v>
                </c:pt>
                <c:pt idx="31">
                  <c:v>207667.0</c:v>
                </c:pt>
                <c:pt idx="32">
                  <c:v>732820.0</c:v>
                </c:pt>
                <c:pt idx="33">
                  <c:v>23756.0</c:v>
                </c:pt>
                <c:pt idx="34">
                  <c:v>117300.0</c:v>
                </c:pt>
                <c:pt idx="35">
                  <c:v>66724.0</c:v>
                </c:pt>
                <c:pt idx="36">
                  <c:v>185422.0</c:v>
                </c:pt>
                <c:pt idx="37">
                  <c:v>84654.0</c:v>
                </c:pt>
                <c:pt idx="38">
                  <c:v>109302.0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773547936"/>
        <c:axId val="-749491056"/>
      </c:barChart>
      <c:catAx>
        <c:axId val="-7735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491056"/>
        <c:crosses val="autoZero"/>
        <c:auto val="1"/>
        <c:lblAlgn val="ctr"/>
        <c:lblOffset val="100"/>
        <c:noMultiLvlLbl val="0"/>
      </c:catAx>
      <c:valAx>
        <c:axId val="-7494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5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Time in Each Experimental Task    --</a:t>
            </a:r>
            <a:r>
              <a:rPr lang="en-US" baseline="0"/>
              <a:t> Reverse Order (TM,LM,Draw)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v>TM-Scaffold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DATA!$R$40:$R$89</c:f>
              <c:numCache>
                <c:formatCode>General</c:formatCode>
                <c:ptCount val="50"/>
                <c:pt idx="0">
                  <c:v>2.632421E6</c:v>
                </c:pt>
                <c:pt idx="1">
                  <c:v>2.32884E6</c:v>
                </c:pt>
                <c:pt idx="2">
                  <c:v>1.813759E6</c:v>
                </c:pt>
                <c:pt idx="3">
                  <c:v>1.630483E6</c:v>
                </c:pt>
                <c:pt idx="4">
                  <c:v>2.03355E6</c:v>
                </c:pt>
                <c:pt idx="5">
                  <c:v>2.458631E6</c:v>
                </c:pt>
                <c:pt idx="6">
                  <c:v>2.248985E6</c:v>
                </c:pt>
                <c:pt idx="7">
                  <c:v>2.432776E6</c:v>
                </c:pt>
                <c:pt idx="8">
                  <c:v>2.32934E6</c:v>
                </c:pt>
                <c:pt idx="9">
                  <c:v>2.28692E6</c:v>
                </c:pt>
                <c:pt idx="10">
                  <c:v>2.326358E6</c:v>
                </c:pt>
                <c:pt idx="11">
                  <c:v>2.254936E6</c:v>
                </c:pt>
                <c:pt idx="12">
                  <c:v>2.223818E6</c:v>
                </c:pt>
                <c:pt idx="13">
                  <c:v>2.593594E6</c:v>
                </c:pt>
                <c:pt idx="14">
                  <c:v>2.307572E6</c:v>
                </c:pt>
                <c:pt idx="15">
                  <c:v>2.806047E6</c:v>
                </c:pt>
                <c:pt idx="16">
                  <c:v>2.244545E6</c:v>
                </c:pt>
                <c:pt idx="17">
                  <c:v>2.771793E6</c:v>
                </c:pt>
                <c:pt idx="18">
                  <c:v>2.185466E6</c:v>
                </c:pt>
                <c:pt idx="19">
                  <c:v>1.968603E6</c:v>
                </c:pt>
                <c:pt idx="20">
                  <c:v>2.341864E6</c:v>
                </c:pt>
                <c:pt idx="21">
                  <c:v>2.2207E6</c:v>
                </c:pt>
                <c:pt idx="22">
                  <c:v>1.983076E6</c:v>
                </c:pt>
                <c:pt idx="23">
                  <c:v>2.166739E6</c:v>
                </c:pt>
                <c:pt idx="24">
                  <c:v>2.735413E6</c:v>
                </c:pt>
                <c:pt idx="25">
                  <c:v>2.04161E6</c:v>
                </c:pt>
                <c:pt idx="26">
                  <c:v>2.230762E6</c:v>
                </c:pt>
                <c:pt idx="27">
                  <c:v>1.7565E6</c:v>
                </c:pt>
                <c:pt idx="28">
                  <c:v>3.139682E6</c:v>
                </c:pt>
                <c:pt idx="29">
                  <c:v>2.473946E6</c:v>
                </c:pt>
                <c:pt idx="30">
                  <c:v>3.314636E6</c:v>
                </c:pt>
                <c:pt idx="31">
                  <c:v>2.74969E6</c:v>
                </c:pt>
                <c:pt idx="32">
                  <c:v>2.808931E6</c:v>
                </c:pt>
                <c:pt idx="33">
                  <c:v>2.331455E6</c:v>
                </c:pt>
                <c:pt idx="34">
                  <c:v>2.082716E6</c:v>
                </c:pt>
                <c:pt idx="35">
                  <c:v>2.714978E6</c:v>
                </c:pt>
                <c:pt idx="36">
                  <c:v>3.221835E6</c:v>
                </c:pt>
                <c:pt idx="37">
                  <c:v>2.217266E6</c:v>
                </c:pt>
                <c:pt idx="38">
                  <c:v>3.01683E6</c:v>
                </c:pt>
                <c:pt idx="39">
                  <c:v>3.066958E6</c:v>
                </c:pt>
                <c:pt idx="40">
                  <c:v>2.506073E6</c:v>
                </c:pt>
                <c:pt idx="41">
                  <c:v>2.732614E6</c:v>
                </c:pt>
                <c:pt idx="42">
                  <c:v>2.883127E6</c:v>
                </c:pt>
                <c:pt idx="43">
                  <c:v>2.146217E6</c:v>
                </c:pt>
                <c:pt idx="44">
                  <c:v>2.371378E6</c:v>
                </c:pt>
                <c:pt idx="45">
                  <c:v>1.549986E6</c:v>
                </c:pt>
                <c:pt idx="46">
                  <c:v>1.716629E6</c:v>
                </c:pt>
                <c:pt idx="47">
                  <c:v>2.505872E6</c:v>
                </c:pt>
                <c:pt idx="48">
                  <c:v>3.259571E6</c:v>
                </c:pt>
                <c:pt idx="49">
                  <c:v>3.860306E6</c:v>
                </c:pt>
              </c:numCache>
            </c:numRef>
          </c:cat>
          <c:val>
            <c:numRef>
              <c:f>DATA!$N$40:$N$89</c:f>
              <c:numCache>
                <c:formatCode>General</c:formatCode>
                <c:ptCount val="50"/>
                <c:pt idx="0">
                  <c:v>240103.0</c:v>
                </c:pt>
                <c:pt idx="1">
                  <c:v>255442.0</c:v>
                </c:pt>
                <c:pt idx="2">
                  <c:v>196377.0</c:v>
                </c:pt>
                <c:pt idx="3">
                  <c:v>47724.0</c:v>
                </c:pt>
                <c:pt idx="4">
                  <c:v>164853.0</c:v>
                </c:pt>
                <c:pt idx="5">
                  <c:v>237219.0</c:v>
                </c:pt>
                <c:pt idx="6">
                  <c:v>193048.0</c:v>
                </c:pt>
                <c:pt idx="7">
                  <c:v>305176.0</c:v>
                </c:pt>
                <c:pt idx="8">
                  <c:v>313667.0</c:v>
                </c:pt>
                <c:pt idx="9">
                  <c:v>177209.0</c:v>
                </c:pt>
                <c:pt idx="10">
                  <c:v>151933.0</c:v>
                </c:pt>
                <c:pt idx="11">
                  <c:v>188322.0</c:v>
                </c:pt>
                <c:pt idx="12">
                  <c:v>192372.0</c:v>
                </c:pt>
                <c:pt idx="13">
                  <c:v>335384.0</c:v>
                </c:pt>
                <c:pt idx="14">
                  <c:v>307842.0</c:v>
                </c:pt>
                <c:pt idx="15">
                  <c:v>168153.0</c:v>
                </c:pt>
                <c:pt idx="16">
                  <c:v>225307.0</c:v>
                </c:pt>
                <c:pt idx="17">
                  <c:v>215449.0</c:v>
                </c:pt>
                <c:pt idx="18">
                  <c:v>124534.0</c:v>
                </c:pt>
                <c:pt idx="19">
                  <c:v>185770.0</c:v>
                </c:pt>
                <c:pt idx="20">
                  <c:v>226316.0</c:v>
                </c:pt>
                <c:pt idx="21">
                  <c:v>236672.0</c:v>
                </c:pt>
                <c:pt idx="22">
                  <c:v>214890.0</c:v>
                </c:pt>
                <c:pt idx="23">
                  <c:v>182948.0</c:v>
                </c:pt>
                <c:pt idx="24">
                  <c:v>204583.0</c:v>
                </c:pt>
                <c:pt idx="25">
                  <c:v>233817.0</c:v>
                </c:pt>
                <c:pt idx="26">
                  <c:v>121967.0</c:v>
                </c:pt>
                <c:pt idx="27">
                  <c:v>141251.0</c:v>
                </c:pt>
                <c:pt idx="28">
                  <c:v>267185.0</c:v>
                </c:pt>
                <c:pt idx="29">
                  <c:v>240325.0</c:v>
                </c:pt>
                <c:pt idx="30">
                  <c:v>196689.0</c:v>
                </c:pt>
                <c:pt idx="31">
                  <c:v>230466.0</c:v>
                </c:pt>
                <c:pt idx="32">
                  <c:v>120771.0</c:v>
                </c:pt>
                <c:pt idx="33">
                  <c:v>182958.0</c:v>
                </c:pt>
                <c:pt idx="34">
                  <c:v>149287.0</c:v>
                </c:pt>
                <c:pt idx="35">
                  <c:v>111402.0</c:v>
                </c:pt>
                <c:pt idx="36">
                  <c:v>453364.0</c:v>
                </c:pt>
                <c:pt idx="37">
                  <c:v>128905.0</c:v>
                </c:pt>
                <c:pt idx="38">
                  <c:v>219049.0</c:v>
                </c:pt>
                <c:pt idx="39">
                  <c:v>325352.0</c:v>
                </c:pt>
                <c:pt idx="40">
                  <c:v>129044.0</c:v>
                </c:pt>
                <c:pt idx="41">
                  <c:v>188112.0</c:v>
                </c:pt>
                <c:pt idx="42">
                  <c:v>213892.0</c:v>
                </c:pt>
                <c:pt idx="43">
                  <c:v>130042.0</c:v>
                </c:pt>
                <c:pt idx="44">
                  <c:v>132758.0</c:v>
                </c:pt>
                <c:pt idx="45">
                  <c:v>109985.0</c:v>
                </c:pt>
                <c:pt idx="46">
                  <c:v>93434.0</c:v>
                </c:pt>
                <c:pt idx="47">
                  <c:v>147599.0</c:v>
                </c:pt>
                <c:pt idx="48">
                  <c:v>200037.0</c:v>
                </c:pt>
                <c:pt idx="49">
                  <c:v>296409.0</c:v>
                </c:pt>
              </c:numCache>
            </c:numRef>
          </c:val>
        </c:ser>
        <c:ser>
          <c:idx val="1"/>
          <c:order val="1"/>
          <c:tx>
            <c:v>LM-Test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DATA!$R$40:$R$89</c:f>
              <c:numCache>
                <c:formatCode>General</c:formatCode>
                <c:ptCount val="50"/>
                <c:pt idx="0">
                  <c:v>2.632421E6</c:v>
                </c:pt>
                <c:pt idx="1">
                  <c:v>2.32884E6</c:v>
                </c:pt>
                <c:pt idx="2">
                  <c:v>1.813759E6</c:v>
                </c:pt>
                <c:pt idx="3">
                  <c:v>1.630483E6</c:v>
                </c:pt>
                <c:pt idx="4">
                  <c:v>2.03355E6</c:v>
                </c:pt>
                <c:pt idx="5">
                  <c:v>2.458631E6</c:v>
                </c:pt>
                <c:pt idx="6">
                  <c:v>2.248985E6</c:v>
                </c:pt>
                <c:pt idx="7">
                  <c:v>2.432776E6</c:v>
                </c:pt>
                <c:pt idx="8">
                  <c:v>2.32934E6</c:v>
                </c:pt>
                <c:pt idx="9">
                  <c:v>2.28692E6</c:v>
                </c:pt>
                <c:pt idx="10">
                  <c:v>2.326358E6</c:v>
                </c:pt>
                <c:pt idx="11">
                  <c:v>2.254936E6</c:v>
                </c:pt>
                <c:pt idx="12">
                  <c:v>2.223818E6</c:v>
                </c:pt>
                <c:pt idx="13">
                  <c:v>2.593594E6</c:v>
                </c:pt>
                <c:pt idx="14">
                  <c:v>2.307572E6</c:v>
                </c:pt>
                <c:pt idx="15">
                  <c:v>2.806047E6</c:v>
                </c:pt>
                <c:pt idx="16">
                  <c:v>2.244545E6</c:v>
                </c:pt>
                <c:pt idx="17">
                  <c:v>2.771793E6</c:v>
                </c:pt>
                <c:pt idx="18">
                  <c:v>2.185466E6</c:v>
                </c:pt>
                <c:pt idx="19">
                  <c:v>1.968603E6</c:v>
                </c:pt>
                <c:pt idx="20">
                  <c:v>2.341864E6</c:v>
                </c:pt>
                <c:pt idx="21">
                  <c:v>2.2207E6</c:v>
                </c:pt>
                <c:pt idx="22">
                  <c:v>1.983076E6</c:v>
                </c:pt>
                <c:pt idx="23">
                  <c:v>2.166739E6</c:v>
                </c:pt>
                <c:pt idx="24">
                  <c:v>2.735413E6</c:v>
                </c:pt>
                <c:pt idx="25">
                  <c:v>2.04161E6</c:v>
                </c:pt>
                <c:pt idx="26">
                  <c:v>2.230762E6</c:v>
                </c:pt>
                <c:pt idx="27">
                  <c:v>1.7565E6</c:v>
                </c:pt>
                <c:pt idx="28">
                  <c:v>3.139682E6</c:v>
                </c:pt>
                <c:pt idx="29">
                  <c:v>2.473946E6</c:v>
                </c:pt>
                <c:pt idx="30">
                  <c:v>3.314636E6</c:v>
                </c:pt>
                <c:pt idx="31">
                  <c:v>2.74969E6</c:v>
                </c:pt>
                <c:pt idx="32">
                  <c:v>2.808931E6</c:v>
                </c:pt>
                <c:pt idx="33">
                  <c:v>2.331455E6</c:v>
                </c:pt>
                <c:pt idx="34">
                  <c:v>2.082716E6</c:v>
                </c:pt>
                <c:pt idx="35">
                  <c:v>2.714978E6</c:v>
                </c:pt>
                <c:pt idx="36">
                  <c:v>3.221835E6</c:v>
                </c:pt>
                <c:pt idx="37">
                  <c:v>2.217266E6</c:v>
                </c:pt>
                <c:pt idx="38">
                  <c:v>3.01683E6</c:v>
                </c:pt>
                <c:pt idx="39">
                  <c:v>3.066958E6</c:v>
                </c:pt>
                <c:pt idx="40">
                  <c:v>2.506073E6</c:v>
                </c:pt>
                <c:pt idx="41">
                  <c:v>2.732614E6</c:v>
                </c:pt>
                <c:pt idx="42">
                  <c:v>2.883127E6</c:v>
                </c:pt>
                <c:pt idx="43">
                  <c:v>2.146217E6</c:v>
                </c:pt>
                <c:pt idx="44">
                  <c:v>2.371378E6</c:v>
                </c:pt>
                <c:pt idx="45">
                  <c:v>1.549986E6</c:v>
                </c:pt>
                <c:pt idx="46">
                  <c:v>1.716629E6</c:v>
                </c:pt>
                <c:pt idx="47">
                  <c:v>2.505872E6</c:v>
                </c:pt>
                <c:pt idx="48">
                  <c:v>3.259571E6</c:v>
                </c:pt>
                <c:pt idx="49">
                  <c:v>3.860306E6</c:v>
                </c:pt>
              </c:numCache>
            </c:numRef>
          </c:cat>
          <c:val>
            <c:numRef>
              <c:f>DATA!$M$40:$M$89</c:f>
              <c:numCache>
                <c:formatCode>General</c:formatCode>
                <c:ptCount val="50"/>
                <c:pt idx="0">
                  <c:v>419872.0</c:v>
                </c:pt>
                <c:pt idx="1">
                  <c:v>601412.0</c:v>
                </c:pt>
                <c:pt idx="2">
                  <c:v>382926.0</c:v>
                </c:pt>
                <c:pt idx="3">
                  <c:v>141370.0</c:v>
                </c:pt>
                <c:pt idx="4">
                  <c:v>360669.0</c:v>
                </c:pt>
                <c:pt idx="5">
                  <c:v>289693.0</c:v>
                </c:pt>
                <c:pt idx="6">
                  <c:v>452084.0</c:v>
                </c:pt>
                <c:pt idx="7">
                  <c:v>416336.0</c:v>
                </c:pt>
                <c:pt idx="8">
                  <c:v>399418.0</c:v>
                </c:pt>
                <c:pt idx="9">
                  <c:v>298163.0</c:v>
                </c:pt>
                <c:pt idx="10">
                  <c:v>441533.0</c:v>
                </c:pt>
                <c:pt idx="11">
                  <c:v>458970.0</c:v>
                </c:pt>
                <c:pt idx="12">
                  <c:v>286207.0</c:v>
                </c:pt>
                <c:pt idx="13">
                  <c:v>312988.0</c:v>
                </c:pt>
                <c:pt idx="14">
                  <c:v>307767.0</c:v>
                </c:pt>
                <c:pt idx="15">
                  <c:v>298062.0</c:v>
                </c:pt>
                <c:pt idx="16">
                  <c:v>465366.0</c:v>
                </c:pt>
                <c:pt idx="17">
                  <c:v>472693.0</c:v>
                </c:pt>
                <c:pt idx="18">
                  <c:v>344149.0</c:v>
                </c:pt>
                <c:pt idx="19">
                  <c:v>404323.0</c:v>
                </c:pt>
                <c:pt idx="20">
                  <c:v>459893.0</c:v>
                </c:pt>
                <c:pt idx="21">
                  <c:v>365167.0</c:v>
                </c:pt>
                <c:pt idx="22">
                  <c:v>385941.0</c:v>
                </c:pt>
                <c:pt idx="23">
                  <c:v>370858.0</c:v>
                </c:pt>
                <c:pt idx="24">
                  <c:v>712987.0</c:v>
                </c:pt>
                <c:pt idx="25">
                  <c:v>418957.0</c:v>
                </c:pt>
                <c:pt idx="26">
                  <c:v>321124.0</c:v>
                </c:pt>
                <c:pt idx="27">
                  <c:v>275488.0</c:v>
                </c:pt>
                <c:pt idx="28">
                  <c:v>537416.0</c:v>
                </c:pt>
                <c:pt idx="29">
                  <c:v>319840.0</c:v>
                </c:pt>
                <c:pt idx="30">
                  <c:v>609497.0</c:v>
                </c:pt>
                <c:pt idx="31">
                  <c:v>398438.0</c:v>
                </c:pt>
                <c:pt idx="32">
                  <c:v>237170.0</c:v>
                </c:pt>
                <c:pt idx="33">
                  <c:v>357071.0</c:v>
                </c:pt>
                <c:pt idx="34">
                  <c:v>335385.0</c:v>
                </c:pt>
                <c:pt idx="35">
                  <c:v>393374.0</c:v>
                </c:pt>
                <c:pt idx="36">
                  <c:v>459081.0</c:v>
                </c:pt>
                <c:pt idx="37">
                  <c:v>312788.0</c:v>
                </c:pt>
                <c:pt idx="38">
                  <c:v>261839.0</c:v>
                </c:pt>
                <c:pt idx="39">
                  <c:v>462925.0</c:v>
                </c:pt>
                <c:pt idx="40">
                  <c:v>536683.0</c:v>
                </c:pt>
                <c:pt idx="41">
                  <c:v>238516.0</c:v>
                </c:pt>
                <c:pt idx="42">
                  <c:v>377094.0</c:v>
                </c:pt>
                <c:pt idx="43">
                  <c:v>239294.0</c:v>
                </c:pt>
                <c:pt idx="44">
                  <c:v>251237.0</c:v>
                </c:pt>
                <c:pt idx="45">
                  <c:v>138346.0</c:v>
                </c:pt>
                <c:pt idx="46">
                  <c:v>374849.0</c:v>
                </c:pt>
                <c:pt idx="47">
                  <c:v>233218.0</c:v>
                </c:pt>
                <c:pt idx="48">
                  <c:v>300362.0</c:v>
                </c:pt>
                <c:pt idx="49">
                  <c:v>453144.0</c:v>
                </c:pt>
              </c:numCache>
            </c:numRef>
          </c:val>
        </c:ser>
        <c:ser>
          <c:idx val="0"/>
          <c:order val="2"/>
          <c:tx>
            <c:v>LM-Scaffold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DATA!$R$40:$R$89</c:f>
              <c:numCache>
                <c:formatCode>General</c:formatCode>
                <c:ptCount val="50"/>
                <c:pt idx="0">
                  <c:v>2.632421E6</c:v>
                </c:pt>
                <c:pt idx="1">
                  <c:v>2.32884E6</c:v>
                </c:pt>
                <c:pt idx="2">
                  <c:v>1.813759E6</c:v>
                </c:pt>
                <c:pt idx="3">
                  <c:v>1.630483E6</c:v>
                </c:pt>
                <c:pt idx="4">
                  <c:v>2.03355E6</c:v>
                </c:pt>
                <c:pt idx="5">
                  <c:v>2.458631E6</c:v>
                </c:pt>
                <c:pt idx="6">
                  <c:v>2.248985E6</c:v>
                </c:pt>
                <c:pt idx="7">
                  <c:v>2.432776E6</c:v>
                </c:pt>
                <c:pt idx="8">
                  <c:v>2.32934E6</c:v>
                </c:pt>
                <c:pt idx="9">
                  <c:v>2.28692E6</c:v>
                </c:pt>
                <c:pt idx="10">
                  <c:v>2.326358E6</c:v>
                </c:pt>
                <c:pt idx="11">
                  <c:v>2.254936E6</c:v>
                </c:pt>
                <c:pt idx="12">
                  <c:v>2.223818E6</c:v>
                </c:pt>
                <c:pt idx="13">
                  <c:v>2.593594E6</c:v>
                </c:pt>
                <c:pt idx="14">
                  <c:v>2.307572E6</c:v>
                </c:pt>
                <c:pt idx="15">
                  <c:v>2.806047E6</c:v>
                </c:pt>
                <c:pt idx="16">
                  <c:v>2.244545E6</c:v>
                </c:pt>
                <c:pt idx="17">
                  <c:v>2.771793E6</c:v>
                </c:pt>
                <c:pt idx="18">
                  <c:v>2.185466E6</c:v>
                </c:pt>
                <c:pt idx="19">
                  <c:v>1.968603E6</c:v>
                </c:pt>
                <c:pt idx="20">
                  <c:v>2.341864E6</c:v>
                </c:pt>
                <c:pt idx="21">
                  <c:v>2.2207E6</c:v>
                </c:pt>
                <c:pt idx="22">
                  <c:v>1.983076E6</c:v>
                </c:pt>
                <c:pt idx="23">
                  <c:v>2.166739E6</c:v>
                </c:pt>
                <c:pt idx="24">
                  <c:v>2.735413E6</c:v>
                </c:pt>
                <c:pt idx="25">
                  <c:v>2.04161E6</c:v>
                </c:pt>
                <c:pt idx="26">
                  <c:v>2.230762E6</c:v>
                </c:pt>
                <c:pt idx="27">
                  <c:v>1.7565E6</c:v>
                </c:pt>
                <c:pt idx="28">
                  <c:v>3.139682E6</c:v>
                </c:pt>
                <c:pt idx="29">
                  <c:v>2.473946E6</c:v>
                </c:pt>
                <c:pt idx="30">
                  <c:v>3.314636E6</c:v>
                </c:pt>
                <c:pt idx="31">
                  <c:v>2.74969E6</c:v>
                </c:pt>
                <c:pt idx="32">
                  <c:v>2.808931E6</c:v>
                </c:pt>
                <c:pt idx="33">
                  <c:v>2.331455E6</c:v>
                </c:pt>
                <c:pt idx="34">
                  <c:v>2.082716E6</c:v>
                </c:pt>
                <c:pt idx="35">
                  <c:v>2.714978E6</c:v>
                </c:pt>
                <c:pt idx="36">
                  <c:v>3.221835E6</c:v>
                </c:pt>
                <c:pt idx="37">
                  <c:v>2.217266E6</c:v>
                </c:pt>
                <c:pt idx="38">
                  <c:v>3.01683E6</c:v>
                </c:pt>
                <c:pt idx="39">
                  <c:v>3.066958E6</c:v>
                </c:pt>
                <c:pt idx="40">
                  <c:v>2.506073E6</c:v>
                </c:pt>
                <c:pt idx="41">
                  <c:v>2.732614E6</c:v>
                </c:pt>
                <c:pt idx="42">
                  <c:v>2.883127E6</c:v>
                </c:pt>
                <c:pt idx="43">
                  <c:v>2.146217E6</c:v>
                </c:pt>
                <c:pt idx="44">
                  <c:v>2.371378E6</c:v>
                </c:pt>
                <c:pt idx="45">
                  <c:v>1.549986E6</c:v>
                </c:pt>
                <c:pt idx="46">
                  <c:v>1.716629E6</c:v>
                </c:pt>
                <c:pt idx="47">
                  <c:v>2.505872E6</c:v>
                </c:pt>
                <c:pt idx="48">
                  <c:v>3.259571E6</c:v>
                </c:pt>
                <c:pt idx="49">
                  <c:v>3.860306E6</c:v>
                </c:pt>
              </c:numCache>
            </c:numRef>
          </c:cat>
          <c:val>
            <c:numRef>
              <c:f>DATA!$L$40:$L$89</c:f>
              <c:numCache>
                <c:formatCode>General</c:formatCode>
                <c:ptCount val="50"/>
                <c:pt idx="0">
                  <c:v>180853.0</c:v>
                </c:pt>
                <c:pt idx="1">
                  <c:v>129790.0</c:v>
                </c:pt>
                <c:pt idx="2">
                  <c:v>111740.0</c:v>
                </c:pt>
                <c:pt idx="3">
                  <c:v>105476.0</c:v>
                </c:pt>
                <c:pt idx="4">
                  <c:v>144126.0</c:v>
                </c:pt>
                <c:pt idx="5">
                  <c:v>132153.0</c:v>
                </c:pt>
                <c:pt idx="6">
                  <c:v>186251.0</c:v>
                </c:pt>
                <c:pt idx="7">
                  <c:v>145373.0</c:v>
                </c:pt>
                <c:pt idx="8">
                  <c:v>113678.0</c:v>
                </c:pt>
                <c:pt idx="9">
                  <c:v>122113.0</c:v>
                </c:pt>
                <c:pt idx="10">
                  <c:v>131108.0</c:v>
                </c:pt>
                <c:pt idx="11">
                  <c:v>130433.0</c:v>
                </c:pt>
                <c:pt idx="12">
                  <c:v>137987.0</c:v>
                </c:pt>
                <c:pt idx="13">
                  <c:v>145342.0</c:v>
                </c:pt>
                <c:pt idx="14">
                  <c:v>119206.0</c:v>
                </c:pt>
                <c:pt idx="15">
                  <c:v>229865.0</c:v>
                </c:pt>
                <c:pt idx="16">
                  <c:v>98072.0</c:v>
                </c:pt>
                <c:pt idx="17">
                  <c:v>126349.0</c:v>
                </c:pt>
                <c:pt idx="18">
                  <c:v>130543.0</c:v>
                </c:pt>
                <c:pt idx="19">
                  <c:v>107588.0</c:v>
                </c:pt>
                <c:pt idx="20">
                  <c:v>151244.0</c:v>
                </c:pt>
                <c:pt idx="21">
                  <c:v>111759.0</c:v>
                </c:pt>
                <c:pt idx="22">
                  <c:v>103450.0</c:v>
                </c:pt>
                <c:pt idx="23">
                  <c:v>135190.0</c:v>
                </c:pt>
                <c:pt idx="24">
                  <c:v>145449.0</c:v>
                </c:pt>
                <c:pt idx="25">
                  <c:v>96103.0</c:v>
                </c:pt>
                <c:pt idx="26">
                  <c:v>107634.0</c:v>
                </c:pt>
                <c:pt idx="27">
                  <c:v>119121.0</c:v>
                </c:pt>
                <c:pt idx="28">
                  <c:v>208871.0</c:v>
                </c:pt>
                <c:pt idx="29">
                  <c:v>129068.0</c:v>
                </c:pt>
                <c:pt idx="30">
                  <c:v>147944.0</c:v>
                </c:pt>
                <c:pt idx="31">
                  <c:v>139603.0</c:v>
                </c:pt>
                <c:pt idx="32">
                  <c:v>165661.0</c:v>
                </c:pt>
                <c:pt idx="33">
                  <c:v>181935.0</c:v>
                </c:pt>
                <c:pt idx="34">
                  <c:v>93738.0</c:v>
                </c:pt>
                <c:pt idx="35">
                  <c:v>180947.0</c:v>
                </c:pt>
                <c:pt idx="36">
                  <c:v>197664.0</c:v>
                </c:pt>
                <c:pt idx="37">
                  <c:v>110593.0</c:v>
                </c:pt>
                <c:pt idx="38">
                  <c:v>128381.0</c:v>
                </c:pt>
                <c:pt idx="39">
                  <c:v>93441.0</c:v>
                </c:pt>
                <c:pt idx="40">
                  <c:v>309409.0</c:v>
                </c:pt>
                <c:pt idx="41">
                  <c:v>194559.0</c:v>
                </c:pt>
                <c:pt idx="42">
                  <c:v>130632.0</c:v>
                </c:pt>
                <c:pt idx="43">
                  <c:v>110387.0</c:v>
                </c:pt>
                <c:pt idx="44">
                  <c:v>115724.0</c:v>
                </c:pt>
                <c:pt idx="45">
                  <c:v>107567.0</c:v>
                </c:pt>
                <c:pt idx="46">
                  <c:v>106643.0</c:v>
                </c:pt>
                <c:pt idx="47">
                  <c:v>105714.0</c:v>
                </c:pt>
                <c:pt idx="48">
                  <c:v>165409.0</c:v>
                </c:pt>
                <c:pt idx="49">
                  <c:v>167727.0</c:v>
                </c:pt>
              </c:numCache>
            </c:numRef>
          </c:val>
        </c:ser>
        <c:ser>
          <c:idx val="3"/>
          <c:order val="3"/>
          <c:tx>
            <c:v>TM-Test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DATA!$R$40:$R$89</c:f>
              <c:numCache>
                <c:formatCode>General</c:formatCode>
                <c:ptCount val="50"/>
                <c:pt idx="0">
                  <c:v>2.632421E6</c:v>
                </c:pt>
                <c:pt idx="1">
                  <c:v>2.32884E6</c:v>
                </c:pt>
                <c:pt idx="2">
                  <c:v>1.813759E6</c:v>
                </c:pt>
                <c:pt idx="3">
                  <c:v>1.630483E6</c:v>
                </c:pt>
                <c:pt idx="4">
                  <c:v>2.03355E6</c:v>
                </c:pt>
                <c:pt idx="5">
                  <c:v>2.458631E6</c:v>
                </c:pt>
                <c:pt idx="6">
                  <c:v>2.248985E6</c:v>
                </c:pt>
                <c:pt idx="7">
                  <c:v>2.432776E6</c:v>
                </c:pt>
                <c:pt idx="8">
                  <c:v>2.32934E6</c:v>
                </c:pt>
                <c:pt idx="9">
                  <c:v>2.28692E6</c:v>
                </c:pt>
                <c:pt idx="10">
                  <c:v>2.326358E6</c:v>
                </c:pt>
                <c:pt idx="11">
                  <c:v>2.254936E6</c:v>
                </c:pt>
                <c:pt idx="12">
                  <c:v>2.223818E6</c:v>
                </c:pt>
                <c:pt idx="13">
                  <c:v>2.593594E6</c:v>
                </c:pt>
                <c:pt idx="14">
                  <c:v>2.307572E6</c:v>
                </c:pt>
                <c:pt idx="15">
                  <c:v>2.806047E6</c:v>
                </c:pt>
                <c:pt idx="16">
                  <c:v>2.244545E6</c:v>
                </c:pt>
                <c:pt idx="17">
                  <c:v>2.771793E6</c:v>
                </c:pt>
                <c:pt idx="18">
                  <c:v>2.185466E6</c:v>
                </c:pt>
                <c:pt idx="19">
                  <c:v>1.968603E6</c:v>
                </c:pt>
                <c:pt idx="20">
                  <c:v>2.341864E6</c:v>
                </c:pt>
                <c:pt idx="21">
                  <c:v>2.2207E6</c:v>
                </c:pt>
                <c:pt idx="22">
                  <c:v>1.983076E6</c:v>
                </c:pt>
                <c:pt idx="23">
                  <c:v>2.166739E6</c:v>
                </c:pt>
                <c:pt idx="24">
                  <c:v>2.735413E6</c:v>
                </c:pt>
                <c:pt idx="25">
                  <c:v>2.04161E6</c:v>
                </c:pt>
                <c:pt idx="26">
                  <c:v>2.230762E6</c:v>
                </c:pt>
                <c:pt idx="27">
                  <c:v>1.7565E6</c:v>
                </c:pt>
                <c:pt idx="28">
                  <c:v>3.139682E6</c:v>
                </c:pt>
                <c:pt idx="29">
                  <c:v>2.473946E6</c:v>
                </c:pt>
                <c:pt idx="30">
                  <c:v>3.314636E6</c:v>
                </c:pt>
                <c:pt idx="31">
                  <c:v>2.74969E6</c:v>
                </c:pt>
                <c:pt idx="32">
                  <c:v>2.808931E6</c:v>
                </c:pt>
                <c:pt idx="33">
                  <c:v>2.331455E6</c:v>
                </c:pt>
                <c:pt idx="34">
                  <c:v>2.082716E6</c:v>
                </c:pt>
                <c:pt idx="35">
                  <c:v>2.714978E6</c:v>
                </c:pt>
                <c:pt idx="36">
                  <c:v>3.221835E6</c:v>
                </c:pt>
                <c:pt idx="37">
                  <c:v>2.217266E6</c:v>
                </c:pt>
                <c:pt idx="38">
                  <c:v>3.01683E6</c:v>
                </c:pt>
                <c:pt idx="39">
                  <c:v>3.066958E6</c:v>
                </c:pt>
                <c:pt idx="40">
                  <c:v>2.506073E6</c:v>
                </c:pt>
                <c:pt idx="41">
                  <c:v>2.732614E6</c:v>
                </c:pt>
                <c:pt idx="42">
                  <c:v>2.883127E6</c:v>
                </c:pt>
                <c:pt idx="43">
                  <c:v>2.146217E6</c:v>
                </c:pt>
                <c:pt idx="44">
                  <c:v>2.371378E6</c:v>
                </c:pt>
                <c:pt idx="45">
                  <c:v>1.549986E6</c:v>
                </c:pt>
                <c:pt idx="46">
                  <c:v>1.716629E6</c:v>
                </c:pt>
                <c:pt idx="47">
                  <c:v>2.505872E6</c:v>
                </c:pt>
                <c:pt idx="48">
                  <c:v>3.259571E6</c:v>
                </c:pt>
                <c:pt idx="49">
                  <c:v>3.860306E6</c:v>
                </c:pt>
              </c:numCache>
            </c:numRef>
          </c:cat>
          <c:val>
            <c:numRef>
              <c:f>DATA!$O$40:$O$89</c:f>
              <c:numCache>
                <c:formatCode>General</c:formatCode>
                <c:ptCount val="50"/>
                <c:pt idx="0">
                  <c:v>396366.0</c:v>
                </c:pt>
                <c:pt idx="1">
                  <c:v>336158.0</c:v>
                </c:pt>
                <c:pt idx="2">
                  <c:v>323742.0</c:v>
                </c:pt>
                <c:pt idx="3">
                  <c:v>94399.0</c:v>
                </c:pt>
                <c:pt idx="4">
                  <c:v>316564.0</c:v>
                </c:pt>
                <c:pt idx="5">
                  <c:v>405558.0</c:v>
                </c:pt>
                <c:pt idx="6">
                  <c:v>453701.0</c:v>
                </c:pt>
                <c:pt idx="7">
                  <c:v>269125.0</c:v>
                </c:pt>
                <c:pt idx="8">
                  <c:v>431244.0</c:v>
                </c:pt>
                <c:pt idx="9">
                  <c:v>524138.0</c:v>
                </c:pt>
                <c:pt idx="10">
                  <c:v>483001.0</c:v>
                </c:pt>
                <c:pt idx="11">
                  <c:v>257018.0</c:v>
                </c:pt>
                <c:pt idx="12">
                  <c:v>362036.0</c:v>
                </c:pt>
                <c:pt idx="13">
                  <c:v>348567.0</c:v>
                </c:pt>
                <c:pt idx="14">
                  <c:v>462330.0</c:v>
                </c:pt>
                <c:pt idx="15">
                  <c:v>754817.0</c:v>
                </c:pt>
                <c:pt idx="16">
                  <c:v>282869.0</c:v>
                </c:pt>
                <c:pt idx="17">
                  <c:v>500517.0</c:v>
                </c:pt>
                <c:pt idx="18">
                  <c:v>302877.0</c:v>
                </c:pt>
                <c:pt idx="19">
                  <c:v>245387.0</c:v>
                </c:pt>
                <c:pt idx="20">
                  <c:v>328928.0</c:v>
                </c:pt>
                <c:pt idx="21">
                  <c:v>407354.0</c:v>
                </c:pt>
                <c:pt idx="22">
                  <c:v>241539.0</c:v>
                </c:pt>
                <c:pt idx="23">
                  <c:v>371731.0</c:v>
                </c:pt>
                <c:pt idx="24">
                  <c:v>396216.0</c:v>
                </c:pt>
                <c:pt idx="25">
                  <c:v>349219.0</c:v>
                </c:pt>
                <c:pt idx="26">
                  <c:v>347333.0</c:v>
                </c:pt>
                <c:pt idx="27">
                  <c:v>176318.0</c:v>
                </c:pt>
                <c:pt idx="28">
                  <c:v>430510.0</c:v>
                </c:pt>
                <c:pt idx="29">
                  <c:v>373193.0</c:v>
                </c:pt>
                <c:pt idx="30">
                  <c:v>516331.0</c:v>
                </c:pt>
                <c:pt idx="31">
                  <c:v>471089.0</c:v>
                </c:pt>
                <c:pt idx="32">
                  <c:v>445369.0</c:v>
                </c:pt>
                <c:pt idx="33">
                  <c:v>547898.0</c:v>
                </c:pt>
                <c:pt idx="34">
                  <c:v>318924.0</c:v>
                </c:pt>
                <c:pt idx="35">
                  <c:v>325970.0</c:v>
                </c:pt>
                <c:pt idx="36">
                  <c:v>379191.0</c:v>
                </c:pt>
                <c:pt idx="37">
                  <c:v>263297.0</c:v>
                </c:pt>
                <c:pt idx="38">
                  <c:v>595603.0</c:v>
                </c:pt>
                <c:pt idx="39">
                  <c:v>454494.0</c:v>
                </c:pt>
                <c:pt idx="40">
                  <c:v>535535.0</c:v>
                </c:pt>
                <c:pt idx="41">
                  <c:v>432841.0</c:v>
                </c:pt>
                <c:pt idx="42">
                  <c:v>278045.0</c:v>
                </c:pt>
                <c:pt idx="43">
                  <c:v>276652.0</c:v>
                </c:pt>
                <c:pt idx="44">
                  <c:v>352473.0</c:v>
                </c:pt>
                <c:pt idx="45">
                  <c:v>281212.0</c:v>
                </c:pt>
                <c:pt idx="46">
                  <c:v>221352.0</c:v>
                </c:pt>
                <c:pt idx="47">
                  <c:v>291037.0</c:v>
                </c:pt>
                <c:pt idx="48">
                  <c:v>636709.0</c:v>
                </c:pt>
                <c:pt idx="49">
                  <c:v>349969.0</c:v>
                </c:pt>
              </c:numCache>
            </c:numRef>
          </c:val>
        </c:ser>
        <c:ser>
          <c:idx val="4"/>
          <c:order val="4"/>
          <c:tx>
            <c:v>Drawing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DATA!$R$40:$R$89</c:f>
              <c:numCache>
                <c:formatCode>General</c:formatCode>
                <c:ptCount val="50"/>
                <c:pt idx="0">
                  <c:v>2.632421E6</c:v>
                </c:pt>
                <c:pt idx="1">
                  <c:v>2.32884E6</c:v>
                </c:pt>
                <c:pt idx="2">
                  <c:v>1.813759E6</c:v>
                </c:pt>
                <c:pt idx="3">
                  <c:v>1.630483E6</c:v>
                </c:pt>
                <c:pt idx="4">
                  <c:v>2.03355E6</c:v>
                </c:pt>
                <c:pt idx="5">
                  <c:v>2.458631E6</c:v>
                </c:pt>
                <c:pt idx="6">
                  <c:v>2.248985E6</c:v>
                </c:pt>
                <c:pt idx="7">
                  <c:v>2.432776E6</c:v>
                </c:pt>
                <c:pt idx="8">
                  <c:v>2.32934E6</c:v>
                </c:pt>
                <c:pt idx="9">
                  <c:v>2.28692E6</c:v>
                </c:pt>
                <c:pt idx="10">
                  <c:v>2.326358E6</c:v>
                </c:pt>
                <c:pt idx="11">
                  <c:v>2.254936E6</c:v>
                </c:pt>
                <c:pt idx="12">
                  <c:v>2.223818E6</c:v>
                </c:pt>
                <c:pt idx="13">
                  <c:v>2.593594E6</c:v>
                </c:pt>
                <c:pt idx="14">
                  <c:v>2.307572E6</c:v>
                </c:pt>
                <c:pt idx="15">
                  <c:v>2.806047E6</c:v>
                </c:pt>
                <c:pt idx="16">
                  <c:v>2.244545E6</c:v>
                </c:pt>
                <c:pt idx="17">
                  <c:v>2.771793E6</c:v>
                </c:pt>
                <c:pt idx="18">
                  <c:v>2.185466E6</c:v>
                </c:pt>
                <c:pt idx="19">
                  <c:v>1.968603E6</c:v>
                </c:pt>
                <c:pt idx="20">
                  <c:v>2.341864E6</c:v>
                </c:pt>
                <c:pt idx="21">
                  <c:v>2.2207E6</c:v>
                </c:pt>
                <c:pt idx="22">
                  <c:v>1.983076E6</c:v>
                </c:pt>
                <c:pt idx="23">
                  <c:v>2.166739E6</c:v>
                </c:pt>
                <c:pt idx="24">
                  <c:v>2.735413E6</c:v>
                </c:pt>
                <c:pt idx="25">
                  <c:v>2.04161E6</c:v>
                </c:pt>
                <c:pt idx="26">
                  <c:v>2.230762E6</c:v>
                </c:pt>
                <c:pt idx="27">
                  <c:v>1.7565E6</c:v>
                </c:pt>
                <c:pt idx="28">
                  <c:v>3.139682E6</c:v>
                </c:pt>
                <c:pt idx="29">
                  <c:v>2.473946E6</c:v>
                </c:pt>
                <c:pt idx="30">
                  <c:v>3.314636E6</c:v>
                </c:pt>
                <c:pt idx="31">
                  <c:v>2.74969E6</c:v>
                </c:pt>
                <c:pt idx="32">
                  <c:v>2.808931E6</c:v>
                </c:pt>
                <c:pt idx="33">
                  <c:v>2.331455E6</c:v>
                </c:pt>
                <c:pt idx="34">
                  <c:v>2.082716E6</c:v>
                </c:pt>
                <c:pt idx="35">
                  <c:v>2.714978E6</c:v>
                </c:pt>
                <c:pt idx="36">
                  <c:v>3.221835E6</c:v>
                </c:pt>
                <c:pt idx="37">
                  <c:v>2.217266E6</c:v>
                </c:pt>
                <c:pt idx="38">
                  <c:v>3.01683E6</c:v>
                </c:pt>
                <c:pt idx="39">
                  <c:v>3.066958E6</c:v>
                </c:pt>
                <c:pt idx="40">
                  <c:v>2.506073E6</c:v>
                </c:pt>
                <c:pt idx="41">
                  <c:v>2.732614E6</c:v>
                </c:pt>
                <c:pt idx="42">
                  <c:v>2.883127E6</c:v>
                </c:pt>
                <c:pt idx="43">
                  <c:v>2.146217E6</c:v>
                </c:pt>
                <c:pt idx="44">
                  <c:v>2.371378E6</c:v>
                </c:pt>
                <c:pt idx="45">
                  <c:v>1.549986E6</c:v>
                </c:pt>
                <c:pt idx="46">
                  <c:v>1.716629E6</c:v>
                </c:pt>
                <c:pt idx="47">
                  <c:v>2.505872E6</c:v>
                </c:pt>
                <c:pt idx="48">
                  <c:v>3.259571E6</c:v>
                </c:pt>
                <c:pt idx="49">
                  <c:v>3.860306E6</c:v>
                </c:pt>
              </c:numCache>
            </c:numRef>
          </c:cat>
          <c:val>
            <c:numRef>
              <c:f>DATA!$P$40:$P$89</c:f>
              <c:numCache>
                <c:formatCode>General</c:formatCode>
                <c:ptCount val="50"/>
                <c:pt idx="0">
                  <c:v>100835.0</c:v>
                </c:pt>
                <c:pt idx="1">
                  <c:v>166200.0</c:v>
                </c:pt>
                <c:pt idx="2">
                  <c:v>59206.0</c:v>
                </c:pt>
                <c:pt idx="3">
                  <c:v>31371.0</c:v>
                </c:pt>
                <c:pt idx="4">
                  <c:v>519001.0</c:v>
                </c:pt>
                <c:pt idx="5">
                  <c:v>312313.0</c:v>
                </c:pt>
                <c:pt idx="6">
                  <c:v>131274.0</c:v>
                </c:pt>
                <c:pt idx="7">
                  <c:v>182103.0</c:v>
                </c:pt>
                <c:pt idx="8">
                  <c:v>505476.0</c:v>
                </c:pt>
                <c:pt idx="9">
                  <c:v>195943.0</c:v>
                </c:pt>
                <c:pt idx="10">
                  <c:v>340043.0</c:v>
                </c:pt>
                <c:pt idx="11">
                  <c:v>167620.0</c:v>
                </c:pt>
                <c:pt idx="12">
                  <c:v>190118.0</c:v>
                </c:pt>
                <c:pt idx="13">
                  <c:v>77259.0</c:v>
                </c:pt>
                <c:pt idx="14">
                  <c:v>126074.0</c:v>
                </c:pt>
                <c:pt idx="15">
                  <c:v>87280.0</c:v>
                </c:pt>
                <c:pt idx="16">
                  <c:v>513921.0</c:v>
                </c:pt>
                <c:pt idx="17">
                  <c:v>14592.0</c:v>
                </c:pt>
                <c:pt idx="18">
                  <c:v>662790.0</c:v>
                </c:pt>
                <c:pt idx="19">
                  <c:v>136327.0</c:v>
                </c:pt>
                <c:pt idx="20">
                  <c:v>521230.0</c:v>
                </c:pt>
                <c:pt idx="21">
                  <c:v>109830.0</c:v>
                </c:pt>
                <c:pt idx="22">
                  <c:v>76750.0</c:v>
                </c:pt>
                <c:pt idx="23">
                  <c:v>224342.0</c:v>
                </c:pt>
                <c:pt idx="24">
                  <c:v>221723.0</c:v>
                </c:pt>
                <c:pt idx="25">
                  <c:v>102199.0</c:v>
                </c:pt>
                <c:pt idx="26">
                  <c:v>72450.0</c:v>
                </c:pt>
                <c:pt idx="27">
                  <c:v>101999.0</c:v>
                </c:pt>
                <c:pt idx="28">
                  <c:v>655200.0</c:v>
                </c:pt>
                <c:pt idx="29">
                  <c:v>242485.0</c:v>
                </c:pt>
                <c:pt idx="30">
                  <c:v>567030.0</c:v>
                </c:pt>
                <c:pt idx="31">
                  <c:v>156602.0</c:v>
                </c:pt>
                <c:pt idx="32">
                  <c:v>113303.0</c:v>
                </c:pt>
                <c:pt idx="33">
                  <c:v>198035.0</c:v>
                </c:pt>
                <c:pt idx="34">
                  <c:v>80029.0</c:v>
                </c:pt>
                <c:pt idx="35">
                  <c:v>94795.0</c:v>
                </c:pt>
                <c:pt idx="36">
                  <c:v>465736.0</c:v>
                </c:pt>
                <c:pt idx="37">
                  <c:v>191924.0</c:v>
                </c:pt>
                <c:pt idx="38">
                  <c:v>94214.0</c:v>
                </c:pt>
                <c:pt idx="39">
                  <c:v>113131.0</c:v>
                </c:pt>
                <c:pt idx="40">
                  <c:v>57978.0</c:v>
                </c:pt>
                <c:pt idx="41">
                  <c:v>76154.0</c:v>
                </c:pt>
                <c:pt idx="42">
                  <c:v>285934.0</c:v>
                </c:pt>
                <c:pt idx="43">
                  <c:v>75304.0</c:v>
                </c:pt>
                <c:pt idx="44">
                  <c:v>88712.0</c:v>
                </c:pt>
                <c:pt idx="45">
                  <c:v>80474.0</c:v>
                </c:pt>
                <c:pt idx="46">
                  <c:v>361333.0</c:v>
                </c:pt>
                <c:pt idx="47">
                  <c:v>112618.0</c:v>
                </c:pt>
                <c:pt idx="48">
                  <c:v>472260.0</c:v>
                </c:pt>
                <c:pt idx="49">
                  <c:v>126848.0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828890160"/>
        <c:axId val="-823933840"/>
      </c:barChart>
      <c:catAx>
        <c:axId val="-82889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933840"/>
        <c:crosses val="autoZero"/>
        <c:auto val="1"/>
        <c:lblAlgn val="ctr"/>
        <c:lblOffset val="100"/>
        <c:noMultiLvlLbl val="0"/>
      </c:catAx>
      <c:valAx>
        <c:axId val="-8239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177800</xdr:rowOff>
    </xdr:from>
    <xdr:to>
      <xdr:col>13</xdr:col>
      <xdr:colOff>50800</xdr:colOff>
      <xdr:row>32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33</xdr:row>
      <xdr:rowOff>50800</xdr:rowOff>
    </xdr:from>
    <xdr:to>
      <xdr:col>13</xdr:col>
      <xdr:colOff>76200</xdr:colOff>
      <xdr:row>77</xdr:row>
      <xdr:rowOff>28014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4"/>
  <sheetViews>
    <sheetView tabSelected="1" showRuler="0" workbookViewId="0">
      <selection activeCell="B20" sqref="B20:B25"/>
    </sheetView>
  </sheetViews>
  <sheetFormatPr baseColWidth="10" defaultRowHeight="16" x14ac:dyDescent="0.2"/>
  <cols>
    <col min="2" max="2" width="21.33203125" customWidth="1"/>
    <col min="3" max="3" width="25.33203125" style="1" customWidth="1"/>
    <col min="6" max="6" width="10.5" customWidth="1"/>
    <col min="7" max="7" width="3" customWidth="1"/>
    <col min="8" max="8" width="17.83203125" customWidth="1"/>
  </cols>
  <sheetData>
    <row r="3" spans="2:10" x14ac:dyDescent="0.2">
      <c r="B3" s="26" t="s">
        <v>162</v>
      </c>
      <c r="C3" s="26"/>
      <c r="D3" s="6">
        <f>COUNTA(DATA!#REF!)-1</f>
        <v>0</v>
      </c>
      <c r="I3" s="26" t="s">
        <v>114</v>
      </c>
      <c r="J3" s="26"/>
    </row>
    <row r="4" spans="2:10" x14ac:dyDescent="0.2">
      <c r="B4" s="20" t="s">
        <v>113</v>
      </c>
      <c r="C4" s="5" t="s">
        <v>33</v>
      </c>
      <c r="D4" s="2">
        <f>COUNTIF(DATA!C:C,C4)</f>
        <v>20</v>
      </c>
      <c r="I4" s="9" t="s">
        <v>0</v>
      </c>
      <c r="J4" s="9" t="s">
        <v>16</v>
      </c>
    </row>
    <row r="5" spans="2:10" x14ac:dyDescent="0.2">
      <c r="B5" s="21"/>
      <c r="C5" s="3" t="s">
        <v>36</v>
      </c>
      <c r="D5" s="2">
        <f>COUNTIF(DATA!C:C,SUMMARY!C5)</f>
        <v>24</v>
      </c>
      <c r="G5" s="2"/>
      <c r="H5" s="14" t="s">
        <v>115</v>
      </c>
      <c r="I5" s="8" t="s">
        <v>136</v>
      </c>
      <c r="J5" s="8" t="s">
        <v>135</v>
      </c>
    </row>
    <row r="6" spans="2:10" x14ac:dyDescent="0.2">
      <c r="B6" s="21"/>
      <c r="C6" s="3" t="s">
        <v>17</v>
      </c>
      <c r="D6" s="2">
        <f>COUNTIF(DATA!C:C,SUMMARY!C6)</f>
        <v>22</v>
      </c>
      <c r="G6" s="2">
        <v>0</v>
      </c>
      <c r="H6" s="3" t="s">
        <v>118</v>
      </c>
      <c r="I6" s="4">
        <f>COUNTIFS(DATA!$B:$B,SUMMARY!I$4,DATA!$D:$D,SUMMARY!$G6)</f>
        <v>29</v>
      </c>
      <c r="J6" s="4">
        <f>COUNTIFS(DATA!$B:$B,SUMMARY!J$4,DATA!$D:$D,SUMMARY!$G6)</f>
        <v>32</v>
      </c>
    </row>
    <row r="7" spans="2:10" x14ac:dyDescent="0.2">
      <c r="B7" s="21"/>
      <c r="C7" s="1" t="s">
        <v>137</v>
      </c>
      <c r="D7" s="2">
        <f>COUNTIF(DATA!C:C,SUMMARY!C7)</f>
        <v>23</v>
      </c>
      <c r="G7" s="2">
        <v>1</v>
      </c>
      <c r="H7" s="3" t="s">
        <v>447</v>
      </c>
      <c r="I7" s="12">
        <f>COUNTIFS(DATA!$B:$B,SUMMARY!I$4,DATA!$D:$D,SUMMARY!$G7)</f>
        <v>31</v>
      </c>
      <c r="J7" s="12">
        <f>COUNTIFS(DATA!$B:$B,SUMMARY!J$4,DATA!$D:$D,SUMMARY!$G7)</f>
        <v>29</v>
      </c>
    </row>
    <row r="8" spans="2:10" x14ac:dyDescent="0.2">
      <c r="B8" s="21"/>
      <c r="C8" s="3" t="s">
        <v>419</v>
      </c>
      <c r="D8" s="2">
        <f>COUNTIF(DATA!C:C,SUMMARY!C8)</f>
        <v>24</v>
      </c>
      <c r="G8" s="2">
        <v>2</v>
      </c>
      <c r="H8" s="3" t="s">
        <v>448</v>
      </c>
      <c r="I8" s="12">
        <f>COUNTIFS(DATA!$B:$B,SUMMARY!I$4,DATA!$D:$D,SUMMARY!$G8)</f>
        <v>30</v>
      </c>
      <c r="J8" s="12">
        <f>COUNTIFS(DATA!$B:$B,SUMMARY!J$4,DATA!$D:$D,SUMMARY!$G8)</f>
        <v>36</v>
      </c>
    </row>
    <row r="9" spans="2:10" x14ac:dyDescent="0.2">
      <c r="B9" s="21"/>
      <c r="C9" s="3" t="s">
        <v>169</v>
      </c>
      <c r="D9" s="2">
        <f>COUNTIF(DATA!C:C,SUMMARY!C9)</f>
        <v>27</v>
      </c>
      <c r="G9" s="2">
        <v>3</v>
      </c>
      <c r="H9" s="3" t="s">
        <v>119</v>
      </c>
      <c r="I9" s="12">
        <f>COUNTIFS(DATA!$B:$B,SUMMARY!I$4,DATA!$D:$D,SUMMARY!$G9)</f>
        <v>30</v>
      </c>
      <c r="J9" s="12">
        <f>COUNTIFS(DATA!$B:$B,SUMMARY!J$4,DATA!$D:$D,SUMMARY!$G9)</f>
        <v>32</v>
      </c>
    </row>
    <row r="10" spans="2:10" x14ac:dyDescent="0.2">
      <c r="B10" s="21"/>
      <c r="C10" s="3" t="s">
        <v>206</v>
      </c>
      <c r="D10" s="2">
        <f>COUNTIF(DATA!C:C,SUMMARY!C10)</f>
        <v>19</v>
      </c>
      <c r="G10" s="2">
        <v>4</v>
      </c>
      <c r="H10" s="3" t="s">
        <v>120</v>
      </c>
      <c r="I10" s="12">
        <f>COUNTIFS(DATA!$B:$B,SUMMARY!I$4,DATA!$D:$D,SUMMARY!$G10)</f>
        <v>45</v>
      </c>
      <c r="J10" s="12">
        <f>COUNTIFS(DATA!$B:$B,SUMMARY!J$4,DATA!$D:$D,SUMMARY!$G10)</f>
        <v>44</v>
      </c>
    </row>
    <row r="11" spans="2:10" x14ac:dyDescent="0.2">
      <c r="B11" s="21"/>
      <c r="C11" s="3" t="s">
        <v>227</v>
      </c>
      <c r="D11" s="2">
        <f>COUNTIF(DATA!C:C,SUMMARY!C11)</f>
        <v>26</v>
      </c>
    </row>
    <row r="12" spans="2:10" x14ac:dyDescent="0.2">
      <c r="B12" s="21"/>
      <c r="C12" s="3" t="s">
        <v>255</v>
      </c>
      <c r="D12" s="2">
        <f>COUNTIF(DATA!C:C,SUMMARY!C12)</f>
        <v>24</v>
      </c>
    </row>
    <row r="13" spans="2:10" x14ac:dyDescent="0.2">
      <c r="B13" s="21"/>
      <c r="C13" s="3" t="s">
        <v>280</v>
      </c>
      <c r="D13" s="2">
        <f>COUNTIF(DATA!C:C,SUMMARY!C13)</f>
        <v>25</v>
      </c>
      <c r="I13" s="23" t="s">
        <v>114</v>
      </c>
      <c r="J13" s="25"/>
    </row>
    <row r="14" spans="2:10" x14ac:dyDescent="0.2">
      <c r="B14" s="21"/>
      <c r="C14" s="3" t="s">
        <v>306</v>
      </c>
      <c r="D14" s="2">
        <f>COUNTIF(DATA!C:C,SUMMARY!C14)</f>
        <v>28</v>
      </c>
      <c r="I14" s="15"/>
      <c r="J14" s="16"/>
    </row>
    <row r="15" spans="2:10" x14ac:dyDescent="0.2">
      <c r="B15" s="21"/>
      <c r="C15" s="3" t="s">
        <v>338</v>
      </c>
      <c r="D15" s="2">
        <f>COUNTIF(DATA!C:C,SUMMARY!C15)</f>
        <v>28</v>
      </c>
      <c r="I15" s="9" t="s">
        <v>0</v>
      </c>
      <c r="J15" s="9" t="s">
        <v>16</v>
      </c>
    </row>
    <row r="16" spans="2:10" x14ac:dyDescent="0.2">
      <c r="B16" s="21"/>
      <c r="C16" s="3" t="s">
        <v>369</v>
      </c>
      <c r="D16" s="2">
        <f>COUNTIF(DATA!C:C,SUMMARY!C16)</f>
        <v>27</v>
      </c>
      <c r="H16" s="14" t="s">
        <v>132</v>
      </c>
      <c r="I16" s="8" t="s">
        <v>136</v>
      </c>
      <c r="J16" s="8" t="s">
        <v>135</v>
      </c>
    </row>
    <row r="17" spans="2:18" x14ac:dyDescent="0.2">
      <c r="B17" s="22"/>
      <c r="C17" s="3" t="s">
        <v>366</v>
      </c>
      <c r="D17" s="2">
        <f>COUNTIF(DATA!C:C,SUMMARY!C17)</f>
        <v>21</v>
      </c>
      <c r="E17" s="13">
        <f>SUM(D4:D17)</f>
        <v>338</v>
      </c>
      <c r="H17" s="3" t="s">
        <v>133</v>
      </c>
      <c r="I17" s="4">
        <f>COUNTIFS(DATA!$B:$B,SUMMARY!I$15,DATA!E:E,SUMMARY!$H17)</f>
        <v>90</v>
      </c>
      <c r="J17" s="4">
        <f>COUNTIFS(DATA!$B:$B,SUMMARY!J$15,DATA!F:F,SUMMARY!$H17)</f>
        <v>79</v>
      </c>
    </row>
    <row r="18" spans="2:18" x14ac:dyDescent="0.2">
      <c r="B18" s="20" t="s">
        <v>114</v>
      </c>
      <c r="C18" s="7" t="s">
        <v>116</v>
      </c>
      <c r="D18" s="2">
        <f>COUNTIF(DATA!B:B,"experiment")</f>
        <v>166</v>
      </c>
      <c r="H18" s="3" t="s">
        <v>134</v>
      </c>
      <c r="I18" s="4">
        <f>COUNTIFS(DATA!$B:$B,SUMMARY!I$15,DATA!E:E,SUMMARY!$H18)</f>
        <v>75</v>
      </c>
      <c r="J18" s="4">
        <f>COUNTIFS(DATA!$B:$B,SUMMARY!J$15,DATA!F:F,SUMMARY!$H18)</f>
        <v>94</v>
      </c>
    </row>
    <row r="19" spans="2:18" x14ac:dyDescent="0.2">
      <c r="B19" s="22"/>
      <c r="C19" s="7" t="s">
        <v>117</v>
      </c>
      <c r="D19" s="2">
        <f>COUNTIF(DATA!B:B,"reverse")</f>
        <v>173</v>
      </c>
      <c r="E19" s="13">
        <f>D18+D19</f>
        <v>339</v>
      </c>
    </row>
    <row r="20" spans="2:18" x14ac:dyDescent="0.2">
      <c r="B20" s="20" t="s">
        <v>115</v>
      </c>
      <c r="C20" s="3" t="s">
        <v>118</v>
      </c>
      <c r="D20" s="2">
        <f>COUNTIF(DATA!D:D,0)</f>
        <v>61</v>
      </c>
    </row>
    <row r="21" spans="2:18" x14ac:dyDescent="0.2">
      <c r="B21" s="21"/>
      <c r="C21" s="3" t="s">
        <v>444</v>
      </c>
      <c r="D21" s="2">
        <f>COUNTIF(DATA!D:D,1)</f>
        <v>60</v>
      </c>
    </row>
    <row r="22" spans="2:18" x14ac:dyDescent="0.2">
      <c r="B22" s="21"/>
      <c r="C22" s="3" t="s">
        <v>445</v>
      </c>
      <c r="D22" s="2">
        <f>COUNTIF(DATA!D:D,2)</f>
        <v>66</v>
      </c>
    </row>
    <row r="23" spans="2:18" x14ac:dyDescent="0.2">
      <c r="B23" s="21"/>
      <c r="C23" s="3" t="s">
        <v>119</v>
      </c>
      <c r="D23" s="2">
        <f>COUNTIF(DATA!D:D,3)</f>
        <v>62</v>
      </c>
      <c r="I23" s="23" t="s">
        <v>335</v>
      </c>
      <c r="J23" s="24"/>
      <c r="K23" s="24"/>
      <c r="L23" s="24"/>
      <c r="M23" s="25"/>
      <c r="N23" s="26" t="s">
        <v>336</v>
      </c>
      <c r="O23" s="26"/>
      <c r="P23" s="26"/>
      <c r="Q23" s="26"/>
      <c r="R23" s="26"/>
    </row>
    <row r="24" spans="2:18" x14ac:dyDescent="0.2">
      <c r="B24" s="21"/>
      <c r="C24" s="3" t="s">
        <v>120</v>
      </c>
      <c r="D24" s="2">
        <f>COUNTIF(DATA!D:D,4)</f>
        <v>89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2:18" x14ac:dyDescent="0.2">
      <c r="B25" s="22"/>
      <c r="C25" s="1" t="s">
        <v>446</v>
      </c>
      <c r="D25" s="2">
        <v>20</v>
      </c>
      <c r="E25" s="13">
        <f>SUM(D20:D25)</f>
        <v>358</v>
      </c>
      <c r="I25" s="4">
        <v>0</v>
      </c>
      <c r="J25" s="4">
        <v>1</v>
      </c>
      <c r="K25" s="4">
        <v>2</v>
      </c>
      <c r="L25" s="4">
        <v>3</v>
      </c>
      <c r="M25" s="4">
        <v>4</v>
      </c>
      <c r="N25" s="4">
        <v>0</v>
      </c>
      <c r="O25" s="4">
        <v>1</v>
      </c>
      <c r="P25" s="4">
        <v>2</v>
      </c>
      <c r="Q25" s="4">
        <v>3</v>
      </c>
      <c r="R25" s="4">
        <v>4</v>
      </c>
    </row>
    <row r="26" spans="2:18" x14ac:dyDescent="0.2">
      <c r="B26" s="20" t="s">
        <v>130</v>
      </c>
      <c r="C26" s="3" t="s">
        <v>131</v>
      </c>
      <c r="D26" s="2">
        <f>COUNTIF(DATA!E:E,"longmire")</f>
        <v>184</v>
      </c>
      <c r="H26" t="s">
        <v>337</v>
      </c>
      <c r="I26" s="4">
        <f>COUNTIFS(DATA!$B:$B,SUMMARY!$I$23,DATA!$D:$D,SUMMARY!I25)</f>
        <v>29</v>
      </c>
      <c r="J26" s="4">
        <f>COUNTIFS(DATA!$B:$B,SUMMARY!$I$23,DATA!$D:$D,SUMMARY!J25)</f>
        <v>31</v>
      </c>
      <c r="K26" s="4">
        <f>COUNTIFS(DATA!$B:$B,SUMMARY!$I$23,DATA!$D:$D,SUMMARY!K25)</f>
        <v>30</v>
      </c>
      <c r="L26" s="4">
        <f>COUNTIFS(DATA!$B:$B,SUMMARY!$I$23,DATA!$D:$D,SUMMARY!L25)</f>
        <v>30</v>
      </c>
      <c r="M26" s="4">
        <f>COUNTIFS(DATA!$B:$B,SUMMARY!$I$23,DATA!$D:$D,SUMMARY!M25)</f>
        <v>45</v>
      </c>
      <c r="N26" s="4">
        <f>COUNTIFS(DATA!$B:$B,SUMMARY!$N$23,DATA!$D:$D,SUMMARY!N25)</f>
        <v>32</v>
      </c>
      <c r="O26" s="4">
        <f>COUNTIFS(DATA!$B:$B,SUMMARY!$N$23,DATA!$D:$D,SUMMARY!O25)</f>
        <v>29</v>
      </c>
      <c r="P26" s="4">
        <f>COUNTIFS(DATA!$B:$B,SUMMARY!$N$23,DATA!$D:$D,SUMMARY!P25)</f>
        <v>36</v>
      </c>
      <c r="Q26" s="4">
        <f>COUNTIFS(DATA!$B:$B,SUMMARY!$N$23,DATA!$D:$D,SUMMARY!Q25)</f>
        <v>32</v>
      </c>
      <c r="R26" s="4">
        <f>COUNTIFS(DATA!$B:$B,SUMMARY!$N$23,DATA!$D:$D,SUMMARY!R25)</f>
        <v>44</v>
      </c>
    </row>
    <row r="27" spans="2:18" x14ac:dyDescent="0.2">
      <c r="B27" s="22"/>
      <c r="C27" s="3" t="s">
        <v>129</v>
      </c>
      <c r="D27" s="2">
        <f>COUNTIF(DATA!E:E,"axis")</f>
        <v>154</v>
      </c>
      <c r="E27" s="13">
        <f>D27+D26</f>
        <v>338</v>
      </c>
    </row>
    <row r="33" spans="2:5" x14ac:dyDescent="0.2">
      <c r="B33" s="23" t="s">
        <v>162</v>
      </c>
      <c r="C33" s="25"/>
    </row>
    <row r="34" spans="2:5" x14ac:dyDescent="0.2">
      <c r="B34" s="27" t="s">
        <v>163</v>
      </c>
      <c r="C34" s="10" t="s">
        <v>100</v>
      </c>
      <c r="D34" s="2">
        <f>COUNTIF(DATA!AG:AG,SUMMARY!C34)</f>
        <v>0</v>
      </c>
    </row>
    <row r="35" spans="2:5" x14ac:dyDescent="0.2">
      <c r="B35" s="28"/>
      <c r="C35" s="10" t="s">
        <v>92</v>
      </c>
      <c r="D35" s="2">
        <f>COUNTIF(DATA!AG:AG,SUMMARY!C35)</f>
        <v>0</v>
      </c>
    </row>
    <row r="36" spans="2:5" x14ac:dyDescent="0.2">
      <c r="B36" s="28"/>
      <c r="C36" s="10" t="s">
        <v>87</v>
      </c>
      <c r="D36" s="2">
        <f>COUNTIF(DATA!AG:AG,SUMMARY!C36)</f>
        <v>0</v>
      </c>
    </row>
    <row r="37" spans="2:5" x14ac:dyDescent="0.2">
      <c r="B37" s="29"/>
      <c r="C37" s="10" t="s">
        <v>97</v>
      </c>
      <c r="D37" s="2">
        <f>COUNTIF(DATA!AG:AG,SUMMARY!C37)</f>
        <v>0</v>
      </c>
      <c r="E37" s="13">
        <f>SUM(D34:D37)</f>
        <v>0</v>
      </c>
    </row>
    <row r="38" spans="2:5" x14ac:dyDescent="0.2">
      <c r="B38" s="27" t="s">
        <v>165</v>
      </c>
      <c r="C38" s="10" t="s">
        <v>95</v>
      </c>
      <c r="D38" s="2">
        <f>COUNTIF(DATA!AJ:AJ,SUMMARY!C38)</f>
        <v>0</v>
      </c>
    </row>
    <row r="39" spans="2:5" x14ac:dyDescent="0.2">
      <c r="B39" s="29"/>
      <c r="C39" s="10" t="s">
        <v>90</v>
      </c>
      <c r="D39" s="2">
        <f>COUNTIF(DATA!AJ:AJ,SUMMARY!C39)</f>
        <v>0</v>
      </c>
      <c r="E39" s="13">
        <f>SUM(D38:D39)</f>
        <v>0</v>
      </c>
    </row>
    <row r="40" spans="2:5" x14ac:dyDescent="0.2">
      <c r="B40" s="27" t="s">
        <v>164</v>
      </c>
      <c r="C40" s="2" t="s">
        <v>91</v>
      </c>
      <c r="D40" s="2">
        <f>COUNTIF(DATA!AK:AK,SUMMARY!C40)</f>
        <v>0</v>
      </c>
    </row>
    <row r="41" spans="2:5" x14ac:dyDescent="0.2">
      <c r="B41" s="29"/>
      <c r="C41" s="2" t="s">
        <v>172</v>
      </c>
      <c r="D41" s="2">
        <f>COUNTIF(DATA!AK:AK,SUMMARY!C41)</f>
        <v>0</v>
      </c>
      <c r="E41" s="13">
        <f>SUM(D40:D41)</f>
        <v>0</v>
      </c>
    </row>
    <row r="42" spans="2:5" x14ac:dyDescent="0.2">
      <c r="B42" s="27" t="s">
        <v>166</v>
      </c>
      <c r="C42" s="2" t="s">
        <v>102</v>
      </c>
      <c r="D42" s="2">
        <f>COUNTIF(DATA!AI:AI,SUMMARY!C42)</f>
        <v>0</v>
      </c>
    </row>
    <row r="43" spans="2:5" x14ac:dyDescent="0.2">
      <c r="B43" s="28"/>
      <c r="C43" s="2" t="s">
        <v>101</v>
      </c>
      <c r="D43" s="2">
        <f>COUNTIF(DATA!AI:AI,SUMMARY!C43)</f>
        <v>0</v>
      </c>
    </row>
    <row r="44" spans="2:5" x14ac:dyDescent="0.2">
      <c r="B44" s="28"/>
      <c r="C44" s="2" t="s">
        <v>89</v>
      </c>
      <c r="D44" s="2">
        <f>COUNTIF(DATA!AI:AI,SUMMARY!C44)</f>
        <v>0</v>
      </c>
    </row>
    <row r="45" spans="2:5" x14ac:dyDescent="0.2">
      <c r="B45" s="28"/>
      <c r="C45" s="2" t="s">
        <v>96</v>
      </c>
      <c r="D45" s="2">
        <f>COUNTIF(DATA!AI:AI,SUMMARY!C45)</f>
        <v>0</v>
      </c>
    </row>
    <row r="46" spans="2:5" x14ac:dyDescent="0.2">
      <c r="B46" s="28"/>
      <c r="C46" s="2" t="s">
        <v>103</v>
      </c>
      <c r="D46" s="2">
        <f>COUNTIF(DATA!AI:AI,SUMMARY!C46)</f>
        <v>0</v>
      </c>
    </row>
    <row r="47" spans="2:5" x14ac:dyDescent="0.2">
      <c r="B47" s="28"/>
      <c r="C47" s="2" t="s">
        <v>146</v>
      </c>
      <c r="D47" s="2">
        <f>COUNTIF(DATA!AI:AI,SUMMARY!C47)</f>
        <v>0</v>
      </c>
    </row>
    <row r="48" spans="2:5" x14ac:dyDescent="0.2">
      <c r="B48" s="29"/>
      <c r="C48" s="2" t="s">
        <v>94</v>
      </c>
      <c r="D48" s="2">
        <f>COUNTIF(DATA!AI:AI,SUMMARY!C48)</f>
        <v>0</v>
      </c>
      <c r="E48" s="13">
        <f>SUM(D42:D48)</f>
        <v>0</v>
      </c>
    </row>
    <row r="49" spans="2:5" x14ac:dyDescent="0.2">
      <c r="B49" s="18" t="s">
        <v>167</v>
      </c>
      <c r="C49" s="2" t="s">
        <v>93</v>
      </c>
      <c r="D49" s="2">
        <f>COUNTIF(DATA!AH:AH,SUMMARY!C49)</f>
        <v>0</v>
      </c>
    </row>
    <row r="50" spans="2:5" x14ac:dyDescent="0.2">
      <c r="B50" s="19"/>
      <c r="C50" s="2" t="s">
        <v>99</v>
      </c>
      <c r="D50" s="2">
        <f>COUNTIF(DATA!AH:AH,SUMMARY!C50)</f>
        <v>0</v>
      </c>
    </row>
    <row r="51" spans="2:5" x14ac:dyDescent="0.2">
      <c r="B51" s="19"/>
      <c r="C51" s="2" t="s">
        <v>88</v>
      </c>
      <c r="D51" s="2">
        <f>COUNTIF(DATA!AH:AH,SUMMARY!C51)</f>
        <v>0</v>
      </c>
    </row>
    <row r="52" spans="2:5" x14ac:dyDescent="0.2">
      <c r="B52" s="19"/>
      <c r="C52" s="2" t="s">
        <v>98</v>
      </c>
      <c r="D52" s="2">
        <f>COUNTIF(DATA!AH:AH,SUMMARY!C52)</f>
        <v>0</v>
      </c>
    </row>
    <row r="53" spans="2:5" x14ac:dyDescent="0.2">
      <c r="B53" s="19"/>
      <c r="C53" s="2" t="s">
        <v>104</v>
      </c>
      <c r="D53" s="2">
        <f>COUNTIF(DATA!AH:AH,SUMMARY!C53)</f>
        <v>0</v>
      </c>
    </row>
    <row r="54" spans="2:5" x14ac:dyDescent="0.2">
      <c r="B54" s="19"/>
      <c r="C54" s="2" t="s">
        <v>100</v>
      </c>
      <c r="D54" s="2">
        <f>COUNTIF(DATA!AH:AH,SUMMARY!C54)</f>
        <v>61</v>
      </c>
      <c r="E54" s="13">
        <f>SUM(D49:D54)</f>
        <v>61</v>
      </c>
    </row>
  </sheetData>
  <mergeCells count="15">
    <mergeCell ref="I13:J13"/>
    <mergeCell ref="I3:J3"/>
    <mergeCell ref="B3:C3"/>
    <mergeCell ref="B4:B17"/>
    <mergeCell ref="B18:B19"/>
    <mergeCell ref="B49:B54"/>
    <mergeCell ref="B20:B25"/>
    <mergeCell ref="I23:M23"/>
    <mergeCell ref="N23:R23"/>
    <mergeCell ref="B42:B48"/>
    <mergeCell ref="B26:B27"/>
    <mergeCell ref="B33:C33"/>
    <mergeCell ref="B34:B37"/>
    <mergeCell ref="B38:B39"/>
    <mergeCell ref="B40:B41"/>
  </mergeCells>
  <conditionalFormatting sqref="I26:R26">
    <cfRule type="cellIs" dxfId="1" priority="1" operator="greaterThanOrEqual">
      <formula>25</formula>
    </cfRule>
    <cfRule type="cellIs" dxfId="0" priority="3" operator="greaterThanOrEqual">
      <formula>25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50" workbookViewId="0">
      <selection activeCell="Q40" sqref="Q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9"/>
  <sheetViews>
    <sheetView showRuler="0" topLeftCell="C1" workbookViewId="0">
      <pane ySplit="1" topLeftCell="A10" activePane="bottomLeft" state="frozen"/>
      <selection pane="bottomLeft" activeCell="I349" sqref="I349"/>
    </sheetView>
  </sheetViews>
  <sheetFormatPr baseColWidth="10" defaultRowHeight="16" x14ac:dyDescent="0.2"/>
  <cols>
    <col min="1" max="1" width="35.83203125" customWidth="1"/>
    <col min="24" max="24" width="11.6640625" bestFit="1" customWidth="1"/>
    <col min="25" max="25" width="11.6640625" customWidth="1"/>
    <col min="32" max="32" width="16.1640625" customWidth="1"/>
    <col min="37" max="37" width="29.1640625" customWidth="1"/>
    <col min="38" max="38" width="34.5" customWidth="1"/>
    <col min="39" max="39" width="28" customWidth="1"/>
  </cols>
  <sheetData>
    <row r="1" spans="1:40" x14ac:dyDescent="0.2">
      <c r="A1" t="s">
        <v>449</v>
      </c>
      <c r="B1" s="11" t="s">
        <v>0</v>
      </c>
      <c r="C1" s="11" t="s">
        <v>1</v>
      </c>
      <c r="D1" s="11" t="s">
        <v>2</v>
      </c>
      <c r="E1" s="11" t="s">
        <v>125</v>
      </c>
      <c r="F1" s="11" t="s">
        <v>126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450</v>
      </c>
      <c r="R1" s="11" t="s">
        <v>13</v>
      </c>
      <c r="S1" s="17" t="s">
        <v>451</v>
      </c>
      <c r="T1" s="17" t="s">
        <v>452</v>
      </c>
      <c r="U1" s="17" t="s">
        <v>453</v>
      </c>
      <c r="V1" s="17" t="s">
        <v>454</v>
      </c>
      <c r="W1" s="17" t="s">
        <v>455</v>
      </c>
      <c r="X1" s="11" t="s">
        <v>14</v>
      </c>
      <c r="Y1" s="11" t="s">
        <v>121</v>
      </c>
      <c r="Z1" s="11" t="s">
        <v>122</v>
      </c>
      <c r="AA1" s="11" t="s">
        <v>123</v>
      </c>
      <c r="AB1" s="11" t="s">
        <v>124</v>
      </c>
      <c r="AC1" s="11" t="s">
        <v>456</v>
      </c>
      <c r="AD1" s="11" t="s">
        <v>457</v>
      </c>
      <c r="AE1" s="11" t="s">
        <v>15</v>
      </c>
      <c r="AF1" s="11" t="s">
        <v>85</v>
      </c>
      <c r="AG1" t="s">
        <v>86</v>
      </c>
      <c r="AH1" s="11" t="s">
        <v>105</v>
      </c>
      <c r="AI1" s="11" t="s">
        <v>106</v>
      </c>
      <c r="AJ1" s="11" t="s">
        <v>107</v>
      </c>
      <c r="AK1" s="11" t="s">
        <v>108</v>
      </c>
      <c r="AL1" s="11" t="s">
        <v>109</v>
      </c>
      <c r="AM1" s="11" t="s">
        <v>168</v>
      </c>
      <c r="AN1" s="11" t="s">
        <v>820</v>
      </c>
    </row>
    <row r="2" spans="1:40" x14ac:dyDescent="0.2">
      <c r="A2" t="s">
        <v>458</v>
      </c>
      <c r="B2" s="11" t="s">
        <v>0</v>
      </c>
      <c r="C2" s="11" t="s">
        <v>33</v>
      </c>
      <c r="D2" s="11">
        <v>2</v>
      </c>
      <c r="E2" s="11" t="s">
        <v>128</v>
      </c>
      <c r="F2" s="11" t="s">
        <v>127</v>
      </c>
      <c r="G2" s="11">
        <v>4</v>
      </c>
      <c r="H2" s="11">
        <v>7</v>
      </c>
      <c r="I2" s="11">
        <v>3</v>
      </c>
      <c r="J2" s="11">
        <v>6</v>
      </c>
      <c r="K2" s="11">
        <v>1</v>
      </c>
      <c r="L2" s="11">
        <v>323944</v>
      </c>
      <c r="M2" s="11">
        <v>467263</v>
      </c>
      <c r="N2" s="11">
        <v>169672</v>
      </c>
      <c r="O2" s="11">
        <v>693145</v>
      </c>
      <c r="P2" s="11">
        <v>26595</v>
      </c>
      <c r="Q2" s="11">
        <v>874527</v>
      </c>
      <c r="R2" s="11">
        <v>2921084</v>
      </c>
      <c r="S2" s="17">
        <f>R2/1000/60</f>
        <v>48.684733333333334</v>
      </c>
      <c r="T2" s="17">
        <f>AA2/1000/60</f>
        <v>13.186783333333333</v>
      </c>
      <c r="U2" s="17">
        <f>AB2/1000/60</f>
        <v>14.380283333333333</v>
      </c>
      <c r="V2" s="17">
        <f>(P2+Q2)/1000/60</f>
        <v>15.018699999999999</v>
      </c>
      <c r="W2" s="17">
        <f>AD2/1000/60</f>
        <v>-1.1935</v>
      </c>
      <c r="X2" s="11" t="s">
        <v>61</v>
      </c>
      <c r="Y2" s="11">
        <v>11</v>
      </c>
      <c r="Z2" s="11">
        <v>9</v>
      </c>
      <c r="AA2" s="11">
        <v>791207</v>
      </c>
      <c r="AB2" s="11">
        <v>862817</v>
      </c>
      <c r="AC2" s="11">
        <v>-2</v>
      </c>
      <c r="AD2" s="11">
        <v>-71610</v>
      </c>
      <c r="AE2" s="11">
        <v>21</v>
      </c>
      <c r="AF2">
        <v>19</v>
      </c>
      <c r="AG2" t="s">
        <v>459</v>
      </c>
      <c r="AH2" t="s">
        <v>92</v>
      </c>
      <c r="AI2" t="s">
        <v>93</v>
      </c>
      <c r="AJ2" t="s">
        <v>89</v>
      </c>
      <c r="AK2" t="s">
        <v>90</v>
      </c>
      <c r="AL2" t="s">
        <v>460</v>
      </c>
    </row>
    <row r="3" spans="1:40" x14ac:dyDescent="0.2">
      <c r="A3" t="s">
        <v>461</v>
      </c>
      <c r="B3" s="11" t="s">
        <v>16</v>
      </c>
      <c r="C3" s="11" t="s">
        <v>33</v>
      </c>
      <c r="D3" s="11">
        <v>0</v>
      </c>
      <c r="E3" s="11" t="s">
        <v>128</v>
      </c>
      <c r="F3" s="11" t="s">
        <v>127</v>
      </c>
      <c r="G3" s="11">
        <v>4</v>
      </c>
      <c r="H3" s="11">
        <v>5</v>
      </c>
      <c r="I3" s="11">
        <v>2</v>
      </c>
      <c r="J3" s="11">
        <v>3</v>
      </c>
      <c r="K3" s="11">
        <v>1</v>
      </c>
      <c r="L3" s="11">
        <v>170610</v>
      </c>
      <c r="M3" s="11">
        <v>458183</v>
      </c>
      <c r="N3" s="11">
        <v>167828</v>
      </c>
      <c r="O3" s="11">
        <v>816211</v>
      </c>
      <c r="P3" s="11">
        <v>193835</v>
      </c>
      <c r="Q3" s="11">
        <v>606465</v>
      </c>
      <c r="R3" s="11">
        <v>2717972</v>
      </c>
      <c r="S3" s="17">
        <f t="shared" ref="S3:S66" si="0">R3/1000/60</f>
        <v>45.299533333333336</v>
      </c>
      <c r="T3" s="17">
        <f t="shared" ref="T3:U66" si="1">AA3/1000/60</f>
        <v>10.479883333333333</v>
      </c>
      <c r="U3" s="17">
        <f t="shared" si="1"/>
        <v>16.400649999999999</v>
      </c>
      <c r="V3" s="17">
        <f t="shared" ref="V3:V66" si="2">(P3+Q3)/1000/60</f>
        <v>13.338333333333333</v>
      </c>
      <c r="W3" s="17">
        <f t="shared" ref="W3:W66" si="3">AD3/1000/60</f>
        <v>-5.9207666666666663</v>
      </c>
      <c r="X3" s="11" t="s">
        <v>65</v>
      </c>
      <c r="Y3" s="11">
        <v>9</v>
      </c>
      <c r="Z3" s="11">
        <v>5</v>
      </c>
      <c r="AA3" s="11">
        <v>628793</v>
      </c>
      <c r="AB3" s="11">
        <v>984039</v>
      </c>
      <c r="AC3" s="11">
        <v>-4</v>
      </c>
      <c r="AD3" s="11">
        <v>-355246</v>
      </c>
      <c r="AE3" s="11">
        <v>15</v>
      </c>
      <c r="AF3">
        <v>21</v>
      </c>
      <c r="AG3" t="s">
        <v>110</v>
      </c>
      <c r="AH3" t="s">
        <v>92</v>
      </c>
      <c r="AI3" t="s">
        <v>98</v>
      </c>
      <c r="AJ3" t="s">
        <v>102</v>
      </c>
      <c r="AK3" t="s">
        <v>95</v>
      </c>
      <c r="AL3" t="s">
        <v>172</v>
      </c>
    </row>
    <row r="4" spans="1:40" x14ac:dyDescent="0.2">
      <c r="A4" t="s">
        <v>462</v>
      </c>
      <c r="B4" s="11" t="s">
        <v>0</v>
      </c>
      <c r="C4" s="11" t="s">
        <v>33</v>
      </c>
      <c r="D4" s="11">
        <v>0</v>
      </c>
      <c r="E4" s="11" t="s">
        <v>127</v>
      </c>
      <c r="F4" s="11" t="s">
        <v>128</v>
      </c>
      <c r="G4" s="11">
        <v>4</v>
      </c>
      <c r="H4" s="11">
        <v>8</v>
      </c>
      <c r="I4" s="11">
        <v>1</v>
      </c>
      <c r="J4" s="11">
        <v>0</v>
      </c>
      <c r="K4" s="11">
        <v>2</v>
      </c>
      <c r="L4" s="11">
        <v>151691</v>
      </c>
      <c r="M4" s="11">
        <v>394924</v>
      </c>
      <c r="N4" s="11">
        <v>312031</v>
      </c>
      <c r="O4" s="11">
        <v>401353</v>
      </c>
      <c r="P4" s="11">
        <v>153277</v>
      </c>
      <c r="Q4" s="11">
        <v>820621</v>
      </c>
      <c r="R4" s="11">
        <v>2452276</v>
      </c>
      <c r="S4" s="17">
        <f t="shared" si="0"/>
        <v>40.871266666666664</v>
      </c>
      <c r="T4" s="17">
        <f t="shared" si="1"/>
        <v>9.1102500000000006</v>
      </c>
      <c r="U4" s="17">
        <f t="shared" si="1"/>
        <v>11.889733333333334</v>
      </c>
      <c r="V4" s="17">
        <f t="shared" si="2"/>
        <v>16.231633333333335</v>
      </c>
      <c r="W4" s="17">
        <f t="shared" si="3"/>
        <v>-2.7794833333333333</v>
      </c>
      <c r="X4" s="11" t="s">
        <v>66</v>
      </c>
      <c r="Y4" s="11">
        <v>12</v>
      </c>
      <c r="Z4" s="11">
        <v>1</v>
      </c>
      <c r="AA4" s="11">
        <v>546615</v>
      </c>
      <c r="AB4" s="11">
        <v>713384</v>
      </c>
      <c r="AC4" s="11">
        <v>-11</v>
      </c>
      <c r="AD4" s="11">
        <v>-166769</v>
      </c>
      <c r="AE4" s="11">
        <v>15</v>
      </c>
      <c r="AF4">
        <v>18</v>
      </c>
      <c r="AG4" t="s">
        <v>110</v>
      </c>
      <c r="AH4" t="s">
        <v>92</v>
      </c>
      <c r="AI4" t="s">
        <v>93</v>
      </c>
      <c r="AJ4" t="s">
        <v>89</v>
      </c>
      <c r="AK4" t="s">
        <v>95</v>
      </c>
      <c r="AL4" t="s">
        <v>460</v>
      </c>
    </row>
    <row r="5" spans="1:40" x14ac:dyDescent="0.2">
      <c r="A5" t="s">
        <v>463</v>
      </c>
      <c r="B5" s="11" t="s">
        <v>16</v>
      </c>
      <c r="C5" s="11" t="s">
        <v>33</v>
      </c>
      <c r="D5" s="11">
        <v>3</v>
      </c>
      <c r="E5" s="11" t="s">
        <v>128</v>
      </c>
      <c r="F5" s="11" t="s">
        <v>127</v>
      </c>
      <c r="G5" s="11">
        <v>4</v>
      </c>
      <c r="H5" s="11">
        <v>5</v>
      </c>
      <c r="I5" s="11">
        <v>4</v>
      </c>
      <c r="J5" s="11">
        <v>8</v>
      </c>
      <c r="K5" s="11">
        <v>2</v>
      </c>
      <c r="L5" s="11">
        <v>143134</v>
      </c>
      <c r="M5" s="11">
        <v>315774</v>
      </c>
      <c r="N5" s="11">
        <v>267617</v>
      </c>
      <c r="O5" s="11">
        <v>721501</v>
      </c>
      <c r="P5" s="11">
        <v>622975</v>
      </c>
      <c r="Q5" s="11">
        <v>147532</v>
      </c>
      <c r="R5" s="11">
        <v>2748243</v>
      </c>
      <c r="S5" s="17">
        <f t="shared" si="0"/>
        <v>45.804049999999997</v>
      </c>
      <c r="T5" s="17">
        <f t="shared" si="1"/>
        <v>7.6484666666666667</v>
      </c>
      <c r="U5" s="17">
        <f t="shared" si="1"/>
        <v>16.485300000000002</v>
      </c>
      <c r="V5" s="17">
        <f t="shared" si="2"/>
        <v>12.841783333333332</v>
      </c>
      <c r="W5" s="17">
        <f t="shared" si="3"/>
        <v>-8.8368333333333347</v>
      </c>
      <c r="X5" s="11" t="s">
        <v>67</v>
      </c>
      <c r="Y5" s="11">
        <v>9</v>
      </c>
      <c r="Z5" s="11">
        <v>12</v>
      </c>
      <c r="AA5" s="11">
        <v>458908</v>
      </c>
      <c r="AB5" s="11">
        <v>989118</v>
      </c>
      <c r="AC5" s="11">
        <v>3</v>
      </c>
      <c r="AD5" s="11">
        <v>-530210</v>
      </c>
      <c r="AE5" s="11">
        <v>23</v>
      </c>
      <c r="AF5">
        <v>20</v>
      </c>
      <c r="AG5" t="s">
        <v>464</v>
      </c>
      <c r="AH5" t="s">
        <v>87</v>
      </c>
      <c r="AI5" t="s">
        <v>88</v>
      </c>
      <c r="AJ5" t="s">
        <v>102</v>
      </c>
      <c r="AK5" t="s">
        <v>95</v>
      </c>
      <c r="AL5" t="s">
        <v>172</v>
      </c>
    </row>
    <row r="6" spans="1:40" x14ac:dyDescent="0.2">
      <c r="A6" t="s">
        <v>465</v>
      </c>
      <c r="B6" s="11" t="s">
        <v>0</v>
      </c>
      <c r="C6" s="11" t="s">
        <v>33</v>
      </c>
      <c r="D6" s="11">
        <v>0</v>
      </c>
      <c r="E6" s="11" t="s">
        <v>128</v>
      </c>
      <c r="F6" s="11" t="s">
        <v>127</v>
      </c>
      <c r="G6" s="11">
        <v>5</v>
      </c>
      <c r="H6" s="11">
        <v>4</v>
      </c>
      <c r="I6" s="11">
        <v>3</v>
      </c>
      <c r="J6" s="11">
        <v>4</v>
      </c>
      <c r="K6" s="11">
        <v>0</v>
      </c>
      <c r="L6" s="11">
        <v>189577</v>
      </c>
      <c r="M6" s="11">
        <v>396414</v>
      </c>
      <c r="N6" s="11">
        <v>205147</v>
      </c>
      <c r="O6" s="11">
        <v>637973</v>
      </c>
      <c r="P6" s="11">
        <v>165923</v>
      </c>
      <c r="Q6" s="11">
        <v>566650</v>
      </c>
      <c r="R6" s="11">
        <v>2530148</v>
      </c>
      <c r="S6" s="17">
        <f t="shared" si="0"/>
        <v>42.169133333333335</v>
      </c>
      <c r="T6" s="17">
        <f t="shared" si="1"/>
        <v>9.7665166666666661</v>
      </c>
      <c r="U6" s="17">
        <f t="shared" si="1"/>
        <v>14.052</v>
      </c>
      <c r="V6" s="17">
        <f t="shared" si="2"/>
        <v>12.20955</v>
      </c>
      <c r="W6" s="17">
        <f t="shared" si="3"/>
        <v>-4.2854833333333335</v>
      </c>
      <c r="X6" s="11" t="s">
        <v>69</v>
      </c>
      <c r="Y6" s="11">
        <v>9</v>
      </c>
      <c r="Z6" s="11">
        <v>7</v>
      </c>
      <c r="AA6" s="11">
        <v>585991</v>
      </c>
      <c r="AB6" s="11">
        <v>843120</v>
      </c>
      <c r="AC6" s="11">
        <v>-2</v>
      </c>
      <c r="AD6" s="11">
        <v>-257129</v>
      </c>
      <c r="AE6" s="11">
        <v>16</v>
      </c>
      <c r="AF6">
        <v>23</v>
      </c>
      <c r="AG6" t="s">
        <v>466</v>
      </c>
      <c r="AH6" t="s">
        <v>100</v>
      </c>
      <c r="AI6" t="s">
        <v>88</v>
      </c>
      <c r="AJ6" t="s">
        <v>89</v>
      </c>
      <c r="AK6" t="s">
        <v>90</v>
      </c>
      <c r="AL6" t="s">
        <v>460</v>
      </c>
    </row>
    <row r="7" spans="1:40" x14ac:dyDescent="0.2">
      <c r="A7" t="s">
        <v>467</v>
      </c>
      <c r="B7" s="11" t="s">
        <v>0</v>
      </c>
      <c r="C7" s="11" t="s">
        <v>33</v>
      </c>
      <c r="D7" s="11">
        <v>0</v>
      </c>
      <c r="E7" s="11" t="s">
        <v>127</v>
      </c>
      <c r="F7" s="11" t="s">
        <v>128</v>
      </c>
      <c r="G7" s="11">
        <v>5</v>
      </c>
      <c r="H7" s="11">
        <v>6</v>
      </c>
      <c r="I7" s="11">
        <v>3</v>
      </c>
      <c r="J7" s="11">
        <v>8</v>
      </c>
      <c r="K7" s="11">
        <v>2</v>
      </c>
      <c r="L7" s="11">
        <v>158318</v>
      </c>
      <c r="M7" s="11">
        <v>497265</v>
      </c>
      <c r="N7" s="11">
        <v>485284</v>
      </c>
      <c r="O7" s="11">
        <v>337582</v>
      </c>
      <c r="P7" s="11">
        <v>265082</v>
      </c>
      <c r="Q7" s="11">
        <v>457078</v>
      </c>
      <c r="R7" s="11">
        <v>2454470</v>
      </c>
      <c r="S7" s="17">
        <f t="shared" si="0"/>
        <v>40.907833333333329</v>
      </c>
      <c r="T7" s="17">
        <f t="shared" si="1"/>
        <v>10.926383333333332</v>
      </c>
      <c r="U7" s="17">
        <f t="shared" si="1"/>
        <v>13.714433333333334</v>
      </c>
      <c r="V7" s="17">
        <f t="shared" si="2"/>
        <v>12.036</v>
      </c>
      <c r="W7" s="17">
        <f t="shared" si="3"/>
        <v>-2.7880499999999997</v>
      </c>
      <c r="X7" s="11" t="s">
        <v>70</v>
      </c>
      <c r="Y7" s="11">
        <v>11</v>
      </c>
      <c r="Z7" s="11">
        <v>11</v>
      </c>
      <c r="AA7" s="11">
        <v>655583</v>
      </c>
      <c r="AB7" s="11">
        <v>822866</v>
      </c>
      <c r="AC7" s="11">
        <v>0</v>
      </c>
      <c r="AD7" s="11">
        <v>-167283</v>
      </c>
      <c r="AE7" s="11">
        <v>24</v>
      </c>
      <c r="AF7">
        <v>18</v>
      </c>
      <c r="AG7" t="s">
        <v>110</v>
      </c>
      <c r="AH7" t="s">
        <v>92</v>
      </c>
      <c r="AI7" t="s">
        <v>93</v>
      </c>
      <c r="AJ7" t="s">
        <v>102</v>
      </c>
      <c r="AK7" t="s">
        <v>90</v>
      </c>
      <c r="AL7" t="s">
        <v>460</v>
      </c>
    </row>
    <row r="8" spans="1:40" x14ac:dyDescent="0.2">
      <c r="A8" t="s">
        <v>468</v>
      </c>
      <c r="B8" s="11" t="s">
        <v>0</v>
      </c>
      <c r="C8" s="11" t="s">
        <v>33</v>
      </c>
      <c r="D8" s="11">
        <v>3</v>
      </c>
      <c r="E8" s="11" t="s">
        <v>128</v>
      </c>
      <c r="F8" s="11" t="s">
        <v>127</v>
      </c>
      <c r="G8" s="11">
        <v>5</v>
      </c>
      <c r="H8" s="11">
        <v>9</v>
      </c>
      <c r="I8" s="11">
        <v>4</v>
      </c>
      <c r="J8" s="11">
        <v>9</v>
      </c>
      <c r="K8" s="11">
        <v>1</v>
      </c>
      <c r="L8" s="11">
        <v>175697</v>
      </c>
      <c r="M8" s="11">
        <v>282442</v>
      </c>
      <c r="N8" s="11">
        <v>116223</v>
      </c>
      <c r="O8" s="11">
        <v>319138</v>
      </c>
      <c r="P8" s="11">
        <v>140347</v>
      </c>
      <c r="Q8" s="11">
        <v>678491</v>
      </c>
      <c r="R8" s="11">
        <v>2011141</v>
      </c>
      <c r="S8" s="17">
        <f t="shared" si="0"/>
        <v>33.519016666666666</v>
      </c>
      <c r="T8" s="17">
        <f>AA8/1000/60</f>
        <v>7.63565</v>
      </c>
      <c r="U8" s="17">
        <f t="shared" si="1"/>
        <v>7.2560166666666666</v>
      </c>
      <c r="V8" s="17">
        <f t="shared" si="2"/>
        <v>13.6473</v>
      </c>
      <c r="W8" s="17">
        <f t="shared" si="3"/>
        <v>0.37963333333333332</v>
      </c>
      <c r="X8" s="11" t="s">
        <v>34</v>
      </c>
      <c r="Y8" s="11">
        <v>14</v>
      </c>
      <c r="Z8" s="11">
        <v>13</v>
      </c>
      <c r="AA8" s="11">
        <v>458139</v>
      </c>
      <c r="AB8" s="11">
        <v>435361</v>
      </c>
      <c r="AC8" s="11">
        <v>-1</v>
      </c>
      <c r="AD8" s="11">
        <v>22778</v>
      </c>
      <c r="AE8" s="11">
        <v>28</v>
      </c>
      <c r="AF8">
        <v>22</v>
      </c>
      <c r="AG8" t="s">
        <v>469</v>
      </c>
      <c r="AH8" t="s">
        <v>97</v>
      </c>
      <c r="AI8" t="s">
        <v>98</v>
      </c>
      <c r="AJ8" t="s">
        <v>89</v>
      </c>
      <c r="AK8" t="s">
        <v>90</v>
      </c>
      <c r="AL8" t="s">
        <v>172</v>
      </c>
    </row>
    <row r="9" spans="1:40" x14ac:dyDescent="0.2">
      <c r="A9" t="s">
        <v>470</v>
      </c>
      <c r="B9" s="11" t="s">
        <v>16</v>
      </c>
      <c r="C9" s="11" t="s">
        <v>33</v>
      </c>
      <c r="D9" s="11">
        <v>3</v>
      </c>
      <c r="E9" s="11" t="s">
        <v>127</v>
      </c>
      <c r="F9" s="11" t="s">
        <v>128</v>
      </c>
      <c r="G9" s="11">
        <v>4</v>
      </c>
      <c r="H9" s="11">
        <v>6</v>
      </c>
      <c r="I9" s="11">
        <v>3</v>
      </c>
      <c r="J9" s="11">
        <v>6</v>
      </c>
      <c r="K9" s="11">
        <v>1</v>
      </c>
      <c r="L9" s="11">
        <v>100247</v>
      </c>
      <c r="M9" s="11">
        <v>479098</v>
      </c>
      <c r="N9" s="11">
        <v>341516</v>
      </c>
      <c r="O9" s="11">
        <v>417999</v>
      </c>
      <c r="P9" s="11">
        <v>54019</v>
      </c>
      <c r="Q9" s="11">
        <v>631007</v>
      </c>
      <c r="R9" s="11">
        <v>2310484</v>
      </c>
      <c r="S9" s="17">
        <f t="shared" si="0"/>
        <v>38.508066666666664</v>
      </c>
      <c r="T9" s="17">
        <f t="shared" si="1"/>
        <v>9.6557500000000012</v>
      </c>
      <c r="U9" s="17">
        <f t="shared" si="1"/>
        <v>12.658583333333333</v>
      </c>
      <c r="V9" s="17">
        <f t="shared" si="2"/>
        <v>11.4171</v>
      </c>
      <c r="W9" s="17">
        <f t="shared" si="3"/>
        <v>-3.0028333333333332</v>
      </c>
      <c r="X9" s="11" t="s">
        <v>48</v>
      </c>
      <c r="Y9" s="11">
        <v>10</v>
      </c>
      <c r="Z9" s="11">
        <v>9</v>
      </c>
      <c r="AA9" s="11">
        <v>579345</v>
      </c>
      <c r="AB9" s="11">
        <v>759515</v>
      </c>
      <c r="AC9" s="11">
        <v>-1</v>
      </c>
      <c r="AD9" s="11">
        <v>-180170</v>
      </c>
      <c r="AE9" s="11">
        <v>20</v>
      </c>
      <c r="AF9">
        <v>20</v>
      </c>
      <c r="AG9" t="s">
        <v>110</v>
      </c>
      <c r="AH9" t="s">
        <v>100</v>
      </c>
      <c r="AI9" t="s">
        <v>88</v>
      </c>
      <c r="AJ9" t="s">
        <v>89</v>
      </c>
      <c r="AK9" t="s">
        <v>95</v>
      </c>
      <c r="AL9" t="s">
        <v>460</v>
      </c>
    </row>
    <row r="10" spans="1:40" x14ac:dyDescent="0.2">
      <c r="A10" t="s">
        <v>471</v>
      </c>
      <c r="B10" s="11" t="s">
        <v>16</v>
      </c>
      <c r="C10" s="11" t="s">
        <v>33</v>
      </c>
      <c r="D10" s="11">
        <v>0</v>
      </c>
      <c r="E10" s="11" t="s">
        <v>127</v>
      </c>
      <c r="F10" s="11" t="s">
        <v>128</v>
      </c>
      <c r="G10" s="11">
        <v>3</v>
      </c>
      <c r="H10" s="11">
        <v>6</v>
      </c>
      <c r="I10" s="11">
        <v>0</v>
      </c>
      <c r="J10" s="11">
        <v>0</v>
      </c>
      <c r="K10" s="11">
        <v>0</v>
      </c>
      <c r="L10" s="11">
        <v>197036</v>
      </c>
      <c r="M10" s="11">
        <v>444313</v>
      </c>
      <c r="N10" s="11">
        <v>387568</v>
      </c>
      <c r="O10" s="11">
        <v>662236</v>
      </c>
      <c r="P10" s="11">
        <v>83048</v>
      </c>
      <c r="Q10" s="11">
        <v>1089972</v>
      </c>
      <c r="R10" s="11">
        <v>3005025</v>
      </c>
      <c r="S10" s="17">
        <f t="shared" si="0"/>
        <v>50.083750000000002</v>
      </c>
      <c r="T10" s="17">
        <f t="shared" si="1"/>
        <v>10.689150000000001</v>
      </c>
      <c r="U10" s="17">
        <f t="shared" si="1"/>
        <v>17.496733333333335</v>
      </c>
      <c r="V10" s="17">
        <f t="shared" si="2"/>
        <v>19.550333333333334</v>
      </c>
      <c r="W10" s="17">
        <f t="shared" si="3"/>
        <v>-6.8075833333333327</v>
      </c>
      <c r="X10" t="s">
        <v>77</v>
      </c>
      <c r="Y10" s="11">
        <v>9</v>
      </c>
      <c r="Z10" s="11">
        <v>0</v>
      </c>
      <c r="AA10" s="11">
        <v>641349</v>
      </c>
      <c r="AB10" s="11">
        <v>1049804</v>
      </c>
      <c r="AC10" s="11">
        <v>-9</v>
      </c>
      <c r="AD10" s="11">
        <v>-408455</v>
      </c>
      <c r="AE10" s="11">
        <v>9</v>
      </c>
      <c r="AF10">
        <v>22</v>
      </c>
      <c r="AG10" t="s">
        <v>110</v>
      </c>
      <c r="AH10" t="s">
        <v>92</v>
      </c>
      <c r="AI10" t="s">
        <v>98</v>
      </c>
      <c r="AJ10" t="s">
        <v>89</v>
      </c>
      <c r="AK10" t="s">
        <v>90</v>
      </c>
      <c r="AL10" t="s">
        <v>460</v>
      </c>
      <c r="AM10" t="s">
        <v>205</v>
      </c>
      <c r="AN10">
        <v>4</v>
      </c>
    </row>
    <row r="11" spans="1:40" x14ac:dyDescent="0.2">
      <c r="A11" t="s">
        <v>472</v>
      </c>
      <c r="B11" s="11" t="s">
        <v>16</v>
      </c>
      <c r="C11" s="11" t="s">
        <v>33</v>
      </c>
      <c r="D11" s="11">
        <v>0</v>
      </c>
      <c r="E11" s="11" t="s">
        <v>127</v>
      </c>
      <c r="F11" s="11" t="s">
        <v>128</v>
      </c>
      <c r="G11" s="11">
        <v>4</v>
      </c>
      <c r="H11" s="11">
        <v>4</v>
      </c>
      <c r="I11" s="11">
        <v>1</v>
      </c>
      <c r="J11" s="11">
        <v>0</v>
      </c>
      <c r="K11" s="11">
        <v>1</v>
      </c>
      <c r="L11" s="11">
        <v>94000</v>
      </c>
      <c r="M11" s="11">
        <v>393301</v>
      </c>
      <c r="N11" s="11">
        <v>298793</v>
      </c>
      <c r="O11" s="11">
        <v>379629</v>
      </c>
      <c r="P11" s="11">
        <v>472570</v>
      </c>
      <c r="Q11" s="11">
        <v>313279</v>
      </c>
      <c r="R11" s="11">
        <v>2233627</v>
      </c>
      <c r="S11" s="17">
        <f t="shared" si="0"/>
        <v>37.227116666666667</v>
      </c>
      <c r="T11" s="17">
        <f t="shared" si="1"/>
        <v>8.1216833333333334</v>
      </c>
      <c r="U11" s="17">
        <f t="shared" si="1"/>
        <v>11.307033333333333</v>
      </c>
      <c r="V11" s="17">
        <f t="shared" si="2"/>
        <v>13.097483333333335</v>
      </c>
      <c r="W11" s="17">
        <f t="shared" si="3"/>
        <v>-3.1853500000000001</v>
      </c>
      <c r="X11" s="11" t="s">
        <v>75</v>
      </c>
      <c r="Y11" s="11">
        <v>8</v>
      </c>
      <c r="Z11" s="11">
        <v>1</v>
      </c>
      <c r="AA11" s="11">
        <v>487301</v>
      </c>
      <c r="AB11" s="11">
        <v>678422</v>
      </c>
      <c r="AC11" s="11">
        <v>-7</v>
      </c>
      <c r="AD11" s="11">
        <v>-191121</v>
      </c>
      <c r="AE11" s="11">
        <v>10</v>
      </c>
      <c r="AF11">
        <v>20</v>
      </c>
      <c r="AG11" t="s">
        <v>110</v>
      </c>
      <c r="AH11" t="s">
        <v>92</v>
      </c>
      <c r="AI11" t="s">
        <v>88</v>
      </c>
      <c r="AJ11" t="s">
        <v>89</v>
      </c>
      <c r="AK11" t="s">
        <v>95</v>
      </c>
      <c r="AL11" t="s">
        <v>460</v>
      </c>
    </row>
    <row r="12" spans="1:40" x14ac:dyDescent="0.2">
      <c r="A12" t="s">
        <v>473</v>
      </c>
      <c r="B12" s="11" t="s">
        <v>0</v>
      </c>
      <c r="C12" s="11" t="s">
        <v>33</v>
      </c>
      <c r="D12" s="11">
        <v>4</v>
      </c>
      <c r="E12" s="11" t="s">
        <v>127</v>
      </c>
      <c r="F12" s="11" t="s">
        <v>128</v>
      </c>
      <c r="G12" s="11">
        <v>3</v>
      </c>
      <c r="H12" s="11">
        <v>9</v>
      </c>
      <c r="I12" s="11">
        <v>3</v>
      </c>
      <c r="J12" s="11">
        <v>8</v>
      </c>
      <c r="K12" s="11">
        <v>2</v>
      </c>
      <c r="L12" s="11">
        <v>170590</v>
      </c>
      <c r="M12" s="11">
        <v>510276</v>
      </c>
      <c r="N12" s="11">
        <v>196864</v>
      </c>
      <c r="O12" s="11">
        <v>406733</v>
      </c>
      <c r="P12" s="11">
        <v>164512</v>
      </c>
      <c r="Q12" s="11">
        <v>560213</v>
      </c>
      <c r="R12" s="11">
        <v>2276790</v>
      </c>
      <c r="S12" s="17">
        <f t="shared" si="0"/>
        <v>37.9465</v>
      </c>
      <c r="T12" s="17">
        <f t="shared" si="1"/>
        <v>11.347766666666667</v>
      </c>
      <c r="U12" s="17">
        <f t="shared" si="1"/>
        <v>10.059949999999999</v>
      </c>
      <c r="V12" s="17">
        <f t="shared" si="2"/>
        <v>12.078750000000001</v>
      </c>
      <c r="W12" s="17">
        <f t="shared" si="3"/>
        <v>1.2878166666666668</v>
      </c>
      <c r="X12" s="11" t="s">
        <v>77</v>
      </c>
      <c r="Y12" s="11">
        <v>12</v>
      </c>
      <c r="Z12" s="11">
        <v>11</v>
      </c>
      <c r="AA12" s="11">
        <v>680866</v>
      </c>
      <c r="AB12" s="11">
        <v>603597</v>
      </c>
      <c r="AC12" s="11">
        <v>-1</v>
      </c>
      <c r="AD12" s="11">
        <v>77269</v>
      </c>
      <c r="AE12" s="11">
        <v>25</v>
      </c>
      <c r="AF12">
        <v>22</v>
      </c>
      <c r="AG12" t="s">
        <v>474</v>
      </c>
      <c r="AH12" t="s">
        <v>100</v>
      </c>
      <c r="AI12" t="s">
        <v>98</v>
      </c>
      <c r="AJ12" t="s">
        <v>89</v>
      </c>
      <c r="AK12" t="s">
        <v>95</v>
      </c>
      <c r="AL12" t="s">
        <v>460</v>
      </c>
    </row>
    <row r="13" spans="1:40" x14ac:dyDescent="0.2">
      <c r="A13" t="s">
        <v>475</v>
      </c>
      <c r="B13" s="11" t="s">
        <v>16</v>
      </c>
      <c r="C13" s="11" t="s">
        <v>33</v>
      </c>
      <c r="D13" s="11">
        <v>3</v>
      </c>
      <c r="E13" s="11" t="s">
        <v>128</v>
      </c>
      <c r="F13" s="11" t="s">
        <v>127</v>
      </c>
      <c r="G13" s="11">
        <v>5</v>
      </c>
      <c r="H13" s="11">
        <v>8</v>
      </c>
      <c r="I13" s="11">
        <v>4</v>
      </c>
      <c r="J13" s="11">
        <v>8</v>
      </c>
      <c r="K13" s="11">
        <v>2</v>
      </c>
      <c r="L13" s="11">
        <v>122156</v>
      </c>
      <c r="M13" s="11">
        <v>250259</v>
      </c>
      <c r="N13" s="11">
        <v>147557</v>
      </c>
      <c r="O13" s="11">
        <v>384736</v>
      </c>
      <c r="P13" s="11">
        <v>99037</v>
      </c>
      <c r="Q13" s="11">
        <v>535211</v>
      </c>
      <c r="R13" s="11">
        <v>1817125</v>
      </c>
      <c r="S13" s="17">
        <f t="shared" si="0"/>
        <v>30.285416666666666</v>
      </c>
      <c r="T13" s="17">
        <f t="shared" si="1"/>
        <v>6.2069166666666673</v>
      </c>
      <c r="U13" s="17">
        <f t="shared" si="1"/>
        <v>8.8715500000000009</v>
      </c>
      <c r="V13" s="17">
        <f t="shared" si="2"/>
        <v>10.5708</v>
      </c>
      <c r="W13" s="17">
        <f t="shared" si="3"/>
        <v>-2.6646333333333332</v>
      </c>
      <c r="X13" s="11" t="s">
        <v>62</v>
      </c>
      <c r="Y13" s="11">
        <v>13</v>
      </c>
      <c r="Z13" s="11">
        <v>12</v>
      </c>
      <c r="AA13" s="11">
        <v>372415</v>
      </c>
      <c r="AB13" s="11">
        <v>532293</v>
      </c>
      <c r="AC13" s="11">
        <v>-1</v>
      </c>
      <c r="AD13" s="11">
        <v>-159878</v>
      </c>
      <c r="AE13" s="11">
        <v>27</v>
      </c>
      <c r="AF13">
        <v>21</v>
      </c>
      <c r="AG13" t="s">
        <v>110</v>
      </c>
      <c r="AH13" t="s">
        <v>92</v>
      </c>
      <c r="AI13" t="s">
        <v>98</v>
      </c>
      <c r="AJ13" t="s">
        <v>96</v>
      </c>
      <c r="AK13" t="s">
        <v>95</v>
      </c>
      <c r="AL13" t="s">
        <v>172</v>
      </c>
    </row>
    <row r="14" spans="1:40" x14ac:dyDescent="0.2">
      <c r="A14" t="s">
        <v>476</v>
      </c>
      <c r="B14" s="11" t="s">
        <v>0</v>
      </c>
      <c r="C14" s="11" t="s">
        <v>33</v>
      </c>
      <c r="D14" s="11">
        <v>0</v>
      </c>
      <c r="E14" s="11" t="s">
        <v>127</v>
      </c>
      <c r="F14" s="11" t="s">
        <v>128</v>
      </c>
      <c r="G14" s="11">
        <v>4</v>
      </c>
      <c r="H14" s="11">
        <v>6</v>
      </c>
      <c r="I14" s="11">
        <v>1</v>
      </c>
      <c r="J14" s="11">
        <v>0</v>
      </c>
      <c r="K14" s="11">
        <v>2</v>
      </c>
      <c r="L14" s="11">
        <v>79735</v>
      </c>
      <c r="M14" s="11">
        <v>237591</v>
      </c>
      <c r="N14" s="11">
        <v>68301</v>
      </c>
      <c r="O14" s="11">
        <v>171237</v>
      </c>
      <c r="P14" s="11">
        <v>701025</v>
      </c>
      <c r="Q14" s="11">
        <v>53103</v>
      </c>
      <c r="R14" s="11">
        <v>1508756</v>
      </c>
      <c r="S14" s="17">
        <f t="shared" si="0"/>
        <v>25.145933333333335</v>
      </c>
      <c r="T14" s="17">
        <f t="shared" si="1"/>
        <v>5.2887666666666666</v>
      </c>
      <c r="U14" s="17">
        <f t="shared" si="1"/>
        <v>3.9923000000000002</v>
      </c>
      <c r="V14" s="17">
        <f t="shared" si="2"/>
        <v>12.568800000000001</v>
      </c>
      <c r="W14" s="17">
        <f t="shared" si="3"/>
        <v>1.2964666666666667</v>
      </c>
      <c r="X14" s="11" t="s">
        <v>79</v>
      </c>
      <c r="Y14" s="11">
        <v>10</v>
      </c>
      <c r="Z14" s="11">
        <v>1</v>
      </c>
      <c r="AA14" s="11">
        <v>317326</v>
      </c>
      <c r="AB14" s="11">
        <v>239538</v>
      </c>
      <c r="AC14" s="11">
        <v>-9</v>
      </c>
      <c r="AD14" s="11">
        <v>77788</v>
      </c>
      <c r="AE14" s="11">
        <v>13</v>
      </c>
      <c r="AF14">
        <v>24</v>
      </c>
      <c r="AG14" t="s">
        <v>110</v>
      </c>
      <c r="AH14" t="s">
        <v>92</v>
      </c>
      <c r="AI14" t="s">
        <v>104</v>
      </c>
      <c r="AJ14" t="s">
        <v>89</v>
      </c>
      <c r="AK14" t="s">
        <v>95</v>
      </c>
      <c r="AL14" t="s">
        <v>460</v>
      </c>
    </row>
    <row r="15" spans="1:40" x14ac:dyDescent="0.2">
      <c r="A15" t="s">
        <v>477</v>
      </c>
      <c r="B15" s="11" t="s">
        <v>16</v>
      </c>
      <c r="C15" s="11" t="s">
        <v>33</v>
      </c>
      <c r="D15" s="11">
        <v>0</v>
      </c>
      <c r="E15" s="11" t="s">
        <v>128</v>
      </c>
      <c r="F15" s="11" t="s">
        <v>127</v>
      </c>
      <c r="G15" s="11">
        <v>3</v>
      </c>
      <c r="H15" s="11">
        <v>5</v>
      </c>
      <c r="I15" s="11">
        <v>3</v>
      </c>
      <c r="J15" s="11">
        <v>2</v>
      </c>
      <c r="K15" s="11">
        <v>0</v>
      </c>
      <c r="L15" s="11">
        <v>90724</v>
      </c>
      <c r="M15" s="11">
        <v>223627</v>
      </c>
      <c r="N15" s="11">
        <v>73739</v>
      </c>
      <c r="O15" s="11">
        <v>291109</v>
      </c>
      <c r="P15" s="11">
        <v>100545</v>
      </c>
      <c r="Q15" s="11">
        <v>349132</v>
      </c>
      <c r="R15" s="11">
        <v>1352540</v>
      </c>
      <c r="S15" s="17">
        <f t="shared" si="0"/>
        <v>22.542333333333332</v>
      </c>
      <c r="T15" s="17">
        <f t="shared" si="1"/>
        <v>5.2391833333333331</v>
      </c>
      <c r="U15" s="17">
        <f t="shared" si="1"/>
        <v>6.0808</v>
      </c>
      <c r="V15" s="17">
        <f t="shared" si="2"/>
        <v>7.4946166666666674</v>
      </c>
      <c r="W15" s="17">
        <f t="shared" si="3"/>
        <v>-0.84161666666666668</v>
      </c>
      <c r="X15" s="11" t="s">
        <v>55</v>
      </c>
      <c r="Y15" s="11">
        <v>8</v>
      </c>
      <c r="Z15" s="11">
        <v>5</v>
      </c>
      <c r="AA15" s="11">
        <v>314351</v>
      </c>
      <c r="AB15" s="11">
        <v>364848</v>
      </c>
      <c r="AC15" s="11">
        <v>-3</v>
      </c>
      <c r="AD15" s="11">
        <v>-50497</v>
      </c>
      <c r="AE15" s="11">
        <v>13</v>
      </c>
      <c r="AF15">
        <v>19</v>
      </c>
      <c r="AG15" t="s">
        <v>110</v>
      </c>
      <c r="AH15" t="s">
        <v>92</v>
      </c>
      <c r="AI15" t="s">
        <v>99</v>
      </c>
      <c r="AJ15" t="s">
        <v>89</v>
      </c>
      <c r="AK15" t="s">
        <v>95</v>
      </c>
      <c r="AL15" t="s">
        <v>460</v>
      </c>
    </row>
    <row r="16" spans="1:40" x14ac:dyDescent="0.2">
      <c r="A16" t="s">
        <v>478</v>
      </c>
      <c r="B16" s="11" t="s">
        <v>0</v>
      </c>
      <c r="C16" s="11" t="s">
        <v>33</v>
      </c>
      <c r="D16" s="11">
        <v>3</v>
      </c>
      <c r="E16" s="11" t="s">
        <v>128</v>
      </c>
      <c r="F16" s="11" t="s">
        <v>127</v>
      </c>
      <c r="G16" s="11">
        <v>5</v>
      </c>
      <c r="H16" s="11">
        <v>8</v>
      </c>
      <c r="I16" s="11">
        <v>4</v>
      </c>
      <c r="J16" s="11">
        <v>10</v>
      </c>
      <c r="K16" s="11">
        <v>2</v>
      </c>
      <c r="L16" s="11">
        <v>150219</v>
      </c>
      <c r="M16" s="11">
        <v>300856</v>
      </c>
      <c r="N16" s="11">
        <v>160929</v>
      </c>
      <c r="O16" s="11">
        <v>422574</v>
      </c>
      <c r="P16" s="11">
        <v>288012</v>
      </c>
      <c r="Q16" s="11">
        <v>741116</v>
      </c>
      <c r="R16" s="11">
        <v>2815590</v>
      </c>
      <c r="S16" s="17">
        <f t="shared" si="0"/>
        <v>46.926500000000004</v>
      </c>
      <c r="T16" s="17">
        <f t="shared" si="1"/>
        <v>7.5179166666666664</v>
      </c>
      <c r="U16" s="17">
        <f t="shared" si="1"/>
        <v>9.7250500000000013</v>
      </c>
      <c r="V16" s="17">
        <f t="shared" si="2"/>
        <v>17.152133333333332</v>
      </c>
      <c r="W16" s="17">
        <f t="shared" si="3"/>
        <v>-2.2071333333333332</v>
      </c>
      <c r="X16" s="11" t="s">
        <v>60</v>
      </c>
      <c r="Y16" s="11">
        <v>13</v>
      </c>
      <c r="Z16" s="11">
        <v>14</v>
      </c>
      <c r="AA16" s="11">
        <v>451075</v>
      </c>
      <c r="AB16" s="11">
        <v>583503</v>
      </c>
      <c r="AC16" s="11">
        <v>1</v>
      </c>
      <c r="AD16" s="11">
        <v>-132428</v>
      </c>
      <c r="AE16" s="11">
        <v>29</v>
      </c>
      <c r="AF16">
        <v>21</v>
      </c>
      <c r="AG16" t="s">
        <v>469</v>
      </c>
      <c r="AH16" t="s">
        <v>97</v>
      </c>
      <c r="AI16" t="s">
        <v>88</v>
      </c>
      <c r="AJ16" t="s">
        <v>101</v>
      </c>
      <c r="AK16" t="s">
        <v>95</v>
      </c>
      <c r="AL16" t="s">
        <v>460</v>
      </c>
    </row>
    <row r="17" spans="1:40" x14ac:dyDescent="0.2">
      <c r="A17" t="s">
        <v>479</v>
      </c>
      <c r="B17" s="11" t="s">
        <v>16</v>
      </c>
      <c r="C17" s="11" t="s">
        <v>33</v>
      </c>
      <c r="D17" s="11">
        <v>0</v>
      </c>
      <c r="E17" s="11" t="s">
        <v>128</v>
      </c>
      <c r="F17" s="11" t="s">
        <v>127</v>
      </c>
      <c r="G17" s="11">
        <v>4</v>
      </c>
      <c r="H17" s="11">
        <v>6</v>
      </c>
      <c r="I17" s="11">
        <v>5</v>
      </c>
      <c r="J17" s="11">
        <v>9</v>
      </c>
      <c r="K17" s="11">
        <v>1</v>
      </c>
      <c r="L17" s="11">
        <v>77523</v>
      </c>
      <c r="M17" s="11">
        <v>263854</v>
      </c>
      <c r="N17" s="11">
        <v>95830</v>
      </c>
      <c r="O17" s="11">
        <v>245327</v>
      </c>
      <c r="P17" s="11">
        <v>419969</v>
      </c>
      <c r="Q17" s="11">
        <v>379690</v>
      </c>
      <c r="R17" s="11">
        <v>1811499</v>
      </c>
      <c r="S17" s="17">
        <f t="shared" si="0"/>
        <v>30.191649999999999</v>
      </c>
      <c r="T17" s="17">
        <f t="shared" si="1"/>
        <v>5.6896166666666668</v>
      </c>
      <c r="U17" s="17">
        <f t="shared" si="1"/>
        <v>5.6859500000000001</v>
      </c>
      <c r="V17" s="17">
        <f t="shared" si="2"/>
        <v>13.32765</v>
      </c>
      <c r="W17" s="17">
        <f t="shared" si="3"/>
        <v>3.6666666666666666E-3</v>
      </c>
      <c r="X17" s="11" t="s">
        <v>81</v>
      </c>
      <c r="Y17" s="11">
        <v>10</v>
      </c>
      <c r="Z17" s="11">
        <v>14</v>
      </c>
      <c r="AA17" s="11">
        <v>341377</v>
      </c>
      <c r="AB17" s="11">
        <v>341157</v>
      </c>
      <c r="AC17" s="11">
        <v>4</v>
      </c>
      <c r="AD17" s="11">
        <v>220</v>
      </c>
      <c r="AE17" s="11">
        <v>25</v>
      </c>
      <c r="AF17">
        <v>21</v>
      </c>
      <c r="AG17" t="s">
        <v>110</v>
      </c>
      <c r="AH17" t="s">
        <v>92</v>
      </c>
      <c r="AI17" t="s">
        <v>98</v>
      </c>
      <c r="AJ17" t="s">
        <v>89</v>
      </c>
      <c r="AK17" t="s">
        <v>95</v>
      </c>
      <c r="AL17" t="s">
        <v>460</v>
      </c>
    </row>
    <row r="18" spans="1:40" x14ac:dyDescent="0.2">
      <c r="A18" t="s">
        <v>480</v>
      </c>
      <c r="B18" s="11" t="s">
        <v>16</v>
      </c>
      <c r="C18" s="11" t="s">
        <v>33</v>
      </c>
      <c r="D18" s="11">
        <v>0</v>
      </c>
      <c r="E18" s="11" t="s">
        <v>128</v>
      </c>
      <c r="F18" s="11" t="s">
        <v>127</v>
      </c>
      <c r="G18" s="11">
        <v>5</v>
      </c>
      <c r="H18" s="11">
        <v>8</v>
      </c>
      <c r="I18" s="11">
        <v>4</v>
      </c>
      <c r="J18" s="11">
        <v>8</v>
      </c>
      <c r="K18" s="11">
        <v>2</v>
      </c>
      <c r="L18" s="11">
        <v>129529</v>
      </c>
      <c r="M18" s="11">
        <v>380276</v>
      </c>
      <c r="N18" s="11">
        <v>221921</v>
      </c>
      <c r="O18" s="11">
        <v>321893</v>
      </c>
      <c r="P18" s="11">
        <v>88726</v>
      </c>
      <c r="Q18" s="11">
        <v>668534</v>
      </c>
      <c r="R18" s="11">
        <v>2119895</v>
      </c>
      <c r="S18" s="17">
        <f t="shared" si="0"/>
        <v>35.331583333333334</v>
      </c>
      <c r="T18" s="17">
        <f t="shared" si="1"/>
        <v>8.4967500000000005</v>
      </c>
      <c r="U18" s="17">
        <f t="shared" si="1"/>
        <v>9.0635666666666665</v>
      </c>
      <c r="V18" s="17">
        <f t="shared" si="2"/>
        <v>12.621</v>
      </c>
      <c r="W18" s="17">
        <f t="shared" si="3"/>
        <v>-0.56681666666666664</v>
      </c>
      <c r="X18" s="11" t="s">
        <v>76</v>
      </c>
      <c r="Y18" s="11">
        <v>13</v>
      </c>
      <c r="Z18" s="11">
        <v>12</v>
      </c>
      <c r="AA18" s="11">
        <v>509805</v>
      </c>
      <c r="AB18" s="11">
        <v>543814</v>
      </c>
      <c r="AC18" s="11">
        <v>-1</v>
      </c>
      <c r="AD18" s="11">
        <v>-34009</v>
      </c>
      <c r="AE18" s="11">
        <v>27</v>
      </c>
      <c r="AF18">
        <v>18</v>
      </c>
      <c r="AG18" t="s">
        <v>110</v>
      </c>
      <c r="AH18" t="s">
        <v>92</v>
      </c>
      <c r="AI18" t="s">
        <v>93</v>
      </c>
      <c r="AJ18" t="s">
        <v>89</v>
      </c>
      <c r="AK18" t="s">
        <v>95</v>
      </c>
      <c r="AL18" t="s">
        <v>460</v>
      </c>
    </row>
    <row r="19" spans="1:40" x14ac:dyDescent="0.2">
      <c r="A19" t="s">
        <v>481</v>
      </c>
      <c r="B19" s="11" t="s">
        <v>16</v>
      </c>
      <c r="C19" s="11" t="s">
        <v>33</v>
      </c>
      <c r="D19" s="11">
        <v>0</v>
      </c>
      <c r="E19" s="11" t="s">
        <v>128</v>
      </c>
      <c r="F19" s="11" t="s">
        <v>127</v>
      </c>
      <c r="G19" s="11">
        <v>5</v>
      </c>
      <c r="H19" s="11">
        <v>8</v>
      </c>
      <c r="I19" s="11">
        <v>2</v>
      </c>
      <c r="J19" s="11">
        <v>4</v>
      </c>
      <c r="K19" s="11">
        <v>1</v>
      </c>
      <c r="L19" s="11">
        <v>100127</v>
      </c>
      <c r="M19" s="11">
        <v>184859</v>
      </c>
      <c r="N19" s="11">
        <v>185634</v>
      </c>
      <c r="O19" s="11">
        <v>587097</v>
      </c>
      <c r="P19" s="11">
        <v>36961</v>
      </c>
      <c r="Q19" s="11">
        <v>413586</v>
      </c>
      <c r="R19" s="11">
        <v>1782457</v>
      </c>
      <c r="S19" s="17">
        <f t="shared" si="0"/>
        <v>29.70761666666667</v>
      </c>
      <c r="T19" s="17">
        <f t="shared" si="1"/>
        <v>4.7497666666666669</v>
      </c>
      <c r="U19" s="17">
        <f t="shared" si="1"/>
        <v>12.87885</v>
      </c>
      <c r="V19" s="17">
        <f t="shared" si="2"/>
        <v>7.5091166666666673</v>
      </c>
      <c r="W19" s="17">
        <f t="shared" si="3"/>
        <v>-8.1290833333333339</v>
      </c>
      <c r="X19" s="11" t="s">
        <v>83</v>
      </c>
      <c r="Y19" s="11">
        <v>13</v>
      </c>
      <c r="Z19" s="11">
        <v>6</v>
      </c>
      <c r="AA19" s="11">
        <v>284986</v>
      </c>
      <c r="AB19" s="11">
        <v>772731</v>
      </c>
      <c r="AC19" s="11">
        <v>-7</v>
      </c>
      <c r="AD19" s="11">
        <v>-487745</v>
      </c>
      <c r="AE19" s="11">
        <v>20</v>
      </c>
      <c r="AF19">
        <v>20</v>
      </c>
      <c r="AG19" t="s">
        <v>110</v>
      </c>
      <c r="AH19" t="s">
        <v>100</v>
      </c>
      <c r="AI19" t="s">
        <v>88</v>
      </c>
      <c r="AJ19" t="s">
        <v>96</v>
      </c>
      <c r="AK19" t="s">
        <v>95</v>
      </c>
      <c r="AL19" t="s">
        <v>460</v>
      </c>
    </row>
    <row r="20" spans="1:40" x14ac:dyDescent="0.2">
      <c r="A20" t="s">
        <v>482</v>
      </c>
      <c r="B20" s="11" t="s">
        <v>0</v>
      </c>
      <c r="C20" s="11" t="s">
        <v>33</v>
      </c>
      <c r="D20" s="11">
        <v>2</v>
      </c>
      <c r="E20" s="11" t="s">
        <v>127</v>
      </c>
      <c r="F20" s="11" t="s">
        <v>128</v>
      </c>
      <c r="G20" s="11">
        <v>3</v>
      </c>
      <c r="H20" s="11">
        <v>8</v>
      </c>
      <c r="I20" s="11">
        <v>3</v>
      </c>
      <c r="J20" s="11">
        <v>9</v>
      </c>
      <c r="K20" s="11">
        <v>2</v>
      </c>
      <c r="L20" s="11">
        <v>63703</v>
      </c>
      <c r="M20" s="11">
        <v>286471</v>
      </c>
      <c r="N20" s="11">
        <v>164220</v>
      </c>
      <c r="O20" s="11">
        <v>215431</v>
      </c>
      <c r="P20" s="11">
        <v>120791</v>
      </c>
      <c r="Q20" s="11">
        <v>372105</v>
      </c>
      <c r="R20" s="11">
        <v>1436835</v>
      </c>
      <c r="S20" s="17">
        <f t="shared" si="0"/>
        <v>23.94725</v>
      </c>
      <c r="T20" s="17">
        <f t="shared" si="1"/>
        <v>5.8362333333333334</v>
      </c>
      <c r="U20" s="17">
        <f t="shared" si="1"/>
        <v>6.3275166666666669</v>
      </c>
      <c r="V20" s="17">
        <f t="shared" si="2"/>
        <v>8.2149333333333328</v>
      </c>
      <c r="W20" s="17">
        <f t="shared" si="3"/>
        <v>-0.49128333333333335</v>
      </c>
      <c r="X20" s="11" t="s">
        <v>84</v>
      </c>
      <c r="Y20" s="11">
        <v>11</v>
      </c>
      <c r="Z20" s="11">
        <v>12</v>
      </c>
      <c r="AA20" s="11">
        <v>350174</v>
      </c>
      <c r="AB20" s="11">
        <v>379651</v>
      </c>
      <c r="AC20" s="11">
        <v>1</v>
      </c>
      <c r="AD20" s="11">
        <v>-29477</v>
      </c>
      <c r="AE20" s="11">
        <v>25</v>
      </c>
      <c r="AF20">
        <v>20</v>
      </c>
      <c r="AG20" t="s">
        <v>110</v>
      </c>
      <c r="AH20" t="s">
        <v>92</v>
      </c>
      <c r="AI20" t="s">
        <v>88</v>
      </c>
      <c r="AJ20" t="s">
        <v>101</v>
      </c>
      <c r="AK20" t="s">
        <v>90</v>
      </c>
      <c r="AL20" t="s">
        <v>172</v>
      </c>
    </row>
    <row r="21" spans="1:40" x14ac:dyDescent="0.2">
      <c r="A21" t="s">
        <v>483</v>
      </c>
      <c r="B21" s="11" t="s">
        <v>0</v>
      </c>
      <c r="C21" s="11" t="s">
        <v>33</v>
      </c>
      <c r="D21" s="11">
        <v>3</v>
      </c>
      <c r="E21" s="11" t="s">
        <v>127</v>
      </c>
      <c r="F21" s="11" t="s">
        <v>128</v>
      </c>
      <c r="G21" s="11">
        <v>2</v>
      </c>
      <c r="H21" s="11">
        <v>3</v>
      </c>
      <c r="I21" s="11">
        <v>3</v>
      </c>
      <c r="J21" s="11">
        <v>3</v>
      </c>
      <c r="K21" s="11">
        <v>0</v>
      </c>
      <c r="L21" s="11">
        <v>85259</v>
      </c>
      <c r="M21" s="11">
        <v>241746</v>
      </c>
      <c r="N21" s="11">
        <v>143879</v>
      </c>
      <c r="O21" s="11">
        <v>179775</v>
      </c>
      <c r="P21" s="11">
        <v>206197</v>
      </c>
      <c r="Q21" s="11">
        <v>146521</v>
      </c>
      <c r="R21" s="11">
        <v>1321572</v>
      </c>
      <c r="S21" s="17">
        <f t="shared" si="0"/>
        <v>22.026199999999999</v>
      </c>
      <c r="T21" s="17">
        <f t="shared" si="1"/>
        <v>5.4500833333333336</v>
      </c>
      <c r="U21" s="17">
        <f t="shared" si="1"/>
        <v>5.3942333333333332</v>
      </c>
      <c r="V21" s="17">
        <f t="shared" si="2"/>
        <v>5.878633333333334</v>
      </c>
      <c r="W21" s="17">
        <f t="shared" si="3"/>
        <v>5.5849999999999997E-2</v>
      </c>
      <c r="X21" s="11" t="s">
        <v>50</v>
      </c>
      <c r="Y21" s="11">
        <v>5</v>
      </c>
      <c r="Z21" s="11">
        <v>6</v>
      </c>
      <c r="AA21" s="11">
        <v>327005</v>
      </c>
      <c r="AB21" s="11">
        <v>323654</v>
      </c>
      <c r="AC21" s="11">
        <v>1</v>
      </c>
      <c r="AD21" s="11">
        <v>3351</v>
      </c>
      <c r="AE21" s="11">
        <v>11</v>
      </c>
      <c r="AF21">
        <v>19</v>
      </c>
      <c r="AG21" t="s">
        <v>112</v>
      </c>
      <c r="AH21" t="s">
        <v>100</v>
      </c>
      <c r="AI21" t="s">
        <v>93</v>
      </c>
      <c r="AJ21" t="s">
        <v>102</v>
      </c>
      <c r="AK21" t="s">
        <v>95</v>
      </c>
      <c r="AL21" t="s">
        <v>460</v>
      </c>
    </row>
    <row r="22" spans="1:40" x14ac:dyDescent="0.2">
      <c r="A22" t="s">
        <v>484</v>
      </c>
      <c r="B22" s="11" t="s">
        <v>0</v>
      </c>
      <c r="C22" s="11" t="s">
        <v>36</v>
      </c>
      <c r="D22" s="11">
        <v>3</v>
      </c>
      <c r="E22" s="11" t="s">
        <v>127</v>
      </c>
      <c r="F22" s="11" t="s">
        <v>128</v>
      </c>
      <c r="G22" s="11">
        <v>4</v>
      </c>
      <c r="H22" s="11">
        <v>5</v>
      </c>
      <c r="I22" s="11">
        <v>2</v>
      </c>
      <c r="J22" s="11">
        <v>6</v>
      </c>
      <c r="K22" s="11">
        <v>1</v>
      </c>
      <c r="L22" s="11">
        <v>133750</v>
      </c>
      <c r="M22" s="11">
        <v>894922</v>
      </c>
      <c r="N22" s="11">
        <v>242399</v>
      </c>
      <c r="O22" s="11">
        <v>458259</v>
      </c>
      <c r="P22" s="11">
        <v>135794</v>
      </c>
      <c r="Q22" s="11">
        <v>883766</v>
      </c>
      <c r="R22" s="11">
        <v>3059086</v>
      </c>
      <c r="S22" s="17">
        <f t="shared" si="0"/>
        <v>50.984766666666665</v>
      </c>
      <c r="T22" s="17">
        <f t="shared" si="1"/>
        <v>17.144533333333335</v>
      </c>
      <c r="U22" s="17">
        <f t="shared" si="1"/>
        <v>11.677633333333334</v>
      </c>
      <c r="V22" s="17">
        <f t="shared" si="2"/>
        <v>16.992666666666665</v>
      </c>
      <c r="W22" s="17">
        <f t="shared" si="3"/>
        <v>5.4668999999999999</v>
      </c>
      <c r="X22" s="11" t="s">
        <v>37</v>
      </c>
      <c r="Y22" s="11">
        <v>9</v>
      </c>
      <c r="Z22" s="11">
        <v>8</v>
      </c>
      <c r="AA22" s="11">
        <v>1028672</v>
      </c>
      <c r="AB22" s="11">
        <v>700658</v>
      </c>
      <c r="AC22" s="11">
        <v>-1</v>
      </c>
      <c r="AD22" s="11">
        <v>328014</v>
      </c>
      <c r="AE22" s="11">
        <v>18</v>
      </c>
      <c r="AF22">
        <v>19</v>
      </c>
      <c r="AG22" t="s">
        <v>110</v>
      </c>
      <c r="AH22" t="s">
        <v>92</v>
      </c>
      <c r="AI22" t="s">
        <v>99</v>
      </c>
      <c r="AJ22" t="s">
        <v>89</v>
      </c>
      <c r="AK22" t="s">
        <v>95</v>
      </c>
      <c r="AL22" t="s">
        <v>460</v>
      </c>
    </row>
    <row r="23" spans="1:40" x14ac:dyDescent="0.2">
      <c r="A23" t="s">
        <v>485</v>
      </c>
      <c r="B23" s="11" t="s">
        <v>16</v>
      </c>
      <c r="C23" s="11" t="s">
        <v>36</v>
      </c>
      <c r="D23" s="11">
        <v>4</v>
      </c>
      <c r="E23" s="11" t="s">
        <v>127</v>
      </c>
      <c r="F23" s="11" t="s">
        <v>128</v>
      </c>
      <c r="G23" s="11">
        <v>4</v>
      </c>
      <c r="H23" s="11">
        <v>8</v>
      </c>
      <c r="I23" s="11">
        <v>2</v>
      </c>
      <c r="J23" s="11">
        <v>7</v>
      </c>
      <c r="K23" s="11">
        <v>0</v>
      </c>
      <c r="L23" s="11">
        <v>197706</v>
      </c>
      <c r="M23" s="11">
        <v>596759</v>
      </c>
      <c r="N23" s="11">
        <v>202481</v>
      </c>
      <c r="O23" s="11">
        <v>476227</v>
      </c>
      <c r="P23" s="11">
        <v>334796</v>
      </c>
      <c r="Q23" s="11">
        <v>396918</v>
      </c>
      <c r="R23" s="11">
        <v>2644837</v>
      </c>
      <c r="S23" s="17">
        <f t="shared" si="0"/>
        <v>44.080616666666664</v>
      </c>
      <c r="T23" s="17">
        <f t="shared" si="1"/>
        <v>13.241083333333334</v>
      </c>
      <c r="U23" s="17">
        <f t="shared" si="1"/>
        <v>11.3118</v>
      </c>
      <c r="V23" s="17">
        <f t="shared" si="2"/>
        <v>12.195233333333334</v>
      </c>
      <c r="W23" s="17">
        <f t="shared" si="3"/>
        <v>1.9292833333333335</v>
      </c>
      <c r="X23" s="11" t="s">
        <v>40</v>
      </c>
      <c r="Y23" s="11">
        <v>12</v>
      </c>
      <c r="Z23" s="11">
        <v>9</v>
      </c>
      <c r="AA23" s="11">
        <v>794465</v>
      </c>
      <c r="AB23" s="11">
        <v>678708</v>
      </c>
      <c r="AC23" s="11">
        <v>-3</v>
      </c>
      <c r="AD23" s="11">
        <v>115757</v>
      </c>
      <c r="AE23" s="11">
        <v>21</v>
      </c>
      <c r="AF23">
        <v>20</v>
      </c>
      <c r="AG23" t="s">
        <v>175</v>
      </c>
      <c r="AH23" t="s">
        <v>87</v>
      </c>
      <c r="AI23" t="s">
        <v>88</v>
      </c>
      <c r="AJ23" t="s">
        <v>103</v>
      </c>
      <c r="AK23" t="s">
        <v>95</v>
      </c>
      <c r="AL23" t="s">
        <v>172</v>
      </c>
    </row>
    <row r="24" spans="1:40" x14ac:dyDescent="0.2">
      <c r="A24" t="s">
        <v>486</v>
      </c>
      <c r="B24" s="11" t="s">
        <v>0</v>
      </c>
      <c r="C24" s="11" t="s">
        <v>36</v>
      </c>
      <c r="D24" s="11">
        <v>2</v>
      </c>
      <c r="E24" s="11" t="s">
        <v>128</v>
      </c>
      <c r="F24" s="11" t="s">
        <v>127</v>
      </c>
      <c r="G24" s="11">
        <v>5</v>
      </c>
      <c r="H24" s="11">
        <v>8</v>
      </c>
      <c r="I24" s="11">
        <v>5</v>
      </c>
      <c r="J24" s="11">
        <v>9</v>
      </c>
      <c r="K24" s="11">
        <v>2</v>
      </c>
      <c r="L24" s="11">
        <v>232809</v>
      </c>
      <c r="M24" s="11">
        <v>383135</v>
      </c>
      <c r="N24" s="11">
        <v>268736</v>
      </c>
      <c r="O24" s="11">
        <v>479839</v>
      </c>
      <c r="P24" s="11">
        <v>203246</v>
      </c>
      <c r="Q24" s="11">
        <v>608330</v>
      </c>
      <c r="R24" s="11">
        <v>2515649</v>
      </c>
      <c r="S24" s="17">
        <f t="shared" si="0"/>
        <v>41.927483333333335</v>
      </c>
      <c r="T24" s="17">
        <f t="shared" si="1"/>
        <v>10.265733333333333</v>
      </c>
      <c r="U24" s="17">
        <f t="shared" si="1"/>
        <v>12.47625</v>
      </c>
      <c r="V24" s="17">
        <f t="shared" si="2"/>
        <v>13.526266666666666</v>
      </c>
      <c r="W24" s="17">
        <f t="shared" si="3"/>
        <v>-2.2105166666666665</v>
      </c>
      <c r="X24" s="11" t="s">
        <v>41</v>
      </c>
      <c r="Y24" s="11">
        <v>13</v>
      </c>
      <c r="Z24" s="11">
        <v>14</v>
      </c>
      <c r="AA24" s="11">
        <v>615944</v>
      </c>
      <c r="AB24" s="11">
        <v>748575</v>
      </c>
      <c r="AC24" s="11">
        <v>1</v>
      </c>
      <c r="AD24" s="11">
        <v>-132631</v>
      </c>
      <c r="AE24" s="11">
        <v>29</v>
      </c>
      <c r="AF24">
        <v>22</v>
      </c>
      <c r="AG24" t="s">
        <v>110</v>
      </c>
      <c r="AH24" t="s">
        <v>92</v>
      </c>
      <c r="AI24" t="s">
        <v>104</v>
      </c>
      <c r="AJ24" t="s">
        <v>102</v>
      </c>
      <c r="AK24" t="s">
        <v>90</v>
      </c>
      <c r="AL24" t="s">
        <v>460</v>
      </c>
    </row>
    <row r="25" spans="1:40" x14ac:dyDescent="0.2">
      <c r="A25" t="s">
        <v>487</v>
      </c>
      <c r="B25" s="11" t="s">
        <v>0</v>
      </c>
      <c r="C25" s="11" t="s">
        <v>36</v>
      </c>
      <c r="D25" s="11">
        <v>2</v>
      </c>
      <c r="E25" s="11" t="s">
        <v>128</v>
      </c>
      <c r="F25" s="11" t="s">
        <v>127</v>
      </c>
      <c r="G25" s="11">
        <v>3</v>
      </c>
      <c r="H25" s="11">
        <v>7</v>
      </c>
      <c r="I25" s="11">
        <v>2</v>
      </c>
      <c r="J25" s="11">
        <v>5</v>
      </c>
      <c r="K25" s="11">
        <v>2</v>
      </c>
      <c r="L25" s="11">
        <v>244860</v>
      </c>
      <c r="M25" s="11">
        <v>321167</v>
      </c>
      <c r="N25" s="11">
        <v>253429</v>
      </c>
      <c r="O25" s="11">
        <v>370941</v>
      </c>
      <c r="P25" s="11">
        <v>113733</v>
      </c>
      <c r="Q25" s="11">
        <v>726536</v>
      </c>
      <c r="R25" s="11">
        <v>2492380</v>
      </c>
      <c r="S25" s="17">
        <f t="shared" si="0"/>
        <v>41.539666666666669</v>
      </c>
      <c r="T25" s="17">
        <f t="shared" si="1"/>
        <v>9.4337833333333343</v>
      </c>
      <c r="U25" s="17">
        <f t="shared" si="1"/>
        <v>10.406166666666667</v>
      </c>
      <c r="V25" s="17">
        <f t="shared" si="2"/>
        <v>14.004483333333333</v>
      </c>
      <c r="W25" s="17">
        <f t="shared" si="3"/>
        <v>-0.97238333333333338</v>
      </c>
      <c r="X25" s="11" t="s">
        <v>45</v>
      </c>
      <c r="Y25" s="11">
        <v>10</v>
      </c>
      <c r="Z25" s="11">
        <v>7</v>
      </c>
      <c r="AA25" s="11">
        <v>566027</v>
      </c>
      <c r="AB25" s="11">
        <v>624370</v>
      </c>
      <c r="AC25" s="11">
        <v>-3</v>
      </c>
      <c r="AD25" s="11">
        <v>-58343</v>
      </c>
      <c r="AE25" s="11">
        <v>19</v>
      </c>
      <c r="AF25">
        <v>20</v>
      </c>
      <c r="AG25" t="s">
        <v>110</v>
      </c>
      <c r="AH25" t="s">
        <v>87</v>
      </c>
      <c r="AI25" t="s">
        <v>88</v>
      </c>
      <c r="AJ25" t="s">
        <v>96</v>
      </c>
      <c r="AK25" t="s">
        <v>95</v>
      </c>
      <c r="AL25" t="s">
        <v>172</v>
      </c>
    </row>
    <row r="26" spans="1:40" x14ac:dyDescent="0.2">
      <c r="A26" t="s">
        <v>488</v>
      </c>
      <c r="B26" s="11" t="s">
        <v>0</v>
      </c>
      <c r="C26" s="11" t="s">
        <v>36</v>
      </c>
      <c r="D26" s="11">
        <v>3</v>
      </c>
      <c r="E26" s="11" t="s">
        <v>128</v>
      </c>
      <c r="F26" s="11" t="s">
        <v>127</v>
      </c>
      <c r="G26" s="11">
        <v>2</v>
      </c>
      <c r="H26" s="11">
        <v>2</v>
      </c>
      <c r="I26" s="11">
        <v>3</v>
      </c>
      <c r="J26" s="11">
        <v>2</v>
      </c>
      <c r="K26" s="11">
        <v>2</v>
      </c>
      <c r="L26" s="11">
        <v>136471</v>
      </c>
      <c r="M26" s="11">
        <v>117408</v>
      </c>
      <c r="N26" s="11">
        <v>125942</v>
      </c>
      <c r="O26" s="11">
        <v>224296</v>
      </c>
      <c r="P26" s="11">
        <v>86567</v>
      </c>
      <c r="Q26" s="11">
        <v>326123</v>
      </c>
      <c r="R26" s="11">
        <v>1528455</v>
      </c>
      <c r="S26" s="17">
        <f t="shared" si="0"/>
        <v>25.474249999999998</v>
      </c>
      <c r="T26" s="17">
        <f t="shared" si="1"/>
        <v>4.2313166666666664</v>
      </c>
      <c r="U26" s="17">
        <f t="shared" si="1"/>
        <v>5.8372999999999999</v>
      </c>
      <c r="V26" s="17">
        <f t="shared" si="2"/>
        <v>6.878166666666667</v>
      </c>
      <c r="W26" s="17">
        <f t="shared" si="3"/>
        <v>-1.6059833333333333</v>
      </c>
      <c r="X26" s="11" t="s">
        <v>58</v>
      </c>
      <c r="Y26" s="11">
        <v>4</v>
      </c>
      <c r="Z26" s="11">
        <v>5</v>
      </c>
      <c r="AA26" s="11">
        <v>253879</v>
      </c>
      <c r="AB26" s="11">
        <v>350238</v>
      </c>
      <c r="AC26" s="11">
        <v>1</v>
      </c>
      <c r="AD26" s="11">
        <v>-96359</v>
      </c>
      <c r="AE26" s="11">
        <v>11</v>
      </c>
      <c r="AF26">
        <v>21</v>
      </c>
      <c r="AG26" t="s">
        <v>469</v>
      </c>
      <c r="AH26" t="s">
        <v>92</v>
      </c>
      <c r="AI26" t="s">
        <v>98</v>
      </c>
      <c r="AJ26" t="s">
        <v>96</v>
      </c>
      <c r="AK26" t="s">
        <v>95</v>
      </c>
      <c r="AL26" t="s">
        <v>460</v>
      </c>
    </row>
    <row r="27" spans="1:40" x14ac:dyDescent="0.2">
      <c r="A27" t="s">
        <v>489</v>
      </c>
      <c r="B27" s="11" t="s">
        <v>16</v>
      </c>
      <c r="C27" s="11" t="s">
        <v>36</v>
      </c>
      <c r="D27" s="11">
        <v>4</v>
      </c>
      <c r="E27" s="11" t="s">
        <v>128</v>
      </c>
      <c r="F27" s="11" t="s">
        <v>127</v>
      </c>
      <c r="G27" s="11">
        <v>5</v>
      </c>
      <c r="H27" s="11">
        <v>7</v>
      </c>
      <c r="I27" s="11">
        <v>5</v>
      </c>
      <c r="J27" s="11">
        <v>9</v>
      </c>
      <c r="K27" s="11">
        <v>2</v>
      </c>
      <c r="L27" s="11">
        <v>180266</v>
      </c>
      <c r="M27" s="11">
        <v>378557</v>
      </c>
      <c r="N27" s="11">
        <v>159493</v>
      </c>
      <c r="O27" s="11">
        <v>621545</v>
      </c>
      <c r="P27" s="11">
        <v>123174</v>
      </c>
      <c r="Q27" s="11">
        <v>487564</v>
      </c>
      <c r="R27" s="11">
        <v>2456733</v>
      </c>
      <c r="S27" s="17">
        <f t="shared" si="0"/>
        <v>40.945550000000004</v>
      </c>
      <c r="T27" s="17">
        <f t="shared" si="1"/>
        <v>9.3137166666666662</v>
      </c>
      <c r="U27" s="17">
        <f t="shared" si="1"/>
        <v>13.017300000000001</v>
      </c>
      <c r="V27" s="17">
        <f t="shared" si="2"/>
        <v>10.178966666666668</v>
      </c>
      <c r="W27" s="17">
        <f t="shared" si="3"/>
        <v>-3.7035833333333334</v>
      </c>
      <c r="X27" s="11" t="s">
        <v>56</v>
      </c>
      <c r="Y27" s="11">
        <v>12</v>
      </c>
      <c r="Z27" s="11">
        <v>14</v>
      </c>
      <c r="AA27" s="11">
        <v>558823</v>
      </c>
      <c r="AB27" s="11">
        <v>781038</v>
      </c>
      <c r="AC27" s="11">
        <v>2</v>
      </c>
      <c r="AD27" s="11">
        <v>-222215</v>
      </c>
      <c r="AE27" s="11">
        <v>28</v>
      </c>
      <c r="AF27">
        <v>20</v>
      </c>
      <c r="AG27" t="s">
        <v>490</v>
      </c>
      <c r="AH27" t="s">
        <v>100</v>
      </c>
      <c r="AI27" t="s">
        <v>99</v>
      </c>
      <c r="AJ27" t="s">
        <v>89</v>
      </c>
      <c r="AK27" t="s">
        <v>95</v>
      </c>
      <c r="AL27" t="s">
        <v>460</v>
      </c>
    </row>
    <row r="28" spans="1:40" x14ac:dyDescent="0.2">
      <c r="A28" t="s">
        <v>491</v>
      </c>
      <c r="B28" s="11" t="s">
        <v>0</v>
      </c>
      <c r="C28" s="11" t="s">
        <v>36</v>
      </c>
      <c r="D28" s="11">
        <v>4</v>
      </c>
      <c r="E28" s="11" t="s">
        <v>127</v>
      </c>
      <c r="F28" s="11" t="s">
        <v>128</v>
      </c>
      <c r="G28" s="11">
        <v>4</v>
      </c>
      <c r="H28" s="11">
        <v>6</v>
      </c>
      <c r="I28" s="11">
        <v>3</v>
      </c>
      <c r="J28" s="11">
        <v>9</v>
      </c>
      <c r="K28" s="11">
        <v>2</v>
      </c>
      <c r="L28" s="11">
        <v>133769</v>
      </c>
      <c r="M28" s="11">
        <v>442125</v>
      </c>
      <c r="N28" s="11">
        <v>229269</v>
      </c>
      <c r="O28" s="11">
        <v>311451</v>
      </c>
      <c r="P28" s="11">
        <v>143956</v>
      </c>
      <c r="Q28" s="11">
        <v>381497</v>
      </c>
      <c r="R28" s="11">
        <v>2116908</v>
      </c>
      <c r="S28" s="17">
        <f t="shared" si="0"/>
        <v>35.281799999999997</v>
      </c>
      <c r="T28" s="17">
        <f t="shared" si="1"/>
        <v>9.598233333333333</v>
      </c>
      <c r="U28" s="17">
        <f t="shared" si="1"/>
        <v>9.0120000000000005</v>
      </c>
      <c r="V28" s="17">
        <f t="shared" si="2"/>
        <v>8.7575500000000002</v>
      </c>
      <c r="W28" s="17">
        <f t="shared" si="3"/>
        <v>0.58623333333333327</v>
      </c>
      <c r="X28" s="11" t="s">
        <v>42</v>
      </c>
      <c r="Y28" s="11">
        <v>10</v>
      </c>
      <c r="Z28" s="11">
        <v>12</v>
      </c>
      <c r="AA28" s="11">
        <v>575894</v>
      </c>
      <c r="AB28" s="11">
        <v>540720</v>
      </c>
      <c r="AC28" s="11">
        <v>2</v>
      </c>
      <c r="AD28" s="11">
        <v>35174</v>
      </c>
      <c r="AE28" s="11">
        <v>24</v>
      </c>
      <c r="AF28">
        <v>21</v>
      </c>
      <c r="AG28" t="s">
        <v>110</v>
      </c>
      <c r="AH28" t="s">
        <v>92</v>
      </c>
      <c r="AI28" t="s">
        <v>98</v>
      </c>
      <c r="AJ28" t="s">
        <v>102</v>
      </c>
      <c r="AK28" t="s">
        <v>90</v>
      </c>
      <c r="AL28" t="s">
        <v>172</v>
      </c>
    </row>
    <row r="29" spans="1:40" x14ac:dyDescent="0.2">
      <c r="A29" t="s">
        <v>492</v>
      </c>
      <c r="B29" s="11" t="s">
        <v>16</v>
      </c>
      <c r="C29" s="11" t="s">
        <v>36</v>
      </c>
      <c r="D29" s="11">
        <v>2</v>
      </c>
      <c r="E29" s="11" t="s">
        <v>128</v>
      </c>
      <c r="F29" s="11" t="s">
        <v>127</v>
      </c>
      <c r="G29" s="11">
        <v>4</v>
      </c>
      <c r="H29" s="11">
        <v>9</v>
      </c>
      <c r="I29" s="11">
        <v>5</v>
      </c>
      <c r="J29" s="11">
        <v>10</v>
      </c>
      <c r="K29" s="11">
        <v>2</v>
      </c>
      <c r="L29" s="11">
        <v>126575</v>
      </c>
      <c r="M29" s="11">
        <v>328198</v>
      </c>
      <c r="N29" s="11">
        <v>153803</v>
      </c>
      <c r="O29" s="11">
        <v>358266</v>
      </c>
      <c r="P29" s="11">
        <v>77358</v>
      </c>
      <c r="Q29" s="11">
        <v>837294</v>
      </c>
      <c r="R29" s="11">
        <v>2223070</v>
      </c>
      <c r="S29" s="17">
        <f t="shared" si="0"/>
        <v>37.051166666666667</v>
      </c>
      <c r="T29" s="17">
        <f t="shared" si="1"/>
        <v>7.5795500000000002</v>
      </c>
      <c r="U29" s="17">
        <f t="shared" si="1"/>
        <v>8.5344833333333323</v>
      </c>
      <c r="V29" s="17">
        <f t="shared" si="2"/>
        <v>15.244200000000001</v>
      </c>
      <c r="W29" s="17">
        <f t="shared" si="3"/>
        <v>-0.9549333333333333</v>
      </c>
      <c r="X29" s="11" t="s">
        <v>51</v>
      </c>
      <c r="Y29" s="11">
        <v>13</v>
      </c>
      <c r="Z29" s="11">
        <v>15</v>
      </c>
      <c r="AA29" s="11">
        <v>454773</v>
      </c>
      <c r="AB29" s="11">
        <v>512069</v>
      </c>
      <c r="AC29" s="11">
        <v>2</v>
      </c>
      <c r="AD29" s="11">
        <v>-57296</v>
      </c>
      <c r="AE29" s="11">
        <v>30</v>
      </c>
      <c r="AF29">
        <v>22</v>
      </c>
      <c r="AG29" t="s">
        <v>110</v>
      </c>
      <c r="AH29" t="s">
        <v>100</v>
      </c>
      <c r="AI29" t="s">
        <v>88</v>
      </c>
      <c r="AJ29" t="s">
        <v>96</v>
      </c>
      <c r="AK29" t="s">
        <v>95</v>
      </c>
      <c r="AL29" t="s">
        <v>172</v>
      </c>
      <c r="AM29" t="s">
        <v>205</v>
      </c>
      <c r="AN29">
        <v>4</v>
      </c>
    </row>
    <row r="30" spans="1:40" x14ac:dyDescent="0.2">
      <c r="A30" t="s">
        <v>493</v>
      </c>
      <c r="B30" s="11" t="s">
        <v>16</v>
      </c>
      <c r="C30" s="11" t="s">
        <v>36</v>
      </c>
      <c r="D30" s="11">
        <v>3</v>
      </c>
      <c r="E30" s="11" t="s">
        <v>128</v>
      </c>
      <c r="F30" s="11" t="s">
        <v>127</v>
      </c>
      <c r="G30" s="11">
        <v>4</v>
      </c>
      <c r="H30" s="11">
        <v>7</v>
      </c>
      <c r="I30" s="11">
        <v>2</v>
      </c>
      <c r="J30" s="11">
        <v>7</v>
      </c>
      <c r="K30" s="11">
        <v>1</v>
      </c>
      <c r="L30" s="11">
        <v>167692</v>
      </c>
      <c r="M30" s="11">
        <v>405082</v>
      </c>
      <c r="N30" s="11">
        <v>114181</v>
      </c>
      <c r="O30" s="11">
        <v>509789</v>
      </c>
      <c r="P30" s="11">
        <v>268064</v>
      </c>
      <c r="Q30" s="11">
        <v>771629</v>
      </c>
      <c r="R30" s="11">
        <v>2609087</v>
      </c>
      <c r="S30" s="17">
        <f t="shared" si="0"/>
        <v>43.484783333333333</v>
      </c>
      <c r="T30" s="17">
        <f t="shared" si="1"/>
        <v>9.5462333333333333</v>
      </c>
      <c r="U30" s="17">
        <f t="shared" si="1"/>
        <v>10.3995</v>
      </c>
      <c r="V30" s="17">
        <f t="shared" si="2"/>
        <v>17.328216666666666</v>
      </c>
      <c r="W30" s="17">
        <f t="shared" si="3"/>
        <v>-0.85326666666666662</v>
      </c>
      <c r="X30" s="11" t="s">
        <v>63</v>
      </c>
      <c r="Y30" s="11">
        <v>11</v>
      </c>
      <c r="Z30" s="11">
        <v>9</v>
      </c>
      <c r="AA30" s="11">
        <v>572774</v>
      </c>
      <c r="AB30" s="11">
        <v>623970</v>
      </c>
      <c r="AC30" s="11">
        <v>-2</v>
      </c>
      <c r="AD30" s="11">
        <v>-51196</v>
      </c>
      <c r="AE30" s="11">
        <v>21</v>
      </c>
      <c r="AF30">
        <v>24</v>
      </c>
      <c r="AG30" t="s">
        <v>110</v>
      </c>
      <c r="AH30" t="s">
        <v>92</v>
      </c>
      <c r="AI30" t="s">
        <v>98</v>
      </c>
      <c r="AJ30" t="s">
        <v>89</v>
      </c>
      <c r="AK30" t="s">
        <v>95</v>
      </c>
      <c r="AL30" t="s">
        <v>460</v>
      </c>
      <c r="AM30" t="s">
        <v>205</v>
      </c>
      <c r="AN30">
        <v>4</v>
      </c>
    </row>
    <row r="31" spans="1:40" x14ac:dyDescent="0.2">
      <c r="A31" t="s">
        <v>494</v>
      </c>
      <c r="B31" s="11" t="s">
        <v>16</v>
      </c>
      <c r="C31" s="11" t="s">
        <v>36</v>
      </c>
      <c r="D31" s="11">
        <v>2</v>
      </c>
      <c r="E31" s="11" t="s">
        <v>127</v>
      </c>
      <c r="F31" s="11" t="s">
        <v>128</v>
      </c>
      <c r="G31" s="11">
        <v>5</v>
      </c>
      <c r="H31" s="11">
        <v>8</v>
      </c>
      <c r="I31" s="11">
        <v>3</v>
      </c>
      <c r="J31" s="11">
        <v>7</v>
      </c>
      <c r="K31" s="11">
        <v>1</v>
      </c>
      <c r="L31" s="11">
        <v>135563</v>
      </c>
      <c r="M31" s="11">
        <v>268022</v>
      </c>
      <c r="N31" s="11">
        <v>342299</v>
      </c>
      <c r="O31" s="11">
        <v>401234</v>
      </c>
      <c r="P31" s="11">
        <v>144809</v>
      </c>
      <c r="Q31" s="11">
        <v>532121</v>
      </c>
      <c r="R31" s="11">
        <v>2508585</v>
      </c>
      <c r="S31" s="17">
        <f t="shared" si="0"/>
        <v>41.809750000000001</v>
      </c>
      <c r="T31" s="17">
        <f t="shared" si="1"/>
        <v>6.7264166666666663</v>
      </c>
      <c r="U31" s="17">
        <f t="shared" si="1"/>
        <v>12.392216666666666</v>
      </c>
      <c r="V31" s="17">
        <f t="shared" si="2"/>
        <v>11.282166666666665</v>
      </c>
      <c r="W31" s="17">
        <f t="shared" si="3"/>
        <v>-5.6657999999999999</v>
      </c>
      <c r="X31" s="11" t="s">
        <v>64</v>
      </c>
      <c r="Y31" s="11">
        <v>13</v>
      </c>
      <c r="Z31" s="11">
        <v>10</v>
      </c>
      <c r="AA31" s="11">
        <v>403585</v>
      </c>
      <c r="AB31" s="11">
        <v>743533</v>
      </c>
      <c r="AC31" s="11">
        <v>-3</v>
      </c>
      <c r="AD31" s="11">
        <v>-339948</v>
      </c>
      <c r="AE31" s="11">
        <v>24</v>
      </c>
      <c r="AF31">
        <v>21</v>
      </c>
      <c r="AG31" t="s">
        <v>469</v>
      </c>
      <c r="AH31" t="s">
        <v>97</v>
      </c>
      <c r="AI31" t="s">
        <v>88</v>
      </c>
      <c r="AJ31" t="s">
        <v>89</v>
      </c>
      <c r="AK31" t="s">
        <v>90</v>
      </c>
      <c r="AL31" t="s">
        <v>460</v>
      </c>
      <c r="AM31" t="s">
        <v>205</v>
      </c>
      <c r="AN31">
        <v>4</v>
      </c>
    </row>
    <row r="32" spans="1:40" x14ac:dyDescent="0.2">
      <c r="A32" t="s">
        <v>495</v>
      </c>
      <c r="B32" s="11" t="s">
        <v>16</v>
      </c>
      <c r="C32" s="11" t="s">
        <v>36</v>
      </c>
      <c r="D32" s="11">
        <v>2</v>
      </c>
      <c r="E32" s="11" t="s">
        <v>128</v>
      </c>
      <c r="F32" s="11" t="s">
        <v>127</v>
      </c>
      <c r="G32" s="11">
        <v>5</v>
      </c>
      <c r="H32" s="11">
        <v>8</v>
      </c>
      <c r="I32" s="11">
        <v>4</v>
      </c>
      <c r="J32" s="11">
        <v>7</v>
      </c>
      <c r="K32" s="11">
        <v>2</v>
      </c>
      <c r="L32" s="11">
        <v>174007</v>
      </c>
      <c r="M32" s="11">
        <v>467129</v>
      </c>
      <c r="N32" s="11">
        <v>261624</v>
      </c>
      <c r="O32" s="11">
        <v>581978</v>
      </c>
      <c r="P32" s="11">
        <v>207667</v>
      </c>
      <c r="Q32" s="11">
        <v>735438</v>
      </c>
      <c r="R32" s="11">
        <v>3082170</v>
      </c>
      <c r="S32" s="17">
        <f t="shared" si="0"/>
        <v>51.369500000000002</v>
      </c>
      <c r="T32" s="17">
        <f t="shared" si="1"/>
        <v>10.685599999999999</v>
      </c>
      <c r="U32" s="17">
        <f t="shared" si="1"/>
        <v>14.060033333333333</v>
      </c>
      <c r="V32" s="17">
        <f t="shared" si="2"/>
        <v>15.718416666666666</v>
      </c>
      <c r="W32" s="17">
        <f t="shared" si="3"/>
        <v>-3.3744333333333336</v>
      </c>
      <c r="X32" s="11" t="s">
        <v>49</v>
      </c>
      <c r="Y32" s="11">
        <v>13</v>
      </c>
      <c r="Z32" s="11">
        <v>11</v>
      </c>
      <c r="AA32" s="11">
        <v>641136</v>
      </c>
      <c r="AB32" s="11">
        <v>843602</v>
      </c>
      <c r="AC32" s="11">
        <v>-2</v>
      </c>
      <c r="AD32" s="11">
        <v>-202466</v>
      </c>
      <c r="AE32" s="11">
        <v>26</v>
      </c>
      <c r="AF32">
        <v>22</v>
      </c>
      <c r="AG32" t="s">
        <v>110</v>
      </c>
      <c r="AH32" t="s">
        <v>92</v>
      </c>
      <c r="AI32" t="s">
        <v>98</v>
      </c>
      <c r="AJ32" t="s">
        <v>101</v>
      </c>
      <c r="AK32" t="s">
        <v>90</v>
      </c>
      <c r="AL32" t="s">
        <v>460</v>
      </c>
    </row>
    <row r="33" spans="1:40" x14ac:dyDescent="0.2">
      <c r="A33" t="s">
        <v>496</v>
      </c>
      <c r="B33" s="11" t="s">
        <v>16</v>
      </c>
      <c r="C33" s="11" t="s">
        <v>36</v>
      </c>
      <c r="D33" s="11">
        <v>4</v>
      </c>
      <c r="E33" s="11" t="s">
        <v>127</v>
      </c>
      <c r="F33" s="11" t="s">
        <v>128</v>
      </c>
      <c r="G33" s="11">
        <v>4</v>
      </c>
      <c r="H33" s="11">
        <v>4</v>
      </c>
      <c r="I33" s="11">
        <v>3</v>
      </c>
      <c r="J33" s="11">
        <v>6</v>
      </c>
      <c r="K33" s="11">
        <v>1</v>
      </c>
      <c r="L33" s="11">
        <v>93085</v>
      </c>
      <c r="M33" s="11">
        <v>324819</v>
      </c>
      <c r="N33" s="11">
        <v>206278</v>
      </c>
      <c r="O33" s="11">
        <v>333625</v>
      </c>
      <c r="P33" s="11">
        <v>732820</v>
      </c>
      <c r="Q33" s="11">
        <v>144397</v>
      </c>
      <c r="R33" s="11">
        <v>2379389</v>
      </c>
      <c r="S33" s="17">
        <f t="shared" si="0"/>
        <v>39.656483333333334</v>
      </c>
      <c r="T33" s="17">
        <f t="shared" si="1"/>
        <v>6.965066666666667</v>
      </c>
      <c r="U33" s="17">
        <f t="shared" si="1"/>
        <v>8.998383333333333</v>
      </c>
      <c r="V33" s="17">
        <f t="shared" si="2"/>
        <v>14.620283333333333</v>
      </c>
      <c r="W33" s="17">
        <f t="shared" si="3"/>
        <v>-2.0333166666666664</v>
      </c>
      <c r="X33" s="11" t="s">
        <v>80</v>
      </c>
      <c r="Y33" s="11">
        <v>8</v>
      </c>
      <c r="Z33" s="11">
        <v>9</v>
      </c>
      <c r="AA33" s="11">
        <v>417904</v>
      </c>
      <c r="AB33" s="11">
        <v>539903</v>
      </c>
      <c r="AC33" s="11">
        <v>1</v>
      </c>
      <c r="AD33" s="11">
        <v>-121999</v>
      </c>
      <c r="AE33" s="11">
        <v>18</v>
      </c>
      <c r="AF33">
        <v>22</v>
      </c>
      <c r="AG33" t="s">
        <v>110</v>
      </c>
      <c r="AH33" t="s">
        <v>87</v>
      </c>
      <c r="AI33" t="s">
        <v>98</v>
      </c>
      <c r="AJ33" t="s">
        <v>96</v>
      </c>
      <c r="AK33" t="s">
        <v>95</v>
      </c>
      <c r="AL33" t="s">
        <v>172</v>
      </c>
    </row>
    <row r="34" spans="1:40" x14ac:dyDescent="0.2">
      <c r="A34" t="s">
        <v>497</v>
      </c>
      <c r="B34" s="11" t="s">
        <v>0</v>
      </c>
      <c r="C34" s="11" t="s">
        <v>36</v>
      </c>
      <c r="D34" s="11">
        <v>2</v>
      </c>
      <c r="E34" s="11" t="s">
        <v>127</v>
      </c>
      <c r="F34" s="11" t="s">
        <v>128</v>
      </c>
      <c r="G34" s="11">
        <v>4</v>
      </c>
      <c r="H34" s="11">
        <v>4</v>
      </c>
      <c r="I34" s="11">
        <v>1</v>
      </c>
      <c r="J34" s="11">
        <v>0</v>
      </c>
      <c r="K34" s="11">
        <v>0</v>
      </c>
      <c r="L34" s="11">
        <v>125323</v>
      </c>
      <c r="M34" s="11">
        <v>424809</v>
      </c>
      <c r="N34" s="11">
        <v>145575</v>
      </c>
      <c r="O34" s="11">
        <v>164426</v>
      </c>
      <c r="P34" s="11">
        <v>23756</v>
      </c>
      <c r="Q34" s="11">
        <v>468314</v>
      </c>
      <c r="R34" s="11">
        <v>1732827</v>
      </c>
      <c r="S34" s="17">
        <f t="shared" si="0"/>
        <v>28.88045</v>
      </c>
      <c r="T34" s="17">
        <f t="shared" si="1"/>
        <v>9.1688666666666663</v>
      </c>
      <c r="U34" s="17">
        <f t="shared" si="1"/>
        <v>5.1666833333333333</v>
      </c>
      <c r="V34" s="17">
        <f t="shared" si="2"/>
        <v>8.2011666666666674</v>
      </c>
      <c r="W34" s="17">
        <f t="shared" si="3"/>
        <v>4.002183333333333</v>
      </c>
      <c r="X34" s="11" t="s">
        <v>73</v>
      </c>
      <c r="Y34" s="11">
        <v>8</v>
      </c>
      <c r="Z34" s="11">
        <v>1</v>
      </c>
      <c r="AA34" s="11">
        <v>550132</v>
      </c>
      <c r="AB34" s="11">
        <v>310001</v>
      </c>
      <c r="AC34" s="11">
        <v>-7</v>
      </c>
      <c r="AD34" s="11">
        <v>240131</v>
      </c>
      <c r="AE34" s="11">
        <v>9</v>
      </c>
      <c r="AF34">
        <v>21</v>
      </c>
      <c r="AG34" t="s">
        <v>469</v>
      </c>
      <c r="AH34" t="s">
        <v>97</v>
      </c>
      <c r="AI34" t="s">
        <v>98</v>
      </c>
      <c r="AJ34" t="s">
        <v>89</v>
      </c>
      <c r="AK34" t="s">
        <v>90</v>
      </c>
      <c r="AL34" t="s">
        <v>460</v>
      </c>
    </row>
    <row r="35" spans="1:40" x14ac:dyDescent="0.2">
      <c r="A35" t="s">
        <v>498</v>
      </c>
      <c r="B35" s="11" t="s">
        <v>0</v>
      </c>
      <c r="C35" s="11" t="s">
        <v>36</v>
      </c>
      <c r="D35" s="11">
        <v>2</v>
      </c>
      <c r="E35" s="11" t="s">
        <v>127</v>
      </c>
      <c r="F35" s="11" t="s">
        <v>128</v>
      </c>
      <c r="G35" s="11">
        <v>3</v>
      </c>
      <c r="H35" s="11">
        <v>7</v>
      </c>
      <c r="I35" s="11">
        <v>3</v>
      </c>
      <c r="J35" s="11">
        <v>8</v>
      </c>
      <c r="K35" s="11">
        <v>2</v>
      </c>
      <c r="L35" s="11">
        <v>128517</v>
      </c>
      <c r="M35" s="11">
        <v>433704</v>
      </c>
      <c r="N35" s="11">
        <v>179384</v>
      </c>
      <c r="O35" s="11">
        <v>323797</v>
      </c>
      <c r="P35" s="11">
        <v>117300</v>
      </c>
      <c r="Q35" s="11">
        <v>889754</v>
      </c>
      <c r="R35" s="11">
        <v>2356673</v>
      </c>
      <c r="S35" s="17">
        <f t="shared" si="0"/>
        <v>39.277883333333328</v>
      </c>
      <c r="T35" s="17">
        <f t="shared" si="1"/>
        <v>9.3703500000000002</v>
      </c>
      <c r="U35" s="17">
        <f t="shared" si="1"/>
        <v>8.3863500000000002</v>
      </c>
      <c r="V35" s="17">
        <f t="shared" si="2"/>
        <v>16.784233333333333</v>
      </c>
      <c r="W35" s="17">
        <f t="shared" si="3"/>
        <v>0.98399999999999999</v>
      </c>
      <c r="X35" s="11" t="s">
        <v>72</v>
      </c>
      <c r="Y35" s="11">
        <v>10</v>
      </c>
      <c r="Z35" s="11">
        <v>11</v>
      </c>
      <c r="AA35" s="11">
        <v>562221</v>
      </c>
      <c r="AB35" s="11">
        <v>503181</v>
      </c>
      <c r="AC35" s="11">
        <v>1</v>
      </c>
      <c r="AD35" s="11">
        <v>59040</v>
      </c>
      <c r="AE35" s="11">
        <v>23</v>
      </c>
      <c r="AF35">
        <v>21</v>
      </c>
      <c r="AG35" t="s">
        <v>110</v>
      </c>
      <c r="AH35" t="s">
        <v>92</v>
      </c>
      <c r="AI35" t="s">
        <v>98</v>
      </c>
      <c r="AJ35" t="s">
        <v>89</v>
      </c>
      <c r="AK35" t="s">
        <v>95</v>
      </c>
      <c r="AL35" t="s">
        <v>460</v>
      </c>
    </row>
    <row r="36" spans="1:40" x14ac:dyDescent="0.2">
      <c r="A36" t="s">
        <v>499</v>
      </c>
      <c r="B36" s="11" t="s">
        <v>0</v>
      </c>
      <c r="C36" s="11" t="s">
        <v>36</v>
      </c>
      <c r="D36" s="11">
        <v>4</v>
      </c>
      <c r="E36" s="11" t="s">
        <v>127</v>
      </c>
      <c r="F36" s="11" t="s">
        <v>128</v>
      </c>
      <c r="G36" s="11">
        <v>1</v>
      </c>
      <c r="H36" s="11">
        <v>4</v>
      </c>
      <c r="I36" s="11">
        <v>2</v>
      </c>
      <c r="J36" s="11">
        <v>2</v>
      </c>
      <c r="K36" s="11">
        <v>0</v>
      </c>
      <c r="L36" s="11">
        <v>175773</v>
      </c>
      <c r="M36" s="11">
        <v>404722</v>
      </c>
      <c r="N36" s="11">
        <v>86533</v>
      </c>
      <c r="O36" s="11">
        <v>174383</v>
      </c>
      <c r="P36" s="11">
        <v>66724</v>
      </c>
      <c r="Q36" s="11">
        <v>430818</v>
      </c>
      <c r="R36" s="11">
        <v>1638724</v>
      </c>
      <c r="S36" s="17">
        <f t="shared" si="0"/>
        <v>27.312066666666666</v>
      </c>
      <c r="T36" s="17">
        <f t="shared" si="1"/>
        <v>9.6749166666666664</v>
      </c>
      <c r="U36" s="17">
        <f t="shared" si="1"/>
        <v>4.3486000000000002</v>
      </c>
      <c r="V36" s="17">
        <f t="shared" si="2"/>
        <v>8.2923666666666662</v>
      </c>
      <c r="W36" s="17">
        <f t="shared" si="3"/>
        <v>5.326316666666667</v>
      </c>
      <c r="X36" s="11" t="s">
        <v>78</v>
      </c>
      <c r="Y36" s="11">
        <v>5</v>
      </c>
      <c r="Z36" s="11">
        <v>4</v>
      </c>
      <c r="AA36" s="11">
        <v>580495</v>
      </c>
      <c r="AB36" s="11">
        <v>260916</v>
      </c>
      <c r="AC36" s="11">
        <v>-1</v>
      </c>
      <c r="AD36" s="11">
        <v>319579</v>
      </c>
      <c r="AE36" s="11">
        <v>9</v>
      </c>
      <c r="AF36">
        <v>22</v>
      </c>
      <c r="AG36" t="s">
        <v>110</v>
      </c>
      <c r="AH36" t="s">
        <v>87</v>
      </c>
      <c r="AI36" t="s">
        <v>98</v>
      </c>
      <c r="AJ36" t="s">
        <v>103</v>
      </c>
      <c r="AK36" t="s">
        <v>90</v>
      </c>
      <c r="AL36" t="s">
        <v>172</v>
      </c>
    </row>
    <row r="37" spans="1:40" x14ac:dyDescent="0.2">
      <c r="A37" t="s">
        <v>500</v>
      </c>
      <c r="B37" s="11" t="s">
        <v>16</v>
      </c>
      <c r="C37" s="11" t="s">
        <v>36</v>
      </c>
      <c r="D37" s="11">
        <v>2</v>
      </c>
      <c r="E37" s="11" t="s">
        <v>128</v>
      </c>
      <c r="F37" s="11" t="s">
        <v>127</v>
      </c>
      <c r="G37" s="11">
        <v>5</v>
      </c>
      <c r="H37" s="11">
        <v>6</v>
      </c>
      <c r="I37" s="11">
        <v>5</v>
      </c>
      <c r="J37" s="11">
        <v>5</v>
      </c>
      <c r="K37" s="11">
        <v>1</v>
      </c>
      <c r="L37" s="11">
        <v>150918</v>
      </c>
      <c r="M37" s="11">
        <v>320738</v>
      </c>
      <c r="N37" s="11">
        <v>203809</v>
      </c>
      <c r="O37" s="11">
        <v>527189</v>
      </c>
      <c r="P37" s="11">
        <v>185422</v>
      </c>
      <c r="Q37" s="11">
        <v>979986</v>
      </c>
      <c r="R37" s="11">
        <v>2660271</v>
      </c>
      <c r="S37" s="17">
        <f t="shared" si="0"/>
        <v>44.337850000000003</v>
      </c>
      <c r="T37" s="17">
        <f t="shared" si="1"/>
        <v>7.8609333333333336</v>
      </c>
      <c r="U37" s="17">
        <f t="shared" si="1"/>
        <v>12.183300000000001</v>
      </c>
      <c r="V37" s="17">
        <f t="shared" si="2"/>
        <v>19.423466666666666</v>
      </c>
      <c r="W37" s="17">
        <f t="shared" si="3"/>
        <v>-4.3223666666666665</v>
      </c>
      <c r="X37" s="11" t="s">
        <v>53</v>
      </c>
      <c r="Y37" s="11">
        <v>11</v>
      </c>
      <c r="Z37" s="11">
        <v>10</v>
      </c>
      <c r="AA37" s="11">
        <v>471656</v>
      </c>
      <c r="AB37" s="11">
        <v>730998</v>
      </c>
      <c r="AC37" s="11">
        <v>-1</v>
      </c>
      <c r="AD37" s="11">
        <v>-259342</v>
      </c>
      <c r="AE37" s="11">
        <v>22</v>
      </c>
      <c r="AF37">
        <v>18</v>
      </c>
      <c r="AG37" t="s">
        <v>110</v>
      </c>
      <c r="AH37" t="s">
        <v>92</v>
      </c>
      <c r="AI37" t="s">
        <v>93</v>
      </c>
      <c r="AJ37" t="s">
        <v>96</v>
      </c>
      <c r="AK37" t="s">
        <v>95</v>
      </c>
      <c r="AL37" t="s">
        <v>460</v>
      </c>
    </row>
    <row r="38" spans="1:40" x14ac:dyDescent="0.2">
      <c r="A38" t="s">
        <v>501</v>
      </c>
      <c r="B38" s="11" t="s">
        <v>0</v>
      </c>
      <c r="C38" s="11" t="s">
        <v>36</v>
      </c>
      <c r="D38" s="11">
        <v>3</v>
      </c>
      <c r="E38" s="11" t="s">
        <v>128</v>
      </c>
      <c r="F38" s="11" t="s">
        <v>127</v>
      </c>
      <c r="G38" s="11">
        <v>4</v>
      </c>
      <c r="H38" s="11">
        <v>5</v>
      </c>
      <c r="I38" s="11">
        <v>5</v>
      </c>
      <c r="J38" s="11">
        <v>8</v>
      </c>
      <c r="K38" s="11">
        <v>2</v>
      </c>
      <c r="L38" s="11">
        <v>132471</v>
      </c>
      <c r="M38" s="11">
        <v>364354</v>
      </c>
      <c r="N38" s="11">
        <v>177567</v>
      </c>
      <c r="O38" s="11">
        <v>281978</v>
      </c>
      <c r="P38" s="11">
        <v>84654</v>
      </c>
      <c r="Q38" s="11">
        <v>591395</v>
      </c>
      <c r="R38" s="11">
        <v>1923215</v>
      </c>
      <c r="S38" s="17">
        <f t="shared" si="0"/>
        <v>32.053583333333329</v>
      </c>
      <c r="T38" s="17">
        <f t="shared" si="1"/>
        <v>8.2804166666666656</v>
      </c>
      <c r="U38" s="17">
        <f t="shared" si="1"/>
        <v>7.6590833333333332</v>
      </c>
      <c r="V38" s="17">
        <f t="shared" si="2"/>
        <v>11.267483333333333</v>
      </c>
      <c r="W38" s="17">
        <f t="shared" si="3"/>
        <v>0.6213333333333334</v>
      </c>
      <c r="X38" s="11" t="s">
        <v>54</v>
      </c>
      <c r="Y38" s="11">
        <v>9</v>
      </c>
      <c r="Z38" s="11">
        <v>13</v>
      </c>
      <c r="AA38" s="11">
        <v>496825</v>
      </c>
      <c r="AB38" s="11">
        <v>459545</v>
      </c>
      <c r="AC38" s="11">
        <v>4</v>
      </c>
      <c r="AD38" s="11">
        <v>37280</v>
      </c>
      <c r="AE38" s="11">
        <v>24</v>
      </c>
      <c r="AF38">
        <v>21</v>
      </c>
      <c r="AG38" t="s">
        <v>469</v>
      </c>
      <c r="AH38" t="s">
        <v>97</v>
      </c>
      <c r="AI38" t="s">
        <v>98</v>
      </c>
      <c r="AJ38" t="s">
        <v>89</v>
      </c>
      <c r="AK38" t="s">
        <v>95</v>
      </c>
      <c r="AL38" t="s">
        <v>460</v>
      </c>
    </row>
    <row r="39" spans="1:40" x14ac:dyDescent="0.2">
      <c r="A39" t="s">
        <v>502</v>
      </c>
      <c r="B39" s="11" t="s">
        <v>16</v>
      </c>
      <c r="C39" s="11" t="s">
        <v>36</v>
      </c>
      <c r="D39" s="11">
        <v>0</v>
      </c>
      <c r="E39" s="11" t="s">
        <v>127</v>
      </c>
      <c r="F39" s="11" t="s">
        <v>128</v>
      </c>
      <c r="G39" s="11">
        <v>5</v>
      </c>
      <c r="H39" s="11">
        <v>9</v>
      </c>
      <c r="I39" s="11">
        <v>2</v>
      </c>
      <c r="J39" s="11">
        <v>7</v>
      </c>
      <c r="K39" s="11">
        <v>1</v>
      </c>
      <c r="L39" s="11">
        <v>122060</v>
      </c>
      <c r="M39" s="11">
        <v>387635</v>
      </c>
      <c r="N39" s="11">
        <v>400212</v>
      </c>
      <c r="O39" s="11">
        <v>675529</v>
      </c>
      <c r="P39" s="11">
        <v>109302</v>
      </c>
      <c r="Q39" s="11">
        <v>740048</v>
      </c>
      <c r="R39" s="11">
        <v>2849603</v>
      </c>
      <c r="S39" s="17">
        <f t="shared" si="0"/>
        <v>47.493383333333334</v>
      </c>
      <c r="T39" s="17">
        <f t="shared" si="1"/>
        <v>8.4949166666666667</v>
      </c>
      <c r="U39" s="17">
        <f t="shared" si="1"/>
        <v>17.929016666666666</v>
      </c>
      <c r="V39" s="17">
        <f t="shared" si="2"/>
        <v>14.155833333333334</v>
      </c>
      <c r="W39" s="17">
        <f t="shared" si="3"/>
        <v>-9.4341000000000008</v>
      </c>
      <c r="X39" s="11" t="s">
        <v>38</v>
      </c>
      <c r="Y39" s="11">
        <v>14</v>
      </c>
      <c r="Z39" s="11">
        <v>9</v>
      </c>
      <c r="AA39" s="11">
        <v>509695</v>
      </c>
      <c r="AB39" s="11">
        <v>1075741</v>
      </c>
      <c r="AC39" s="11">
        <v>-5</v>
      </c>
      <c r="AD39" s="11">
        <v>-566046</v>
      </c>
      <c r="AE39" s="11">
        <v>24</v>
      </c>
      <c r="AF39">
        <v>22</v>
      </c>
      <c r="AG39" t="s">
        <v>469</v>
      </c>
      <c r="AH39" t="s">
        <v>97</v>
      </c>
      <c r="AI39" t="s">
        <v>98</v>
      </c>
      <c r="AJ39" t="s">
        <v>96</v>
      </c>
      <c r="AK39" t="s">
        <v>95</v>
      </c>
      <c r="AL39" t="s">
        <v>460</v>
      </c>
    </row>
    <row r="40" spans="1:40" x14ac:dyDescent="0.2">
      <c r="A40" t="s">
        <v>503</v>
      </c>
      <c r="B40" s="11" t="s">
        <v>16</v>
      </c>
      <c r="C40" s="11" t="s">
        <v>36</v>
      </c>
      <c r="D40" s="11">
        <v>4</v>
      </c>
      <c r="E40" s="11" t="s">
        <v>127</v>
      </c>
      <c r="F40" s="11" t="s">
        <v>128</v>
      </c>
      <c r="G40" s="11">
        <v>4</v>
      </c>
      <c r="H40" s="11">
        <v>5</v>
      </c>
      <c r="I40" s="11">
        <v>2</v>
      </c>
      <c r="J40" s="11">
        <v>6</v>
      </c>
      <c r="K40" s="11">
        <v>0</v>
      </c>
      <c r="L40" s="11">
        <v>180853</v>
      </c>
      <c r="M40" s="11">
        <v>419872</v>
      </c>
      <c r="N40" s="11">
        <v>240103</v>
      </c>
      <c r="O40" s="11">
        <v>396366</v>
      </c>
      <c r="P40" s="11">
        <v>100835</v>
      </c>
      <c r="Q40" s="11">
        <v>740646</v>
      </c>
      <c r="R40" s="11">
        <v>2632421</v>
      </c>
      <c r="S40" s="17">
        <f t="shared" si="0"/>
        <v>43.873683333333332</v>
      </c>
      <c r="T40" s="17">
        <f t="shared" si="1"/>
        <v>10.012083333333333</v>
      </c>
      <c r="U40" s="17">
        <f t="shared" si="1"/>
        <v>10.607816666666668</v>
      </c>
      <c r="V40" s="17">
        <f t="shared" si="2"/>
        <v>14.024683333333334</v>
      </c>
      <c r="W40" s="17">
        <f t="shared" si="3"/>
        <v>-0.59573333333333334</v>
      </c>
      <c r="X40" s="11" t="s">
        <v>59</v>
      </c>
      <c r="Y40" s="11">
        <v>9</v>
      </c>
      <c r="Z40" s="11">
        <v>8</v>
      </c>
      <c r="AA40" s="11">
        <v>600725</v>
      </c>
      <c r="AB40" s="11">
        <v>636469</v>
      </c>
      <c r="AC40" s="11">
        <v>-1</v>
      </c>
      <c r="AD40" s="11">
        <v>-35744</v>
      </c>
      <c r="AE40" s="11">
        <v>17</v>
      </c>
      <c r="AF40">
        <v>25</v>
      </c>
      <c r="AG40" t="s">
        <v>110</v>
      </c>
      <c r="AH40" t="s">
        <v>92</v>
      </c>
      <c r="AI40" t="s">
        <v>98</v>
      </c>
      <c r="AJ40" t="s">
        <v>89</v>
      </c>
      <c r="AK40" t="s">
        <v>95</v>
      </c>
      <c r="AL40" t="s">
        <v>172</v>
      </c>
    </row>
    <row r="41" spans="1:40" x14ac:dyDescent="0.2">
      <c r="A41" t="s">
        <v>504</v>
      </c>
      <c r="B41" s="11" t="s">
        <v>0</v>
      </c>
      <c r="C41" s="11" t="s">
        <v>36</v>
      </c>
      <c r="D41" s="11">
        <v>0</v>
      </c>
      <c r="E41" s="11" t="s">
        <v>127</v>
      </c>
      <c r="F41" s="11" t="s">
        <v>128</v>
      </c>
      <c r="G41" s="11">
        <v>3</v>
      </c>
      <c r="H41" s="11">
        <v>7</v>
      </c>
      <c r="I41" s="11">
        <v>1</v>
      </c>
      <c r="J41" s="11">
        <v>0</v>
      </c>
      <c r="K41" s="11">
        <v>1</v>
      </c>
      <c r="L41" s="11">
        <v>129790</v>
      </c>
      <c r="M41" s="11">
        <v>601412</v>
      </c>
      <c r="N41" s="11">
        <v>255442</v>
      </c>
      <c r="O41" s="11">
        <v>336158</v>
      </c>
      <c r="P41" s="11">
        <v>166200</v>
      </c>
      <c r="Q41" s="11">
        <v>542180</v>
      </c>
      <c r="R41" s="11">
        <v>2328840</v>
      </c>
      <c r="S41" s="17">
        <f t="shared" si="0"/>
        <v>38.814</v>
      </c>
      <c r="T41" s="17">
        <f t="shared" si="1"/>
        <v>12.1867</v>
      </c>
      <c r="U41" s="17">
        <f t="shared" si="1"/>
        <v>9.8600000000000012</v>
      </c>
      <c r="V41" s="17">
        <f t="shared" si="2"/>
        <v>11.806333333333333</v>
      </c>
      <c r="W41" s="17">
        <f t="shared" si="3"/>
        <v>2.3267000000000002</v>
      </c>
      <c r="X41" s="11" t="s">
        <v>44</v>
      </c>
      <c r="Y41" s="11">
        <v>10</v>
      </c>
      <c r="Z41" s="11">
        <v>1</v>
      </c>
      <c r="AA41" s="11">
        <v>731202</v>
      </c>
      <c r="AB41" s="11">
        <v>591600</v>
      </c>
      <c r="AC41" s="11">
        <v>-9</v>
      </c>
      <c r="AD41" s="11">
        <v>139602</v>
      </c>
      <c r="AE41" s="11">
        <v>12</v>
      </c>
      <c r="AF41">
        <v>21</v>
      </c>
      <c r="AG41" t="s">
        <v>110</v>
      </c>
      <c r="AH41" t="s">
        <v>87</v>
      </c>
      <c r="AI41" t="s">
        <v>98</v>
      </c>
      <c r="AJ41" t="s">
        <v>101</v>
      </c>
      <c r="AK41" t="s">
        <v>95</v>
      </c>
      <c r="AL41" t="s">
        <v>460</v>
      </c>
    </row>
    <row r="42" spans="1:40" x14ac:dyDescent="0.2">
      <c r="A42" t="s">
        <v>505</v>
      </c>
      <c r="B42" s="11" t="s">
        <v>16</v>
      </c>
      <c r="C42" s="11" t="s">
        <v>36</v>
      </c>
      <c r="D42" s="11">
        <v>3</v>
      </c>
      <c r="E42" s="11" t="s">
        <v>127</v>
      </c>
      <c r="F42" s="11" t="s">
        <v>128</v>
      </c>
      <c r="G42" s="11">
        <v>3</v>
      </c>
      <c r="H42" s="11">
        <v>4</v>
      </c>
      <c r="I42" s="11">
        <v>3</v>
      </c>
      <c r="J42" s="11">
        <v>5</v>
      </c>
      <c r="K42" s="11">
        <v>0</v>
      </c>
      <c r="L42" s="11">
        <v>111740</v>
      </c>
      <c r="M42" s="11">
        <v>382926</v>
      </c>
      <c r="N42" s="11">
        <v>196377</v>
      </c>
      <c r="O42" s="11">
        <v>323742</v>
      </c>
      <c r="P42" s="11">
        <v>59206</v>
      </c>
      <c r="Q42" s="11">
        <v>503196</v>
      </c>
      <c r="R42" s="11">
        <v>1813759</v>
      </c>
      <c r="S42" s="17">
        <f t="shared" si="0"/>
        <v>30.229316666666666</v>
      </c>
      <c r="T42" s="17">
        <f t="shared" si="1"/>
        <v>8.2444333333333333</v>
      </c>
      <c r="U42" s="17">
        <f t="shared" si="1"/>
        <v>8.6686500000000013</v>
      </c>
      <c r="V42" s="17">
        <f t="shared" si="2"/>
        <v>9.3733666666666675</v>
      </c>
      <c r="W42" s="17">
        <f t="shared" si="3"/>
        <v>-0.42421666666666663</v>
      </c>
      <c r="X42" s="11" t="s">
        <v>68</v>
      </c>
      <c r="Y42" s="11">
        <v>7</v>
      </c>
      <c r="Z42" s="11">
        <v>8</v>
      </c>
      <c r="AA42" s="11">
        <v>494666</v>
      </c>
      <c r="AB42" s="11">
        <v>520119</v>
      </c>
      <c r="AC42" s="11">
        <v>1</v>
      </c>
      <c r="AD42" s="11">
        <v>-25453</v>
      </c>
      <c r="AE42" s="11">
        <v>15</v>
      </c>
      <c r="AF42">
        <v>19</v>
      </c>
      <c r="AG42" t="s">
        <v>110</v>
      </c>
      <c r="AH42" t="s">
        <v>92</v>
      </c>
      <c r="AI42" t="s">
        <v>88</v>
      </c>
      <c r="AJ42" t="s">
        <v>96</v>
      </c>
      <c r="AK42" t="s">
        <v>95</v>
      </c>
      <c r="AL42" t="s">
        <v>172</v>
      </c>
      <c r="AM42" t="s">
        <v>205</v>
      </c>
      <c r="AN42">
        <v>4</v>
      </c>
    </row>
    <row r="43" spans="1:40" x14ac:dyDescent="0.2">
      <c r="A43" t="s">
        <v>506</v>
      </c>
      <c r="B43" s="11" t="s">
        <v>0</v>
      </c>
      <c r="C43" s="11" t="s">
        <v>36</v>
      </c>
      <c r="D43" s="11">
        <v>4</v>
      </c>
      <c r="E43" s="11" t="s">
        <v>128</v>
      </c>
      <c r="F43" s="11" t="s">
        <v>127</v>
      </c>
      <c r="G43" s="11">
        <v>3</v>
      </c>
      <c r="H43" s="11">
        <v>2</v>
      </c>
      <c r="I43" s="11">
        <v>0</v>
      </c>
      <c r="J43" s="11">
        <v>0</v>
      </c>
      <c r="K43" s="11">
        <v>1</v>
      </c>
      <c r="L43" s="11">
        <v>105476</v>
      </c>
      <c r="M43" s="11">
        <v>141370</v>
      </c>
      <c r="N43" s="11">
        <v>47724</v>
      </c>
      <c r="O43" s="11">
        <v>94399</v>
      </c>
      <c r="P43" s="11">
        <v>31371</v>
      </c>
      <c r="Q43" s="11">
        <v>683764</v>
      </c>
      <c r="R43" s="11">
        <v>1630483</v>
      </c>
      <c r="S43" s="17">
        <f t="shared" si="0"/>
        <v>27.174716666666665</v>
      </c>
      <c r="T43" s="17">
        <f t="shared" si="1"/>
        <v>4.1140999999999996</v>
      </c>
      <c r="U43" s="17">
        <f t="shared" si="1"/>
        <v>2.3687166666666664</v>
      </c>
      <c r="V43" s="17">
        <f t="shared" si="2"/>
        <v>11.918916666666666</v>
      </c>
      <c r="W43" s="17">
        <f t="shared" si="3"/>
        <v>1.7453833333333333</v>
      </c>
      <c r="X43" s="11" t="s">
        <v>74</v>
      </c>
      <c r="Y43" s="11">
        <v>5</v>
      </c>
      <c r="Z43" s="11">
        <v>0</v>
      </c>
      <c r="AA43" s="11">
        <v>246846</v>
      </c>
      <c r="AB43" s="11">
        <v>142123</v>
      </c>
      <c r="AC43" s="11">
        <v>-5</v>
      </c>
      <c r="AD43" s="11">
        <v>104723</v>
      </c>
      <c r="AE43" s="11">
        <v>6</v>
      </c>
      <c r="AF43">
        <v>18</v>
      </c>
      <c r="AG43" t="s">
        <v>110</v>
      </c>
      <c r="AH43" t="s">
        <v>87</v>
      </c>
      <c r="AI43" t="s">
        <v>93</v>
      </c>
      <c r="AJ43" t="s">
        <v>96</v>
      </c>
      <c r="AK43" t="s">
        <v>95</v>
      </c>
      <c r="AL43" t="s">
        <v>460</v>
      </c>
      <c r="AM43" t="s">
        <v>205</v>
      </c>
      <c r="AN43">
        <v>4</v>
      </c>
    </row>
    <row r="44" spans="1:40" x14ac:dyDescent="0.2">
      <c r="A44" t="s">
        <v>507</v>
      </c>
      <c r="B44" s="11" t="s">
        <v>16</v>
      </c>
      <c r="C44" s="11" t="s">
        <v>36</v>
      </c>
      <c r="D44" s="11">
        <v>3</v>
      </c>
      <c r="E44" s="11" t="s">
        <v>127</v>
      </c>
      <c r="F44" s="11" t="s">
        <v>128</v>
      </c>
      <c r="G44" s="11">
        <v>4</v>
      </c>
      <c r="H44" s="11">
        <v>8</v>
      </c>
      <c r="I44" s="11">
        <v>2</v>
      </c>
      <c r="J44" s="11">
        <v>5</v>
      </c>
      <c r="K44" s="11">
        <v>1</v>
      </c>
      <c r="L44" s="11">
        <v>144126</v>
      </c>
      <c r="M44" s="11">
        <v>360669</v>
      </c>
      <c r="N44" s="11">
        <v>164853</v>
      </c>
      <c r="O44" s="11">
        <v>316564</v>
      </c>
      <c r="P44" s="11">
        <v>519001</v>
      </c>
      <c r="Q44" s="11">
        <v>131484</v>
      </c>
      <c r="R44" s="11">
        <v>2033550</v>
      </c>
      <c r="S44" s="17">
        <f t="shared" si="0"/>
        <v>33.892499999999998</v>
      </c>
      <c r="T44" s="17">
        <f t="shared" si="1"/>
        <v>8.4132499999999997</v>
      </c>
      <c r="U44" s="17">
        <f t="shared" si="1"/>
        <v>8.0236166666666655</v>
      </c>
      <c r="V44" s="17">
        <f t="shared" si="2"/>
        <v>10.841416666666667</v>
      </c>
      <c r="W44" s="17">
        <f t="shared" si="3"/>
        <v>0.38963333333333333</v>
      </c>
      <c r="X44" s="11" t="s">
        <v>52</v>
      </c>
      <c r="Y44" s="11">
        <v>12</v>
      </c>
      <c r="Z44" s="11">
        <v>7</v>
      </c>
      <c r="AA44" s="11">
        <v>504795</v>
      </c>
      <c r="AB44" s="11">
        <v>481417</v>
      </c>
      <c r="AC44" s="11">
        <v>-5</v>
      </c>
      <c r="AD44" s="11">
        <v>23378</v>
      </c>
      <c r="AE44" s="11">
        <v>20</v>
      </c>
      <c r="AF44">
        <v>21</v>
      </c>
      <c r="AG44" t="s">
        <v>110</v>
      </c>
      <c r="AH44" t="s">
        <v>92</v>
      </c>
      <c r="AI44" t="s">
        <v>88</v>
      </c>
      <c r="AJ44" t="s">
        <v>89</v>
      </c>
      <c r="AK44" t="s">
        <v>95</v>
      </c>
      <c r="AL44" t="s">
        <v>460</v>
      </c>
      <c r="AM44" t="s">
        <v>205</v>
      </c>
      <c r="AN44">
        <v>4</v>
      </c>
    </row>
    <row r="45" spans="1:40" x14ac:dyDescent="0.2">
      <c r="A45" t="s">
        <v>508</v>
      </c>
      <c r="B45" s="11" t="s">
        <v>16</v>
      </c>
      <c r="C45" s="11" t="s">
        <v>36</v>
      </c>
      <c r="D45" s="11">
        <v>2</v>
      </c>
      <c r="E45" s="11" t="s">
        <v>128</v>
      </c>
      <c r="F45" s="11" t="s">
        <v>127</v>
      </c>
      <c r="G45" s="11">
        <v>5</v>
      </c>
      <c r="H45" s="11">
        <v>9</v>
      </c>
      <c r="I45" s="11">
        <v>4</v>
      </c>
      <c r="J45" s="11">
        <v>7</v>
      </c>
      <c r="K45" s="11">
        <v>1</v>
      </c>
      <c r="L45" s="11">
        <v>132153</v>
      </c>
      <c r="M45" s="11">
        <v>289693</v>
      </c>
      <c r="N45" s="11">
        <v>237219</v>
      </c>
      <c r="O45" s="11">
        <v>405558</v>
      </c>
      <c r="P45" s="11">
        <v>312313</v>
      </c>
      <c r="Q45" s="11">
        <v>789486</v>
      </c>
      <c r="R45" s="11">
        <v>2458631</v>
      </c>
      <c r="S45" s="17">
        <f t="shared" si="0"/>
        <v>40.977183333333329</v>
      </c>
      <c r="T45" s="17">
        <f t="shared" si="1"/>
        <v>7.0307666666666666</v>
      </c>
      <c r="U45" s="17">
        <f t="shared" si="1"/>
        <v>10.712950000000001</v>
      </c>
      <c r="V45" s="17">
        <f t="shared" si="2"/>
        <v>18.363316666666666</v>
      </c>
      <c r="W45" s="17">
        <f t="shared" si="3"/>
        <v>-3.6821833333333336</v>
      </c>
      <c r="X45" s="11" t="s">
        <v>43</v>
      </c>
      <c r="Y45" s="11">
        <v>14</v>
      </c>
      <c r="Z45" s="11">
        <v>11</v>
      </c>
      <c r="AA45" s="11">
        <v>421846</v>
      </c>
      <c r="AB45" s="11">
        <v>642777</v>
      </c>
      <c r="AC45" s="11">
        <v>-3</v>
      </c>
      <c r="AD45" s="11">
        <v>-220931</v>
      </c>
      <c r="AE45" s="11">
        <v>26</v>
      </c>
      <c r="AF45">
        <v>19</v>
      </c>
      <c r="AG45" t="s">
        <v>469</v>
      </c>
      <c r="AH45" t="s">
        <v>97</v>
      </c>
      <c r="AI45" t="s">
        <v>93</v>
      </c>
      <c r="AJ45" t="s">
        <v>101</v>
      </c>
      <c r="AK45" t="s">
        <v>95</v>
      </c>
      <c r="AL45" t="s">
        <v>172</v>
      </c>
      <c r="AM45" t="s">
        <v>205</v>
      </c>
      <c r="AN45">
        <v>4</v>
      </c>
    </row>
    <row r="46" spans="1:40" x14ac:dyDescent="0.2">
      <c r="A46" t="s">
        <v>509</v>
      </c>
      <c r="B46" s="11" t="s">
        <v>16</v>
      </c>
      <c r="C46" s="11" t="s">
        <v>17</v>
      </c>
      <c r="D46" s="11">
        <v>4</v>
      </c>
      <c r="E46" s="11" t="s">
        <v>127</v>
      </c>
      <c r="F46" s="11" t="s">
        <v>128</v>
      </c>
      <c r="G46" s="11">
        <v>5</v>
      </c>
      <c r="H46" s="11">
        <v>9</v>
      </c>
      <c r="I46" s="11">
        <v>4</v>
      </c>
      <c r="J46" s="11">
        <v>9</v>
      </c>
      <c r="K46" s="11">
        <v>0</v>
      </c>
      <c r="L46" s="11">
        <v>186251</v>
      </c>
      <c r="M46" s="11">
        <v>452084</v>
      </c>
      <c r="N46" s="11">
        <v>193048</v>
      </c>
      <c r="O46" s="11">
        <v>453701</v>
      </c>
      <c r="P46" s="11">
        <v>131274</v>
      </c>
      <c r="Q46" s="11">
        <v>565786</v>
      </c>
      <c r="R46" s="11">
        <v>2248985</v>
      </c>
      <c r="S46" s="17">
        <f t="shared" si="0"/>
        <v>37.483083333333333</v>
      </c>
      <c r="T46" s="17">
        <f t="shared" si="1"/>
        <v>10.638916666666667</v>
      </c>
      <c r="U46" s="17">
        <f t="shared" si="1"/>
        <v>10.77915</v>
      </c>
      <c r="V46" s="17">
        <f t="shared" si="2"/>
        <v>11.617666666666667</v>
      </c>
      <c r="W46" s="17">
        <f t="shared" si="3"/>
        <v>-0.14023333333333332</v>
      </c>
      <c r="X46" s="11" t="s">
        <v>20</v>
      </c>
      <c r="Y46" s="11">
        <v>14</v>
      </c>
      <c r="Z46" s="11">
        <v>13</v>
      </c>
      <c r="AA46" s="11">
        <v>638335</v>
      </c>
      <c r="AB46" s="11">
        <v>646749</v>
      </c>
      <c r="AC46" s="11">
        <v>-1</v>
      </c>
      <c r="AD46" s="11">
        <v>-8414</v>
      </c>
      <c r="AE46" s="11">
        <v>27</v>
      </c>
      <c r="AF46">
        <v>18</v>
      </c>
      <c r="AG46" t="s">
        <v>110</v>
      </c>
      <c r="AH46" t="s">
        <v>92</v>
      </c>
      <c r="AI46" t="s">
        <v>93</v>
      </c>
      <c r="AJ46" t="s">
        <v>96</v>
      </c>
      <c r="AK46" t="s">
        <v>95</v>
      </c>
      <c r="AL46" t="s">
        <v>172</v>
      </c>
    </row>
    <row r="47" spans="1:40" x14ac:dyDescent="0.2">
      <c r="A47" t="s">
        <v>510</v>
      </c>
      <c r="B47" s="11" t="s">
        <v>0</v>
      </c>
      <c r="C47" s="11" t="s">
        <v>17</v>
      </c>
      <c r="D47" s="11">
        <v>3</v>
      </c>
      <c r="E47" s="11" t="s">
        <v>127</v>
      </c>
      <c r="F47" s="11" t="s">
        <v>128</v>
      </c>
      <c r="G47" s="11">
        <v>4</v>
      </c>
      <c r="H47" s="11">
        <v>9</v>
      </c>
      <c r="I47" s="11">
        <v>0</v>
      </c>
      <c r="J47" s="11">
        <v>5</v>
      </c>
      <c r="K47" s="11">
        <v>1</v>
      </c>
      <c r="L47" s="11">
        <v>145373</v>
      </c>
      <c r="M47" s="11">
        <v>416336</v>
      </c>
      <c r="N47" s="11">
        <v>305176</v>
      </c>
      <c r="O47" s="11">
        <v>269125</v>
      </c>
      <c r="P47" s="11">
        <v>182103</v>
      </c>
      <c r="Q47" s="11">
        <v>577811</v>
      </c>
      <c r="R47" s="11">
        <v>2432776</v>
      </c>
      <c r="S47" s="17">
        <f t="shared" si="0"/>
        <v>40.546266666666661</v>
      </c>
      <c r="T47" s="17">
        <f t="shared" si="1"/>
        <v>9.361816666666666</v>
      </c>
      <c r="U47" s="17">
        <f t="shared" si="1"/>
        <v>9.5716833333333344</v>
      </c>
      <c r="V47" s="17">
        <f t="shared" si="2"/>
        <v>12.665233333333333</v>
      </c>
      <c r="W47" s="17">
        <f t="shared" si="3"/>
        <v>-0.20986666666666667</v>
      </c>
      <c r="X47" s="11" t="s">
        <v>21</v>
      </c>
      <c r="Y47" s="11">
        <v>13</v>
      </c>
      <c r="Z47" s="11">
        <v>5</v>
      </c>
      <c r="AA47" s="11">
        <v>561709</v>
      </c>
      <c r="AB47" s="11">
        <v>574301</v>
      </c>
      <c r="AC47" s="11">
        <v>-8</v>
      </c>
      <c r="AD47" s="11">
        <v>-12592</v>
      </c>
      <c r="AE47" s="11">
        <v>19</v>
      </c>
      <c r="AF47">
        <v>21</v>
      </c>
      <c r="AG47" t="s">
        <v>110</v>
      </c>
      <c r="AH47" t="s">
        <v>97</v>
      </c>
      <c r="AI47" t="s">
        <v>98</v>
      </c>
      <c r="AJ47" t="s">
        <v>96</v>
      </c>
      <c r="AK47" t="s">
        <v>95</v>
      </c>
      <c r="AL47" t="s">
        <v>460</v>
      </c>
    </row>
    <row r="48" spans="1:40" x14ac:dyDescent="0.2">
      <c r="A48" t="s">
        <v>511</v>
      </c>
      <c r="B48" s="11" t="s">
        <v>16</v>
      </c>
      <c r="C48" s="11" t="s">
        <v>17</v>
      </c>
      <c r="D48" s="11">
        <v>0</v>
      </c>
      <c r="E48" s="11" t="s">
        <v>127</v>
      </c>
      <c r="F48" s="11" t="s">
        <v>128</v>
      </c>
      <c r="G48" s="11">
        <v>5</v>
      </c>
      <c r="H48" s="11">
        <v>8</v>
      </c>
      <c r="I48" s="11">
        <v>1</v>
      </c>
      <c r="J48" s="11">
        <v>7</v>
      </c>
      <c r="K48" s="11">
        <v>1</v>
      </c>
      <c r="L48" s="11">
        <v>113678</v>
      </c>
      <c r="M48" s="11">
        <v>399418</v>
      </c>
      <c r="N48" s="11">
        <v>313667</v>
      </c>
      <c r="O48" s="11">
        <v>431244</v>
      </c>
      <c r="P48" s="11">
        <v>505476</v>
      </c>
      <c r="Q48" s="11">
        <v>42392</v>
      </c>
      <c r="R48" s="11">
        <v>2329340</v>
      </c>
      <c r="S48" s="17">
        <f t="shared" si="0"/>
        <v>38.822333333333333</v>
      </c>
      <c r="T48" s="17">
        <f t="shared" si="1"/>
        <v>8.5516000000000005</v>
      </c>
      <c r="U48" s="17">
        <f t="shared" si="1"/>
        <v>12.415183333333333</v>
      </c>
      <c r="V48" s="17">
        <f t="shared" si="2"/>
        <v>9.1311333333333344</v>
      </c>
      <c r="W48" s="17">
        <f t="shared" si="3"/>
        <v>-3.8635833333333331</v>
      </c>
      <c r="X48" s="11" t="s">
        <v>57</v>
      </c>
      <c r="Y48" s="11">
        <v>13</v>
      </c>
      <c r="Z48" s="11">
        <v>8</v>
      </c>
      <c r="AA48" s="11">
        <v>513096</v>
      </c>
      <c r="AB48" s="11">
        <v>744911</v>
      </c>
      <c r="AC48" s="11">
        <v>-5</v>
      </c>
      <c r="AD48" s="11">
        <v>-231815</v>
      </c>
      <c r="AE48" s="11">
        <v>22</v>
      </c>
      <c r="AF48">
        <v>19</v>
      </c>
      <c r="AG48" t="s">
        <v>110</v>
      </c>
      <c r="AH48" t="s">
        <v>92</v>
      </c>
      <c r="AI48" t="s">
        <v>99</v>
      </c>
      <c r="AJ48" t="s">
        <v>89</v>
      </c>
      <c r="AK48" t="s">
        <v>90</v>
      </c>
      <c r="AL48" t="s">
        <v>460</v>
      </c>
    </row>
    <row r="49" spans="1:40" x14ac:dyDescent="0.2">
      <c r="A49" t="s">
        <v>512</v>
      </c>
      <c r="B49" s="11" t="s">
        <v>16</v>
      </c>
      <c r="C49" s="11" t="s">
        <v>17</v>
      </c>
      <c r="D49" s="11">
        <v>4</v>
      </c>
      <c r="E49" s="11" t="s">
        <v>128</v>
      </c>
      <c r="F49" s="11" t="s">
        <v>127</v>
      </c>
      <c r="G49" s="11">
        <v>5</v>
      </c>
      <c r="H49" s="11">
        <v>9</v>
      </c>
      <c r="I49" s="11">
        <v>5</v>
      </c>
      <c r="J49" s="11">
        <v>9</v>
      </c>
      <c r="K49" s="11">
        <v>1</v>
      </c>
      <c r="L49" s="11">
        <v>122113</v>
      </c>
      <c r="M49" s="11">
        <v>298163</v>
      </c>
      <c r="N49" s="11">
        <v>177209</v>
      </c>
      <c r="O49" s="11">
        <v>524138</v>
      </c>
      <c r="P49" s="11">
        <v>195943</v>
      </c>
      <c r="Q49" s="11">
        <v>587052</v>
      </c>
      <c r="R49" s="11">
        <v>2286920</v>
      </c>
      <c r="S49" s="17">
        <f t="shared" si="0"/>
        <v>38.115333333333332</v>
      </c>
      <c r="T49" s="17">
        <f t="shared" si="1"/>
        <v>7.0045999999999999</v>
      </c>
      <c r="U49" s="17">
        <f t="shared" si="1"/>
        <v>11.689116666666667</v>
      </c>
      <c r="V49" s="17">
        <f t="shared" si="2"/>
        <v>13.049916666666666</v>
      </c>
      <c r="W49" s="17">
        <f t="shared" si="3"/>
        <v>-4.6845166666666671</v>
      </c>
      <c r="X49" s="11" t="s">
        <v>22</v>
      </c>
      <c r="Y49" s="11">
        <v>14</v>
      </c>
      <c r="Z49" s="11">
        <v>14</v>
      </c>
      <c r="AA49" s="11">
        <v>420276</v>
      </c>
      <c r="AB49" s="11">
        <v>701347</v>
      </c>
      <c r="AC49" s="11">
        <v>0</v>
      </c>
      <c r="AD49" s="11">
        <v>-281071</v>
      </c>
      <c r="AE49" s="11">
        <v>29</v>
      </c>
      <c r="AF49">
        <v>18</v>
      </c>
      <c r="AG49" t="s">
        <v>513</v>
      </c>
      <c r="AH49" t="s">
        <v>92</v>
      </c>
      <c r="AI49" t="s">
        <v>93</v>
      </c>
      <c r="AJ49" t="s">
        <v>96</v>
      </c>
      <c r="AK49" t="s">
        <v>95</v>
      </c>
      <c r="AL49" t="s">
        <v>460</v>
      </c>
    </row>
    <row r="50" spans="1:40" x14ac:dyDescent="0.2">
      <c r="A50" t="s">
        <v>514</v>
      </c>
      <c r="B50" s="11" t="s">
        <v>16</v>
      </c>
      <c r="C50" s="11" t="s">
        <v>17</v>
      </c>
      <c r="D50" s="11">
        <v>4</v>
      </c>
      <c r="E50" s="11" t="s">
        <v>128</v>
      </c>
      <c r="F50" s="11" t="s">
        <v>127</v>
      </c>
      <c r="G50" s="11">
        <v>3</v>
      </c>
      <c r="H50" s="11">
        <v>5</v>
      </c>
      <c r="I50" s="11">
        <v>3</v>
      </c>
      <c r="J50" s="11">
        <v>2</v>
      </c>
      <c r="K50" s="11">
        <v>2</v>
      </c>
      <c r="L50" s="11">
        <v>131108</v>
      </c>
      <c r="M50" s="11">
        <v>441533</v>
      </c>
      <c r="N50" s="11">
        <v>151933</v>
      </c>
      <c r="O50" s="11">
        <v>483001</v>
      </c>
      <c r="P50" s="11">
        <v>340043</v>
      </c>
      <c r="Q50" s="11">
        <v>312420</v>
      </c>
      <c r="R50" s="11">
        <v>2326358</v>
      </c>
      <c r="S50" s="17">
        <f t="shared" si="0"/>
        <v>38.772633333333339</v>
      </c>
      <c r="T50" s="17">
        <f t="shared" si="1"/>
        <v>9.5440166666666659</v>
      </c>
      <c r="U50" s="17">
        <f t="shared" si="1"/>
        <v>10.582233333333333</v>
      </c>
      <c r="V50" s="17">
        <f t="shared" si="2"/>
        <v>10.874383333333332</v>
      </c>
      <c r="W50" s="17">
        <f t="shared" si="3"/>
        <v>-1.0382166666666666</v>
      </c>
      <c r="X50" s="11" t="s">
        <v>23</v>
      </c>
      <c r="Y50" s="11">
        <v>8</v>
      </c>
      <c r="Z50" s="11">
        <v>5</v>
      </c>
      <c r="AA50" s="11">
        <v>572641</v>
      </c>
      <c r="AB50" s="11">
        <v>634934</v>
      </c>
      <c r="AC50" s="11">
        <v>-3</v>
      </c>
      <c r="AD50" s="11">
        <v>-62293</v>
      </c>
      <c r="AE50" s="11">
        <v>15</v>
      </c>
      <c r="AF50">
        <v>24</v>
      </c>
      <c r="AG50" t="s">
        <v>110</v>
      </c>
      <c r="AH50" t="s">
        <v>92</v>
      </c>
      <c r="AI50" t="s">
        <v>98</v>
      </c>
      <c r="AJ50" t="s">
        <v>89</v>
      </c>
      <c r="AK50" t="s">
        <v>95</v>
      </c>
      <c r="AL50" t="s">
        <v>460</v>
      </c>
    </row>
    <row r="51" spans="1:40" x14ac:dyDescent="0.2">
      <c r="A51" t="s">
        <v>515</v>
      </c>
      <c r="B51" s="11" t="s">
        <v>0</v>
      </c>
      <c r="C51" s="11" t="s">
        <v>17</v>
      </c>
      <c r="D51" s="11">
        <v>4</v>
      </c>
      <c r="E51" s="11" t="s">
        <v>127</v>
      </c>
      <c r="F51" s="11" t="s">
        <v>128</v>
      </c>
      <c r="G51" s="11">
        <v>4</v>
      </c>
      <c r="H51" s="11">
        <v>9</v>
      </c>
      <c r="I51" s="11">
        <v>4</v>
      </c>
      <c r="J51" s="11">
        <v>5</v>
      </c>
      <c r="K51" s="11">
        <v>0</v>
      </c>
      <c r="L51" s="11">
        <v>130433</v>
      </c>
      <c r="M51" s="11">
        <v>458970</v>
      </c>
      <c r="N51" s="11">
        <v>188322</v>
      </c>
      <c r="O51" s="11">
        <v>257018</v>
      </c>
      <c r="P51" s="11">
        <v>167620</v>
      </c>
      <c r="Q51" s="11">
        <v>670732</v>
      </c>
      <c r="R51" s="11">
        <v>2254936</v>
      </c>
      <c r="S51" s="17">
        <f t="shared" si="0"/>
        <v>37.582266666666669</v>
      </c>
      <c r="T51" s="17">
        <f t="shared" si="1"/>
        <v>9.823383333333334</v>
      </c>
      <c r="U51" s="17">
        <f t="shared" si="1"/>
        <v>7.4223333333333326</v>
      </c>
      <c r="V51" s="17">
        <f t="shared" si="2"/>
        <v>13.972533333333333</v>
      </c>
      <c r="W51" s="17">
        <f t="shared" si="3"/>
        <v>2.4010499999999997</v>
      </c>
      <c r="X51" s="11" t="s">
        <v>25</v>
      </c>
      <c r="Y51" s="11">
        <v>13</v>
      </c>
      <c r="Z51" s="11">
        <v>9</v>
      </c>
      <c r="AA51" s="11">
        <v>589403</v>
      </c>
      <c r="AB51" s="11">
        <v>445340</v>
      </c>
      <c r="AC51" s="11">
        <v>-4</v>
      </c>
      <c r="AD51" s="11">
        <v>144063</v>
      </c>
      <c r="AE51" s="11">
        <v>22</v>
      </c>
      <c r="AF51">
        <v>18</v>
      </c>
      <c r="AG51" t="s">
        <v>516</v>
      </c>
      <c r="AH51" t="s">
        <v>100</v>
      </c>
      <c r="AI51" t="s">
        <v>99</v>
      </c>
      <c r="AJ51" t="s">
        <v>89</v>
      </c>
      <c r="AK51" t="s">
        <v>90</v>
      </c>
      <c r="AL51" t="s">
        <v>172</v>
      </c>
    </row>
    <row r="52" spans="1:40" x14ac:dyDescent="0.2">
      <c r="A52" t="s">
        <v>517</v>
      </c>
      <c r="B52" s="11" t="s">
        <v>0</v>
      </c>
      <c r="C52" s="11" t="s">
        <v>17</v>
      </c>
      <c r="D52" s="11">
        <v>4</v>
      </c>
      <c r="E52" s="11" t="s">
        <v>128</v>
      </c>
      <c r="F52" s="11" t="s">
        <v>127</v>
      </c>
      <c r="G52" s="11">
        <v>3</v>
      </c>
      <c r="H52" s="11">
        <v>5</v>
      </c>
      <c r="I52" s="11">
        <v>4</v>
      </c>
      <c r="J52" s="11">
        <v>9</v>
      </c>
      <c r="K52" s="11">
        <v>2</v>
      </c>
      <c r="L52" s="11">
        <v>137987</v>
      </c>
      <c r="M52" s="11">
        <v>286207</v>
      </c>
      <c r="N52" s="11">
        <v>192372</v>
      </c>
      <c r="O52" s="11">
        <v>362036</v>
      </c>
      <c r="P52" s="11">
        <v>190118</v>
      </c>
      <c r="Q52" s="11">
        <v>76132</v>
      </c>
      <c r="R52" s="11">
        <v>2223818</v>
      </c>
      <c r="S52" s="17">
        <f t="shared" si="0"/>
        <v>37.063633333333335</v>
      </c>
      <c r="T52" s="17">
        <f t="shared" si="1"/>
        <v>7.0699000000000005</v>
      </c>
      <c r="U52" s="17">
        <f t="shared" si="1"/>
        <v>9.2401333333333344</v>
      </c>
      <c r="V52" s="17">
        <f t="shared" si="2"/>
        <v>4.4375</v>
      </c>
      <c r="W52" s="17">
        <f t="shared" si="3"/>
        <v>-2.1702333333333335</v>
      </c>
      <c r="X52" s="11" t="s">
        <v>71</v>
      </c>
      <c r="Y52" s="11">
        <v>8</v>
      </c>
      <c r="Z52" s="11">
        <v>13</v>
      </c>
      <c r="AA52" s="11">
        <v>424194</v>
      </c>
      <c r="AB52" s="11">
        <v>554408</v>
      </c>
      <c r="AC52" s="11">
        <v>5</v>
      </c>
      <c r="AD52" s="11">
        <v>-130214</v>
      </c>
      <c r="AE52" s="11">
        <v>23</v>
      </c>
      <c r="AF52">
        <v>21</v>
      </c>
      <c r="AG52" t="s">
        <v>518</v>
      </c>
      <c r="AH52" t="s">
        <v>92</v>
      </c>
      <c r="AI52" t="s">
        <v>98</v>
      </c>
      <c r="AJ52" t="s">
        <v>96</v>
      </c>
      <c r="AK52" t="s">
        <v>90</v>
      </c>
      <c r="AL52" t="s">
        <v>460</v>
      </c>
      <c r="AM52" t="s">
        <v>205</v>
      </c>
      <c r="AN52">
        <v>4</v>
      </c>
    </row>
    <row r="53" spans="1:40" x14ac:dyDescent="0.2">
      <c r="A53" t="s">
        <v>519</v>
      </c>
      <c r="B53" s="11" t="s">
        <v>16</v>
      </c>
      <c r="C53" s="11" t="s">
        <v>17</v>
      </c>
      <c r="D53" s="11">
        <v>2</v>
      </c>
      <c r="E53" s="11" t="s">
        <v>128</v>
      </c>
      <c r="F53" s="11" t="s">
        <v>127</v>
      </c>
      <c r="G53" s="11">
        <v>5</v>
      </c>
      <c r="H53" s="11">
        <v>6</v>
      </c>
      <c r="I53" s="11">
        <v>3</v>
      </c>
      <c r="J53" s="11">
        <v>9</v>
      </c>
      <c r="K53" s="11">
        <v>2</v>
      </c>
      <c r="L53" s="11">
        <v>145342</v>
      </c>
      <c r="M53" s="11">
        <v>312988</v>
      </c>
      <c r="N53" s="11">
        <v>335384</v>
      </c>
      <c r="O53" s="11">
        <v>348567</v>
      </c>
      <c r="P53" s="11">
        <v>77259</v>
      </c>
      <c r="Q53" s="11">
        <v>817617</v>
      </c>
      <c r="R53" s="11">
        <v>2593594</v>
      </c>
      <c r="S53" s="17">
        <f t="shared" si="0"/>
        <v>43.22656666666667</v>
      </c>
      <c r="T53" s="17">
        <f t="shared" si="1"/>
        <v>7.6388333333333334</v>
      </c>
      <c r="U53" s="17">
        <f t="shared" si="1"/>
        <v>11.399183333333333</v>
      </c>
      <c r="V53" s="17">
        <f t="shared" si="2"/>
        <v>14.9146</v>
      </c>
      <c r="W53" s="17">
        <f t="shared" si="3"/>
        <v>-3.7603500000000003</v>
      </c>
      <c r="X53" s="11" t="s">
        <v>27</v>
      </c>
      <c r="Y53" s="11">
        <v>11</v>
      </c>
      <c r="Z53" s="11">
        <v>12</v>
      </c>
      <c r="AA53" s="11">
        <v>458330</v>
      </c>
      <c r="AB53" s="11">
        <v>683951</v>
      </c>
      <c r="AC53" s="11">
        <v>1</v>
      </c>
      <c r="AD53" s="11">
        <v>-225621</v>
      </c>
      <c r="AE53" s="11">
        <v>25</v>
      </c>
      <c r="AF53">
        <v>20</v>
      </c>
      <c r="AG53" t="s">
        <v>520</v>
      </c>
      <c r="AH53" t="s">
        <v>92</v>
      </c>
      <c r="AI53" t="s">
        <v>88</v>
      </c>
      <c r="AJ53" t="s">
        <v>96</v>
      </c>
      <c r="AK53" t="s">
        <v>95</v>
      </c>
      <c r="AL53" t="s">
        <v>172</v>
      </c>
      <c r="AM53" t="s">
        <v>205</v>
      </c>
      <c r="AN53">
        <v>4</v>
      </c>
    </row>
    <row r="54" spans="1:40" x14ac:dyDescent="0.2">
      <c r="A54" t="s">
        <v>521</v>
      </c>
      <c r="B54" s="11" t="s">
        <v>16</v>
      </c>
      <c r="C54" s="11" t="s">
        <v>17</v>
      </c>
      <c r="D54" s="11">
        <v>3</v>
      </c>
      <c r="E54" s="11" t="s">
        <v>127</v>
      </c>
      <c r="F54" s="11" t="s">
        <v>128</v>
      </c>
      <c r="G54" s="11">
        <v>5</v>
      </c>
      <c r="H54" s="11">
        <v>5</v>
      </c>
      <c r="I54" s="11">
        <v>0</v>
      </c>
      <c r="J54" s="11">
        <v>1</v>
      </c>
      <c r="K54" s="11">
        <v>1</v>
      </c>
      <c r="L54" s="11">
        <v>119206</v>
      </c>
      <c r="M54" s="11">
        <v>307767</v>
      </c>
      <c r="N54" s="11">
        <v>307842</v>
      </c>
      <c r="O54" s="11">
        <v>462330</v>
      </c>
      <c r="P54" s="11">
        <v>126074</v>
      </c>
      <c r="Q54" s="11">
        <v>423877</v>
      </c>
      <c r="R54" s="11">
        <v>2307572</v>
      </c>
      <c r="S54" s="17">
        <f t="shared" si="0"/>
        <v>38.459533333333333</v>
      </c>
      <c r="T54" s="17">
        <f t="shared" si="1"/>
        <v>7.1162166666666673</v>
      </c>
      <c r="U54" s="17">
        <f t="shared" si="1"/>
        <v>12.8362</v>
      </c>
      <c r="V54" s="17">
        <f t="shared" si="2"/>
        <v>9.1658500000000007</v>
      </c>
      <c r="W54" s="17">
        <f t="shared" si="3"/>
        <v>-5.7199833333333334</v>
      </c>
      <c r="X54" s="11" t="s">
        <v>28</v>
      </c>
      <c r="Y54" s="11">
        <v>10</v>
      </c>
      <c r="Z54" s="11">
        <v>1</v>
      </c>
      <c r="AA54" s="11">
        <v>426973</v>
      </c>
      <c r="AB54" s="11">
        <v>770172</v>
      </c>
      <c r="AC54" s="11">
        <v>-9</v>
      </c>
      <c r="AD54" s="11">
        <v>-343199</v>
      </c>
      <c r="AE54" s="11">
        <v>12</v>
      </c>
      <c r="AF54">
        <v>30</v>
      </c>
      <c r="AG54" t="s">
        <v>466</v>
      </c>
      <c r="AH54" t="s">
        <v>100</v>
      </c>
      <c r="AI54" t="s">
        <v>98</v>
      </c>
      <c r="AJ54" t="s">
        <v>94</v>
      </c>
      <c r="AK54" t="s">
        <v>90</v>
      </c>
      <c r="AL54" t="s">
        <v>172</v>
      </c>
      <c r="AM54" t="s">
        <v>205</v>
      </c>
      <c r="AN54">
        <v>4</v>
      </c>
    </row>
    <row r="55" spans="1:40" x14ac:dyDescent="0.2">
      <c r="A55" t="s">
        <v>522</v>
      </c>
      <c r="B55" s="11" t="s">
        <v>16</v>
      </c>
      <c r="C55" s="11" t="s">
        <v>17</v>
      </c>
      <c r="D55" s="11">
        <v>2</v>
      </c>
      <c r="E55" s="11" t="s">
        <v>128</v>
      </c>
      <c r="F55" s="11" t="s">
        <v>127</v>
      </c>
      <c r="G55" s="11">
        <v>3</v>
      </c>
      <c r="H55" s="11">
        <v>6</v>
      </c>
      <c r="I55" s="11">
        <v>2</v>
      </c>
      <c r="J55" s="11">
        <v>1</v>
      </c>
      <c r="K55" s="11">
        <v>1</v>
      </c>
      <c r="L55" s="11">
        <v>229865</v>
      </c>
      <c r="M55" s="11">
        <v>298062</v>
      </c>
      <c r="N55" s="11">
        <v>168153</v>
      </c>
      <c r="O55" s="11">
        <v>754817</v>
      </c>
      <c r="P55" s="11">
        <v>87280</v>
      </c>
      <c r="Q55" s="11">
        <v>527171</v>
      </c>
      <c r="R55" s="11">
        <v>2806047</v>
      </c>
      <c r="S55" s="17">
        <f t="shared" si="0"/>
        <v>46.767450000000004</v>
      </c>
      <c r="T55" s="17">
        <f t="shared" si="1"/>
        <v>8.7987833333333345</v>
      </c>
      <c r="U55" s="17">
        <f t="shared" si="1"/>
        <v>15.382833333333334</v>
      </c>
      <c r="V55" s="17">
        <f t="shared" si="2"/>
        <v>10.24085</v>
      </c>
      <c r="W55" s="17">
        <f t="shared" si="3"/>
        <v>-6.5840500000000004</v>
      </c>
      <c r="X55" s="11" t="s">
        <v>82</v>
      </c>
      <c r="Y55" s="11">
        <v>9</v>
      </c>
      <c r="Z55" s="11">
        <v>3</v>
      </c>
      <c r="AA55" s="11">
        <v>527927</v>
      </c>
      <c r="AB55" s="11">
        <v>922970</v>
      </c>
      <c r="AC55" s="11">
        <v>-6</v>
      </c>
      <c r="AD55" s="11">
        <v>-395043</v>
      </c>
      <c r="AE55" s="11">
        <v>13</v>
      </c>
      <c r="AF55">
        <v>19</v>
      </c>
      <c r="AG55" t="s">
        <v>110</v>
      </c>
      <c r="AH55" t="s">
        <v>92</v>
      </c>
      <c r="AI55" t="s">
        <v>99</v>
      </c>
      <c r="AJ55" t="s">
        <v>96</v>
      </c>
      <c r="AK55" t="s">
        <v>95</v>
      </c>
      <c r="AL55" t="s">
        <v>460</v>
      </c>
    </row>
    <row r="56" spans="1:40" x14ac:dyDescent="0.2">
      <c r="A56" t="s">
        <v>523</v>
      </c>
      <c r="B56" s="11" t="s">
        <v>16</v>
      </c>
      <c r="C56" s="11" t="s">
        <v>17</v>
      </c>
      <c r="D56" s="11">
        <v>0</v>
      </c>
      <c r="E56" s="11" t="s">
        <v>127</v>
      </c>
      <c r="F56" s="11" t="s">
        <v>128</v>
      </c>
      <c r="G56" s="11">
        <v>4</v>
      </c>
      <c r="H56" s="11">
        <v>7</v>
      </c>
      <c r="I56" s="11">
        <v>3</v>
      </c>
      <c r="J56" s="11">
        <v>3</v>
      </c>
      <c r="K56" s="11">
        <v>1</v>
      </c>
      <c r="L56" s="11">
        <v>98072</v>
      </c>
      <c r="M56" s="11">
        <v>465366</v>
      </c>
      <c r="N56" s="11">
        <v>225307</v>
      </c>
      <c r="O56" s="11">
        <v>282869</v>
      </c>
      <c r="P56" s="11">
        <v>513921</v>
      </c>
      <c r="Q56" s="11">
        <v>247170</v>
      </c>
      <c r="R56" s="11">
        <v>2244545</v>
      </c>
      <c r="S56" s="17">
        <f t="shared" si="0"/>
        <v>37.409083333333335</v>
      </c>
      <c r="T56" s="17">
        <f t="shared" si="1"/>
        <v>9.3906333333333336</v>
      </c>
      <c r="U56" s="17">
        <f t="shared" si="1"/>
        <v>8.4695999999999998</v>
      </c>
      <c r="V56" s="17">
        <f t="shared" si="2"/>
        <v>12.684850000000001</v>
      </c>
      <c r="W56" s="17">
        <f t="shared" si="3"/>
        <v>0.92103333333333337</v>
      </c>
      <c r="X56" s="11" t="s">
        <v>26</v>
      </c>
      <c r="Y56" s="11">
        <v>11</v>
      </c>
      <c r="Z56" s="11">
        <v>6</v>
      </c>
      <c r="AA56" s="11">
        <v>563438</v>
      </c>
      <c r="AB56" s="11">
        <v>508176</v>
      </c>
      <c r="AC56" s="11">
        <v>-5</v>
      </c>
      <c r="AD56" s="11">
        <v>55262</v>
      </c>
      <c r="AE56" s="11">
        <v>18</v>
      </c>
      <c r="AF56">
        <v>20</v>
      </c>
      <c r="AG56" t="s">
        <v>469</v>
      </c>
      <c r="AH56" t="s">
        <v>97</v>
      </c>
      <c r="AI56" t="s">
        <v>99</v>
      </c>
      <c r="AJ56" t="s">
        <v>89</v>
      </c>
      <c r="AK56" t="s">
        <v>95</v>
      </c>
      <c r="AL56" t="s">
        <v>460</v>
      </c>
    </row>
    <row r="57" spans="1:40" x14ac:dyDescent="0.2">
      <c r="A57" t="s">
        <v>524</v>
      </c>
      <c r="B57" s="11" t="s">
        <v>16</v>
      </c>
      <c r="C57" s="11" t="s">
        <v>17</v>
      </c>
      <c r="D57" s="11">
        <v>0</v>
      </c>
      <c r="E57" s="11" t="s">
        <v>127</v>
      </c>
      <c r="F57" s="11" t="s">
        <v>128</v>
      </c>
      <c r="G57" s="11">
        <v>3</v>
      </c>
      <c r="H57" s="11">
        <v>6</v>
      </c>
      <c r="I57" s="11">
        <v>1</v>
      </c>
      <c r="J57" s="11">
        <v>1</v>
      </c>
      <c r="K57" s="11">
        <v>0</v>
      </c>
      <c r="L57" s="11">
        <v>126349</v>
      </c>
      <c r="M57" s="11">
        <v>472693</v>
      </c>
      <c r="N57" s="11">
        <v>215449</v>
      </c>
      <c r="O57" s="11">
        <v>500517</v>
      </c>
      <c r="P57" s="11">
        <v>14592</v>
      </c>
      <c r="Q57" s="11">
        <v>963379</v>
      </c>
      <c r="R57" s="11">
        <v>2771793</v>
      </c>
      <c r="S57" s="17">
        <f t="shared" si="0"/>
        <v>46.196550000000002</v>
      </c>
      <c r="T57" s="17">
        <f t="shared" si="1"/>
        <v>9.9840333333333344</v>
      </c>
      <c r="U57" s="17">
        <f t="shared" si="1"/>
        <v>11.932766666666668</v>
      </c>
      <c r="V57" s="17">
        <f t="shared" si="2"/>
        <v>16.299516666666666</v>
      </c>
      <c r="W57" s="17">
        <f t="shared" si="3"/>
        <v>-1.9487333333333334</v>
      </c>
      <c r="X57" s="11" t="s">
        <v>18</v>
      </c>
      <c r="Y57" s="11">
        <v>9</v>
      </c>
      <c r="Z57" s="11">
        <v>2</v>
      </c>
      <c r="AA57" s="11">
        <v>599042</v>
      </c>
      <c r="AB57" s="11">
        <v>715966</v>
      </c>
      <c r="AC57" s="11">
        <v>-7</v>
      </c>
      <c r="AD57" s="11">
        <v>-116924</v>
      </c>
      <c r="AE57" s="11">
        <v>11</v>
      </c>
      <c r="AF57">
        <v>24</v>
      </c>
      <c r="AG57" t="s">
        <v>110</v>
      </c>
      <c r="AH57" t="s">
        <v>87</v>
      </c>
      <c r="AI57" t="s">
        <v>88</v>
      </c>
      <c r="AJ57" t="s">
        <v>89</v>
      </c>
      <c r="AK57" t="s">
        <v>90</v>
      </c>
      <c r="AL57" t="s">
        <v>460</v>
      </c>
    </row>
    <row r="58" spans="1:40" x14ac:dyDescent="0.2">
      <c r="A58" t="s">
        <v>525</v>
      </c>
      <c r="B58" s="11" t="s">
        <v>16</v>
      </c>
      <c r="C58" s="11" t="s">
        <v>17</v>
      </c>
      <c r="D58" s="11">
        <v>3</v>
      </c>
      <c r="E58" s="11" t="s">
        <v>127</v>
      </c>
      <c r="F58" s="11" t="s">
        <v>128</v>
      </c>
      <c r="G58" s="11">
        <v>4</v>
      </c>
      <c r="H58" s="11">
        <v>9</v>
      </c>
      <c r="I58" s="11">
        <v>3</v>
      </c>
      <c r="J58" s="11">
        <v>9</v>
      </c>
      <c r="K58" s="11">
        <v>2</v>
      </c>
      <c r="L58" s="11">
        <v>130543</v>
      </c>
      <c r="M58" s="11">
        <v>344149</v>
      </c>
      <c r="N58" s="11">
        <v>124534</v>
      </c>
      <c r="O58" s="11">
        <v>302877</v>
      </c>
      <c r="P58" s="11">
        <v>662790</v>
      </c>
      <c r="Q58" s="11">
        <v>88748</v>
      </c>
      <c r="R58" s="11">
        <v>2185466</v>
      </c>
      <c r="S58" s="17">
        <f t="shared" si="0"/>
        <v>36.424433333333333</v>
      </c>
      <c r="T58" s="17">
        <f t="shared" si="1"/>
        <v>7.9115333333333338</v>
      </c>
      <c r="U58" s="17">
        <f t="shared" si="1"/>
        <v>7.1235166666666663</v>
      </c>
      <c r="V58" s="17">
        <f t="shared" si="2"/>
        <v>12.525633333333333</v>
      </c>
      <c r="W58" s="17">
        <f t="shared" si="3"/>
        <v>0.7880166666666667</v>
      </c>
      <c r="X58" s="11" t="s">
        <v>31</v>
      </c>
      <c r="Y58" s="11">
        <v>13</v>
      </c>
      <c r="Z58" s="11">
        <v>12</v>
      </c>
      <c r="AA58" s="11">
        <v>474692</v>
      </c>
      <c r="AB58" s="11">
        <v>427411</v>
      </c>
      <c r="AC58" s="11">
        <v>-1</v>
      </c>
      <c r="AD58" s="11">
        <v>47281</v>
      </c>
      <c r="AE58" s="11">
        <v>27</v>
      </c>
      <c r="AF58">
        <v>20</v>
      </c>
      <c r="AG58" t="s">
        <v>469</v>
      </c>
      <c r="AH58" t="s">
        <v>97</v>
      </c>
      <c r="AI58" t="s">
        <v>99</v>
      </c>
      <c r="AJ58" t="s">
        <v>89</v>
      </c>
      <c r="AK58" t="s">
        <v>90</v>
      </c>
      <c r="AL58" t="s">
        <v>460</v>
      </c>
    </row>
    <row r="59" spans="1:40" x14ac:dyDescent="0.2">
      <c r="A59" t="s">
        <v>526</v>
      </c>
      <c r="B59" s="11" t="s">
        <v>0</v>
      </c>
      <c r="C59" s="11" t="s">
        <v>17</v>
      </c>
      <c r="D59" s="11">
        <v>4</v>
      </c>
      <c r="E59" s="11" t="s">
        <v>127</v>
      </c>
      <c r="F59" s="11" t="s">
        <v>128</v>
      </c>
      <c r="G59" s="11">
        <v>3</v>
      </c>
      <c r="H59" s="11">
        <v>6</v>
      </c>
      <c r="I59" s="11">
        <v>3</v>
      </c>
      <c r="J59" s="11">
        <v>7</v>
      </c>
      <c r="K59" s="11">
        <v>1</v>
      </c>
      <c r="L59" s="11">
        <v>107588</v>
      </c>
      <c r="M59" s="11">
        <v>404323</v>
      </c>
      <c r="N59" s="11">
        <v>185770</v>
      </c>
      <c r="O59" s="11">
        <v>245387</v>
      </c>
      <c r="P59" s="11">
        <v>136327</v>
      </c>
      <c r="Q59" s="11">
        <v>368981</v>
      </c>
      <c r="R59" s="11">
        <v>1968603</v>
      </c>
      <c r="S59" s="17">
        <f t="shared" si="0"/>
        <v>32.810050000000004</v>
      </c>
      <c r="T59" s="17">
        <f t="shared" si="1"/>
        <v>8.5318500000000004</v>
      </c>
      <c r="U59" s="17">
        <f t="shared" si="1"/>
        <v>7.1859500000000001</v>
      </c>
      <c r="V59" s="17">
        <f t="shared" si="2"/>
        <v>8.4217999999999993</v>
      </c>
      <c r="W59" s="17">
        <f t="shared" si="3"/>
        <v>1.3459000000000001</v>
      </c>
      <c r="X59" s="11" t="s">
        <v>46</v>
      </c>
      <c r="Y59" s="11">
        <v>9</v>
      </c>
      <c r="Z59" s="11">
        <v>10</v>
      </c>
      <c r="AA59" s="11">
        <v>511911</v>
      </c>
      <c r="AB59" s="11">
        <v>431157</v>
      </c>
      <c r="AC59" s="11">
        <v>1</v>
      </c>
      <c r="AD59" s="11">
        <v>80754</v>
      </c>
      <c r="AE59" s="11">
        <v>20</v>
      </c>
      <c r="AF59">
        <v>21</v>
      </c>
      <c r="AG59" t="s">
        <v>110</v>
      </c>
      <c r="AH59" t="s">
        <v>97</v>
      </c>
      <c r="AI59" t="s">
        <v>98</v>
      </c>
      <c r="AJ59" t="s">
        <v>89</v>
      </c>
      <c r="AK59" t="s">
        <v>90</v>
      </c>
      <c r="AL59" t="s">
        <v>172</v>
      </c>
    </row>
    <row r="60" spans="1:40" x14ac:dyDescent="0.2">
      <c r="A60" t="s">
        <v>527</v>
      </c>
      <c r="B60" s="11" t="s">
        <v>0</v>
      </c>
      <c r="C60" s="11" t="s">
        <v>17</v>
      </c>
      <c r="D60" s="11">
        <v>3</v>
      </c>
      <c r="E60" s="11" t="s">
        <v>127</v>
      </c>
      <c r="F60" s="11" t="s">
        <v>128</v>
      </c>
      <c r="G60" s="11">
        <v>4</v>
      </c>
      <c r="H60" s="11">
        <v>4</v>
      </c>
      <c r="I60" s="11">
        <v>0</v>
      </c>
      <c r="J60" s="11">
        <v>4</v>
      </c>
      <c r="K60" s="11">
        <v>0</v>
      </c>
      <c r="L60" s="11">
        <v>151244</v>
      </c>
      <c r="M60" s="11">
        <v>459893</v>
      </c>
      <c r="N60" s="11">
        <v>226316</v>
      </c>
      <c r="O60" s="11">
        <v>328928</v>
      </c>
      <c r="P60" s="11">
        <v>521230</v>
      </c>
      <c r="Q60" s="11">
        <v>193388</v>
      </c>
      <c r="R60" s="11">
        <v>2341864</v>
      </c>
      <c r="S60" s="17">
        <f t="shared" si="0"/>
        <v>39.031066666666668</v>
      </c>
      <c r="T60" s="17">
        <f t="shared" si="1"/>
        <v>10.185616666666666</v>
      </c>
      <c r="U60" s="17">
        <f t="shared" si="1"/>
        <v>9.2540666666666667</v>
      </c>
      <c r="V60" s="17">
        <f t="shared" si="2"/>
        <v>11.910300000000001</v>
      </c>
      <c r="W60" s="17">
        <f t="shared" si="3"/>
        <v>0.93154999999999999</v>
      </c>
      <c r="X60" s="11" t="s">
        <v>24</v>
      </c>
      <c r="Y60" s="11">
        <v>8</v>
      </c>
      <c r="Z60" s="11">
        <v>4</v>
      </c>
      <c r="AA60" s="11">
        <v>611137</v>
      </c>
      <c r="AB60" s="11">
        <v>555244</v>
      </c>
      <c r="AC60" s="11">
        <v>-4</v>
      </c>
      <c r="AD60" s="11">
        <v>55893</v>
      </c>
      <c r="AE60" s="11">
        <v>12</v>
      </c>
      <c r="AF60">
        <v>17</v>
      </c>
      <c r="AG60" t="s">
        <v>110</v>
      </c>
      <c r="AH60" t="s">
        <v>92</v>
      </c>
      <c r="AI60" t="s">
        <v>99</v>
      </c>
      <c r="AJ60" t="s">
        <v>96</v>
      </c>
      <c r="AK60" t="s">
        <v>95</v>
      </c>
      <c r="AL60" t="s">
        <v>460</v>
      </c>
    </row>
    <row r="61" spans="1:40" x14ac:dyDescent="0.2">
      <c r="A61" t="s">
        <v>528</v>
      </c>
      <c r="B61" s="11" t="s">
        <v>16</v>
      </c>
      <c r="C61" s="11" t="s">
        <v>17</v>
      </c>
      <c r="D61" s="11">
        <v>3</v>
      </c>
      <c r="E61" s="11" t="s">
        <v>127</v>
      </c>
      <c r="F61" s="11" t="s">
        <v>128</v>
      </c>
      <c r="G61" s="11">
        <v>3</v>
      </c>
      <c r="H61" s="11">
        <v>4</v>
      </c>
      <c r="I61" s="11">
        <v>0</v>
      </c>
      <c r="J61" s="11">
        <v>1</v>
      </c>
      <c r="K61" s="11">
        <v>0</v>
      </c>
      <c r="L61" s="11">
        <v>111759</v>
      </c>
      <c r="M61" s="11">
        <v>365167</v>
      </c>
      <c r="N61" s="11">
        <v>236672</v>
      </c>
      <c r="O61" s="11">
        <v>407354</v>
      </c>
      <c r="P61" s="11">
        <v>109830</v>
      </c>
      <c r="Q61" s="11">
        <v>516442</v>
      </c>
      <c r="R61" s="11">
        <v>2220700</v>
      </c>
      <c r="S61" s="17">
        <f t="shared" si="0"/>
        <v>37.011666666666663</v>
      </c>
      <c r="T61" s="17">
        <f t="shared" si="1"/>
        <v>7.9487666666666668</v>
      </c>
      <c r="U61" s="17">
        <f t="shared" si="1"/>
        <v>10.733766666666666</v>
      </c>
      <c r="V61" s="17">
        <f t="shared" si="2"/>
        <v>10.437866666666668</v>
      </c>
      <c r="W61" s="17">
        <f t="shared" si="3"/>
        <v>-2.7849999999999997</v>
      </c>
      <c r="X61" s="11" t="s">
        <v>30</v>
      </c>
      <c r="Y61" s="11">
        <v>7</v>
      </c>
      <c r="Z61" s="11">
        <v>1</v>
      </c>
      <c r="AA61" s="11">
        <v>476926</v>
      </c>
      <c r="AB61" s="11">
        <v>644026</v>
      </c>
      <c r="AC61" s="11">
        <v>-6</v>
      </c>
      <c r="AD61" s="11">
        <v>-167100</v>
      </c>
      <c r="AE61" s="11">
        <v>8</v>
      </c>
      <c r="AF61">
        <v>19</v>
      </c>
      <c r="AG61" t="s">
        <v>466</v>
      </c>
      <c r="AH61" t="s">
        <v>100</v>
      </c>
      <c r="AI61" t="s">
        <v>93</v>
      </c>
      <c r="AJ61" t="s">
        <v>89</v>
      </c>
      <c r="AK61" t="s">
        <v>90</v>
      </c>
      <c r="AL61" t="s">
        <v>460</v>
      </c>
    </row>
    <row r="62" spans="1:40" x14ac:dyDescent="0.2">
      <c r="A62" t="s">
        <v>529</v>
      </c>
      <c r="B62" s="11" t="s">
        <v>0</v>
      </c>
      <c r="C62" s="11" t="s">
        <v>17</v>
      </c>
      <c r="D62" s="11">
        <v>2</v>
      </c>
      <c r="E62" s="11" t="s">
        <v>127</v>
      </c>
      <c r="F62" s="11" t="s">
        <v>128</v>
      </c>
      <c r="G62" s="11">
        <v>5</v>
      </c>
      <c r="H62" s="11">
        <v>8</v>
      </c>
      <c r="I62" s="11">
        <v>3</v>
      </c>
      <c r="J62" s="11">
        <v>9</v>
      </c>
      <c r="K62" s="11">
        <v>2</v>
      </c>
      <c r="L62" s="11">
        <v>103450</v>
      </c>
      <c r="M62" s="11">
        <v>385941</v>
      </c>
      <c r="N62" s="11">
        <v>214890</v>
      </c>
      <c r="O62" s="11">
        <v>241539</v>
      </c>
      <c r="P62" s="11">
        <v>76750</v>
      </c>
      <c r="Q62" s="11">
        <v>500211</v>
      </c>
      <c r="R62" s="11">
        <v>1983076</v>
      </c>
      <c r="S62" s="17">
        <f t="shared" si="0"/>
        <v>33.05126666666667</v>
      </c>
      <c r="T62" s="17">
        <f t="shared" si="1"/>
        <v>8.1565166666666666</v>
      </c>
      <c r="U62" s="17">
        <f t="shared" si="1"/>
        <v>7.6071499999999999</v>
      </c>
      <c r="V62" s="17">
        <f t="shared" si="2"/>
        <v>9.6160166666666669</v>
      </c>
      <c r="W62" s="17">
        <f t="shared" si="3"/>
        <v>0.54936666666666667</v>
      </c>
      <c r="X62" s="11" t="s">
        <v>47</v>
      </c>
      <c r="Y62" s="11">
        <v>13</v>
      </c>
      <c r="Z62" s="11">
        <v>12</v>
      </c>
      <c r="AA62" s="11">
        <v>489391</v>
      </c>
      <c r="AB62" s="11">
        <v>456429</v>
      </c>
      <c r="AC62" s="11">
        <v>-1</v>
      </c>
      <c r="AD62" s="11">
        <v>32962</v>
      </c>
      <c r="AE62" s="11">
        <v>27</v>
      </c>
      <c r="AF62">
        <v>18</v>
      </c>
      <c r="AG62" t="s">
        <v>110</v>
      </c>
      <c r="AH62" t="s">
        <v>100</v>
      </c>
      <c r="AI62" t="s">
        <v>93</v>
      </c>
      <c r="AJ62" t="s">
        <v>96</v>
      </c>
      <c r="AK62" t="s">
        <v>95</v>
      </c>
      <c r="AL62" t="s">
        <v>460</v>
      </c>
    </row>
    <row r="63" spans="1:40" x14ac:dyDescent="0.2">
      <c r="A63" t="s">
        <v>530</v>
      </c>
      <c r="B63" s="11" t="s">
        <v>0</v>
      </c>
      <c r="C63" s="11" t="s">
        <v>17</v>
      </c>
      <c r="D63" s="11">
        <v>2</v>
      </c>
      <c r="E63" s="11" t="s">
        <v>127</v>
      </c>
      <c r="F63" s="11" t="s">
        <v>128</v>
      </c>
      <c r="G63" s="11">
        <v>4</v>
      </c>
      <c r="H63" s="11">
        <v>8</v>
      </c>
      <c r="I63" s="11">
        <v>1</v>
      </c>
      <c r="J63" s="11">
        <v>0</v>
      </c>
      <c r="K63" s="11">
        <v>1</v>
      </c>
      <c r="L63" s="11">
        <v>135190</v>
      </c>
      <c r="M63" s="11">
        <v>370858</v>
      </c>
      <c r="N63" s="11">
        <v>182948</v>
      </c>
      <c r="O63" s="11">
        <v>371731</v>
      </c>
      <c r="P63" s="11">
        <v>224342</v>
      </c>
      <c r="Q63" s="11">
        <v>375129</v>
      </c>
      <c r="R63" s="11">
        <v>2166739</v>
      </c>
      <c r="S63" s="17">
        <f t="shared" si="0"/>
        <v>36.112316666666665</v>
      </c>
      <c r="T63" s="17">
        <f t="shared" si="1"/>
        <v>8.4341333333333335</v>
      </c>
      <c r="U63" s="17">
        <f t="shared" si="1"/>
        <v>9.24465</v>
      </c>
      <c r="V63" s="17">
        <f t="shared" si="2"/>
        <v>9.9911833333333337</v>
      </c>
      <c r="W63" s="17">
        <f t="shared" si="3"/>
        <v>-0.81051666666666666</v>
      </c>
      <c r="X63" s="11" t="s">
        <v>32</v>
      </c>
      <c r="Y63" s="11">
        <v>12</v>
      </c>
      <c r="Z63" s="11">
        <v>1</v>
      </c>
      <c r="AA63" s="11">
        <v>506048</v>
      </c>
      <c r="AB63" s="11">
        <v>554679</v>
      </c>
      <c r="AC63" s="11">
        <v>-11</v>
      </c>
      <c r="AD63" s="11">
        <v>-48631</v>
      </c>
      <c r="AE63" s="11">
        <v>14</v>
      </c>
      <c r="AF63">
        <v>21</v>
      </c>
      <c r="AG63" t="s">
        <v>110</v>
      </c>
      <c r="AH63" t="s">
        <v>92</v>
      </c>
      <c r="AI63" t="s">
        <v>88</v>
      </c>
      <c r="AJ63" t="s">
        <v>101</v>
      </c>
      <c r="AK63" t="s">
        <v>95</v>
      </c>
      <c r="AL63" t="s">
        <v>460</v>
      </c>
    </row>
    <row r="64" spans="1:40" x14ac:dyDescent="0.2">
      <c r="A64" t="s">
        <v>531</v>
      </c>
      <c r="B64" s="11" t="s">
        <v>0</v>
      </c>
      <c r="C64" s="11" t="s">
        <v>17</v>
      </c>
      <c r="D64" s="11">
        <v>3</v>
      </c>
      <c r="E64" s="11" t="s">
        <v>127</v>
      </c>
      <c r="F64" s="11" t="s">
        <v>128</v>
      </c>
      <c r="G64" s="11">
        <v>4</v>
      </c>
      <c r="H64" s="11">
        <v>7</v>
      </c>
      <c r="I64" s="11">
        <v>5</v>
      </c>
      <c r="J64" s="11">
        <v>10</v>
      </c>
      <c r="K64" s="11">
        <v>1</v>
      </c>
      <c r="L64" s="11">
        <v>145449</v>
      </c>
      <c r="M64" s="11">
        <v>712987</v>
      </c>
      <c r="N64" s="11">
        <v>204583</v>
      </c>
      <c r="O64" s="11">
        <v>396216</v>
      </c>
      <c r="P64" s="11">
        <v>221723</v>
      </c>
      <c r="Q64" s="11">
        <v>629081</v>
      </c>
      <c r="R64" s="11">
        <v>2735413</v>
      </c>
      <c r="S64" s="17">
        <f t="shared" si="0"/>
        <v>45.59021666666667</v>
      </c>
      <c r="T64" s="17">
        <f t="shared" si="1"/>
        <v>14.307266666666667</v>
      </c>
      <c r="U64" s="17">
        <f t="shared" si="1"/>
        <v>10.013316666666666</v>
      </c>
      <c r="V64" s="17">
        <f t="shared" si="2"/>
        <v>14.180066666666667</v>
      </c>
      <c r="W64" s="17">
        <f t="shared" si="3"/>
        <v>4.2939499999999997</v>
      </c>
      <c r="X64" s="11" t="s">
        <v>19</v>
      </c>
      <c r="Y64" s="11">
        <v>11</v>
      </c>
      <c r="Z64" s="11">
        <v>15</v>
      </c>
      <c r="AA64" s="11">
        <v>858436</v>
      </c>
      <c r="AB64" s="11">
        <v>600799</v>
      </c>
      <c r="AC64" s="11">
        <v>4</v>
      </c>
      <c r="AD64" s="11">
        <v>257637</v>
      </c>
      <c r="AE64" s="11">
        <v>27</v>
      </c>
      <c r="AF64">
        <v>18</v>
      </c>
      <c r="AG64" t="s">
        <v>110</v>
      </c>
      <c r="AH64" t="s">
        <v>92</v>
      </c>
      <c r="AI64" t="s">
        <v>93</v>
      </c>
      <c r="AJ64" t="s">
        <v>94</v>
      </c>
      <c r="AK64" t="s">
        <v>95</v>
      </c>
      <c r="AL64" t="s">
        <v>172</v>
      </c>
    </row>
    <row r="65" spans="1:40" x14ac:dyDescent="0.2">
      <c r="A65" t="s">
        <v>532</v>
      </c>
      <c r="B65" s="11" t="s">
        <v>16</v>
      </c>
      <c r="C65" s="11" t="s">
        <v>17</v>
      </c>
      <c r="D65" s="11">
        <v>2</v>
      </c>
      <c r="E65" s="11" t="s">
        <v>127</v>
      </c>
      <c r="F65" s="11" t="s">
        <v>128</v>
      </c>
      <c r="G65" s="11">
        <v>4</v>
      </c>
      <c r="H65" s="11">
        <v>4</v>
      </c>
      <c r="I65" s="11">
        <v>1</v>
      </c>
      <c r="J65" s="11">
        <v>4</v>
      </c>
      <c r="K65" s="11">
        <v>2</v>
      </c>
      <c r="L65" s="11">
        <v>96103</v>
      </c>
      <c r="M65" s="11">
        <v>418957</v>
      </c>
      <c r="N65" s="11">
        <v>233817</v>
      </c>
      <c r="O65" s="11">
        <v>349219</v>
      </c>
      <c r="P65" s="11">
        <v>102199</v>
      </c>
      <c r="Q65" s="11">
        <v>348020</v>
      </c>
      <c r="R65" s="11">
        <v>2041610</v>
      </c>
      <c r="S65" s="17">
        <f t="shared" si="0"/>
        <v>34.026833333333329</v>
      </c>
      <c r="T65" s="17">
        <f t="shared" si="1"/>
        <v>8.5843333333333316</v>
      </c>
      <c r="U65" s="17">
        <f t="shared" si="1"/>
        <v>9.7172666666666654</v>
      </c>
      <c r="V65" s="17">
        <f t="shared" si="2"/>
        <v>7.5036499999999995</v>
      </c>
      <c r="W65" s="17">
        <f t="shared" si="3"/>
        <v>-1.1329333333333333</v>
      </c>
      <c r="X65" s="11" t="s">
        <v>35</v>
      </c>
      <c r="Y65" s="11">
        <v>8</v>
      </c>
      <c r="Z65" s="11">
        <v>5</v>
      </c>
      <c r="AA65" s="11">
        <v>515060</v>
      </c>
      <c r="AB65" s="11">
        <v>583036</v>
      </c>
      <c r="AC65" s="11">
        <v>-3</v>
      </c>
      <c r="AD65" s="11">
        <v>-67976</v>
      </c>
      <c r="AE65" s="11">
        <v>15</v>
      </c>
      <c r="AF65">
        <v>18</v>
      </c>
      <c r="AG65" t="s">
        <v>110</v>
      </c>
      <c r="AH65" t="s">
        <v>92</v>
      </c>
      <c r="AI65" t="s">
        <v>93</v>
      </c>
      <c r="AJ65" t="s">
        <v>89</v>
      </c>
      <c r="AK65" t="s">
        <v>95</v>
      </c>
      <c r="AL65" t="s">
        <v>460</v>
      </c>
      <c r="AM65" t="s">
        <v>205</v>
      </c>
      <c r="AN65">
        <v>4</v>
      </c>
    </row>
    <row r="66" spans="1:40" x14ac:dyDescent="0.2">
      <c r="A66" t="s">
        <v>533</v>
      </c>
      <c r="B66" s="11" t="s">
        <v>16</v>
      </c>
      <c r="C66" s="11" t="s">
        <v>17</v>
      </c>
      <c r="D66" s="11">
        <v>3</v>
      </c>
      <c r="E66" s="11" t="s">
        <v>127</v>
      </c>
      <c r="F66" s="11" t="s">
        <v>128</v>
      </c>
      <c r="G66" s="11">
        <v>4</v>
      </c>
      <c r="H66" s="11">
        <v>4</v>
      </c>
      <c r="I66" s="11">
        <v>1</v>
      </c>
      <c r="J66" s="11">
        <v>0</v>
      </c>
      <c r="K66" s="11">
        <v>0</v>
      </c>
      <c r="L66" s="11">
        <v>107634</v>
      </c>
      <c r="M66" s="11">
        <v>321124</v>
      </c>
      <c r="N66" s="11">
        <v>121967</v>
      </c>
      <c r="O66" s="11">
        <v>347333</v>
      </c>
      <c r="P66" s="11">
        <v>72450</v>
      </c>
      <c r="Q66" s="11">
        <v>765484</v>
      </c>
      <c r="R66" s="11">
        <v>2230762</v>
      </c>
      <c r="S66" s="17">
        <f t="shared" si="0"/>
        <v>37.179366666666667</v>
      </c>
      <c r="T66" s="17">
        <f t="shared" si="1"/>
        <v>7.1459666666666664</v>
      </c>
      <c r="U66" s="17">
        <f t="shared" si="1"/>
        <v>7.8216666666666672</v>
      </c>
      <c r="V66" s="17">
        <f t="shared" si="2"/>
        <v>13.965566666666666</v>
      </c>
      <c r="W66" s="17">
        <f t="shared" si="3"/>
        <v>-0.67570000000000008</v>
      </c>
      <c r="X66" s="11" t="s">
        <v>29</v>
      </c>
      <c r="Y66" s="11">
        <v>8</v>
      </c>
      <c r="Z66" s="11">
        <v>1</v>
      </c>
      <c r="AA66" s="11">
        <v>428758</v>
      </c>
      <c r="AB66" s="11">
        <v>469300</v>
      </c>
      <c r="AC66" s="11">
        <v>-7</v>
      </c>
      <c r="AD66" s="11">
        <v>-40542</v>
      </c>
      <c r="AE66" s="11">
        <v>9</v>
      </c>
      <c r="AF66">
        <v>22</v>
      </c>
      <c r="AG66" t="s">
        <v>200</v>
      </c>
      <c r="AH66" t="s">
        <v>100</v>
      </c>
      <c r="AI66" t="s">
        <v>98</v>
      </c>
      <c r="AJ66" t="s">
        <v>89</v>
      </c>
      <c r="AK66" t="s">
        <v>95</v>
      </c>
      <c r="AL66" t="s">
        <v>172</v>
      </c>
      <c r="AM66" t="s">
        <v>205</v>
      </c>
      <c r="AN66">
        <v>4</v>
      </c>
    </row>
    <row r="67" spans="1:40" x14ac:dyDescent="0.2">
      <c r="A67" t="s">
        <v>534</v>
      </c>
      <c r="B67" s="11" t="s">
        <v>0</v>
      </c>
      <c r="C67" s="11" t="s">
        <v>17</v>
      </c>
      <c r="D67" s="11">
        <v>0</v>
      </c>
      <c r="E67" s="11" t="s">
        <v>127</v>
      </c>
      <c r="F67" s="11" t="s">
        <v>128</v>
      </c>
      <c r="G67" s="11">
        <v>3</v>
      </c>
      <c r="H67" s="11">
        <v>4</v>
      </c>
      <c r="I67" s="11">
        <v>4</v>
      </c>
      <c r="J67" s="11">
        <v>6</v>
      </c>
      <c r="K67" s="11">
        <v>2</v>
      </c>
      <c r="L67" s="11">
        <v>119121</v>
      </c>
      <c r="M67" s="11">
        <v>275488</v>
      </c>
      <c r="N67" s="11">
        <v>141251</v>
      </c>
      <c r="O67" s="11">
        <v>176318</v>
      </c>
      <c r="P67" s="11">
        <v>101999</v>
      </c>
      <c r="Q67" s="11">
        <v>574094</v>
      </c>
      <c r="R67" s="11">
        <v>1756500</v>
      </c>
      <c r="S67" s="17">
        <f t="shared" ref="S67:S130" si="4">R67/1000/60</f>
        <v>29.274999999999999</v>
      </c>
      <c r="T67" s="17">
        <f t="shared" ref="T67:U130" si="5">AA67/1000/60</f>
        <v>6.5768166666666668</v>
      </c>
      <c r="U67" s="17">
        <f t="shared" si="5"/>
        <v>5.2928166666666669</v>
      </c>
      <c r="V67" s="17">
        <f t="shared" ref="V67:V130" si="6">(P67+Q67)/1000/60</f>
        <v>11.268216666666666</v>
      </c>
      <c r="W67" s="17">
        <f t="shared" ref="W67:W130" si="7">AD67/1000/60</f>
        <v>1.284</v>
      </c>
      <c r="X67" s="11" t="s">
        <v>39</v>
      </c>
      <c r="Y67" s="11">
        <v>7</v>
      </c>
      <c r="Z67" s="11">
        <v>10</v>
      </c>
      <c r="AA67" s="11">
        <v>394609</v>
      </c>
      <c r="AB67" s="11">
        <v>317569</v>
      </c>
      <c r="AC67" s="11">
        <v>3</v>
      </c>
      <c r="AD67" s="11">
        <v>77040</v>
      </c>
      <c r="AE67" s="11">
        <v>19</v>
      </c>
      <c r="AF67">
        <v>23</v>
      </c>
      <c r="AG67" t="s">
        <v>469</v>
      </c>
      <c r="AH67" t="s">
        <v>97</v>
      </c>
      <c r="AI67" t="s">
        <v>98</v>
      </c>
      <c r="AJ67" t="s">
        <v>102</v>
      </c>
      <c r="AK67" t="s">
        <v>95</v>
      </c>
      <c r="AL67" t="s">
        <v>172</v>
      </c>
      <c r="AM67" t="s">
        <v>205</v>
      </c>
      <c r="AN67">
        <v>4</v>
      </c>
    </row>
    <row r="68" spans="1:40" x14ac:dyDescent="0.2">
      <c r="A68" t="s">
        <v>535</v>
      </c>
      <c r="B68" s="11" t="s">
        <v>0</v>
      </c>
      <c r="C68" s="11" t="s">
        <v>137</v>
      </c>
      <c r="D68" s="11">
        <v>2</v>
      </c>
      <c r="E68" s="11" t="s">
        <v>128</v>
      </c>
      <c r="F68" s="11" t="s">
        <v>127</v>
      </c>
      <c r="G68" s="11">
        <v>4</v>
      </c>
      <c r="H68" s="11">
        <v>7</v>
      </c>
      <c r="I68" s="11">
        <v>3</v>
      </c>
      <c r="J68" s="11">
        <v>4</v>
      </c>
      <c r="K68" s="11">
        <v>0</v>
      </c>
      <c r="L68" s="11">
        <v>208871</v>
      </c>
      <c r="M68" s="11">
        <v>537416</v>
      </c>
      <c r="N68" s="11">
        <v>267185</v>
      </c>
      <c r="O68" s="11">
        <v>430510</v>
      </c>
      <c r="P68" s="11">
        <v>655200</v>
      </c>
      <c r="Q68" s="11">
        <v>228909</v>
      </c>
      <c r="R68" s="11">
        <v>3139682</v>
      </c>
      <c r="S68" s="17">
        <f t="shared" si="4"/>
        <v>52.32803333333333</v>
      </c>
      <c r="T68" s="17">
        <f t="shared" si="5"/>
        <v>12.438116666666668</v>
      </c>
      <c r="U68" s="17">
        <f t="shared" si="5"/>
        <v>11.628250000000001</v>
      </c>
      <c r="V68" s="17">
        <f t="shared" si="6"/>
        <v>14.735150000000001</v>
      </c>
      <c r="W68" s="17">
        <f t="shared" si="7"/>
        <v>0.80986666666666662</v>
      </c>
      <c r="X68" s="11" t="s">
        <v>138</v>
      </c>
      <c r="Y68" s="11">
        <v>11</v>
      </c>
      <c r="Z68" s="11">
        <v>7</v>
      </c>
      <c r="AA68" s="11">
        <v>746287</v>
      </c>
      <c r="AB68" s="11">
        <v>697695</v>
      </c>
      <c r="AC68" s="11">
        <v>-4</v>
      </c>
      <c r="AD68" s="11">
        <v>48592</v>
      </c>
      <c r="AE68" s="11">
        <v>18</v>
      </c>
      <c r="AF68">
        <v>29</v>
      </c>
      <c r="AG68" t="s">
        <v>469</v>
      </c>
      <c r="AH68" t="s">
        <v>97</v>
      </c>
      <c r="AI68" t="s">
        <v>104</v>
      </c>
      <c r="AJ68" t="s">
        <v>89</v>
      </c>
      <c r="AK68" t="s">
        <v>95</v>
      </c>
      <c r="AL68" t="s">
        <v>172</v>
      </c>
    </row>
    <row r="69" spans="1:40" x14ac:dyDescent="0.2">
      <c r="A69" t="s">
        <v>536</v>
      </c>
      <c r="B69" s="11" t="s">
        <v>16</v>
      </c>
      <c r="C69" s="11" t="s">
        <v>137</v>
      </c>
      <c r="D69" s="11">
        <v>0</v>
      </c>
      <c r="E69" s="11" t="s">
        <v>127</v>
      </c>
      <c r="F69" s="11" t="s">
        <v>128</v>
      </c>
      <c r="G69" s="11">
        <v>4</v>
      </c>
      <c r="H69" s="11">
        <v>8</v>
      </c>
      <c r="I69" s="11">
        <v>2</v>
      </c>
      <c r="J69" s="11">
        <v>7</v>
      </c>
      <c r="K69" s="11">
        <v>1</v>
      </c>
      <c r="L69" s="11">
        <v>129068</v>
      </c>
      <c r="M69" s="11">
        <v>319840</v>
      </c>
      <c r="N69" s="11">
        <v>240325</v>
      </c>
      <c r="O69" s="11">
        <v>373193</v>
      </c>
      <c r="P69" s="11">
        <v>242485</v>
      </c>
      <c r="Q69" s="11">
        <v>920960</v>
      </c>
      <c r="R69" s="11">
        <v>2473946</v>
      </c>
      <c r="S69" s="17">
        <f t="shared" si="4"/>
        <v>41.232433333333333</v>
      </c>
      <c r="T69" s="17">
        <f t="shared" si="5"/>
        <v>7.4818000000000007</v>
      </c>
      <c r="U69" s="17">
        <f t="shared" si="5"/>
        <v>10.225300000000001</v>
      </c>
      <c r="V69" s="17">
        <f t="shared" si="6"/>
        <v>19.390750000000001</v>
      </c>
      <c r="W69" s="17">
        <f t="shared" si="7"/>
        <v>-2.7435</v>
      </c>
      <c r="X69" s="11" t="s">
        <v>139</v>
      </c>
      <c r="Y69" s="11">
        <v>12</v>
      </c>
      <c r="Z69" s="11">
        <v>9</v>
      </c>
      <c r="AA69" s="11">
        <v>448908</v>
      </c>
      <c r="AB69" s="11">
        <v>613518</v>
      </c>
      <c r="AC69" s="11">
        <v>-3</v>
      </c>
      <c r="AD69" s="11">
        <v>-164610</v>
      </c>
      <c r="AE69" s="11">
        <v>22</v>
      </c>
      <c r="AF69">
        <v>22</v>
      </c>
      <c r="AG69" t="s">
        <v>469</v>
      </c>
      <c r="AH69" t="s">
        <v>97</v>
      </c>
      <c r="AI69" t="s">
        <v>88</v>
      </c>
      <c r="AJ69" t="s">
        <v>101</v>
      </c>
      <c r="AK69" t="s">
        <v>90</v>
      </c>
      <c r="AL69" t="s">
        <v>460</v>
      </c>
    </row>
    <row r="70" spans="1:40" x14ac:dyDescent="0.2">
      <c r="A70" t="s">
        <v>537</v>
      </c>
      <c r="B70" s="11" t="s">
        <v>16</v>
      </c>
      <c r="C70" s="11" t="s">
        <v>137</v>
      </c>
      <c r="D70" s="11">
        <v>2</v>
      </c>
      <c r="E70" s="11" t="s">
        <v>127</v>
      </c>
      <c r="F70" s="11" t="s">
        <v>128</v>
      </c>
      <c r="G70" s="11">
        <v>4</v>
      </c>
      <c r="H70" s="11">
        <v>5</v>
      </c>
      <c r="I70" s="11">
        <v>1</v>
      </c>
      <c r="J70" s="11">
        <v>0</v>
      </c>
      <c r="K70" s="11">
        <v>0</v>
      </c>
      <c r="L70" s="11">
        <v>147944</v>
      </c>
      <c r="M70" s="11">
        <v>609497</v>
      </c>
      <c r="N70" s="11">
        <v>196689</v>
      </c>
      <c r="O70" s="11">
        <v>516331</v>
      </c>
      <c r="P70" s="11">
        <v>567030</v>
      </c>
      <c r="Q70" s="11">
        <v>68424</v>
      </c>
      <c r="R70" s="11">
        <v>3314636</v>
      </c>
      <c r="S70" s="17">
        <f t="shared" si="4"/>
        <v>55.243933333333331</v>
      </c>
      <c r="T70" s="17">
        <f t="shared" si="5"/>
        <v>12.624016666666668</v>
      </c>
      <c r="U70" s="17">
        <f t="shared" si="5"/>
        <v>11.883666666666667</v>
      </c>
      <c r="V70" s="17">
        <f t="shared" si="6"/>
        <v>10.5909</v>
      </c>
      <c r="W70" s="17">
        <f t="shared" si="7"/>
        <v>0.74034999999999995</v>
      </c>
      <c r="X70" s="11" t="s">
        <v>140</v>
      </c>
      <c r="Y70" s="11">
        <v>9</v>
      </c>
      <c r="Z70" s="11">
        <v>1</v>
      </c>
      <c r="AA70" s="11">
        <v>757441</v>
      </c>
      <c r="AB70" s="11">
        <v>713020</v>
      </c>
      <c r="AC70" s="11">
        <v>-8</v>
      </c>
      <c r="AD70" s="11">
        <v>44421</v>
      </c>
      <c r="AE70" s="11">
        <v>10</v>
      </c>
      <c r="AF70">
        <v>19</v>
      </c>
      <c r="AG70" t="s">
        <v>110</v>
      </c>
      <c r="AH70" t="s">
        <v>92</v>
      </c>
      <c r="AI70" t="s">
        <v>99</v>
      </c>
      <c r="AJ70" t="s">
        <v>103</v>
      </c>
      <c r="AK70" t="s">
        <v>95</v>
      </c>
      <c r="AL70" t="s">
        <v>460</v>
      </c>
    </row>
    <row r="71" spans="1:40" x14ac:dyDescent="0.2">
      <c r="A71" t="s">
        <v>538</v>
      </c>
      <c r="B71" s="11" t="s">
        <v>16</v>
      </c>
      <c r="C71" s="11" t="s">
        <v>137</v>
      </c>
      <c r="D71" s="11">
        <v>3</v>
      </c>
      <c r="E71" s="11" t="s">
        <v>127</v>
      </c>
      <c r="F71" s="11" t="s">
        <v>128</v>
      </c>
      <c r="G71" s="11">
        <v>4</v>
      </c>
      <c r="H71" s="11">
        <v>8</v>
      </c>
      <c r="I71" s="11">
        <v>1</v>
      </c>
      <c r="J71" s="11">
        <v>0</v>
      </c>
      <c r="K71" s="11">
        <v>1</v>
      </c>
      <c r="L71" s="11">
        <v>139603</v>
      </c>
      <c r="M71" s="11">
        <v>398438</v>
      </c>
      <c r="N71" s="11">
        <v>230466</v>
      </c>
      <c r="O71" s="11">
        <v>471089</v>
      </c>
      <c r="P71" s="11">
        <v>156602</v>
      </c>
      <c r="Q71" s="11">
        <v>608369</v>
      </c>
      <c r="R71" s="11">
        <v>2749690</v>
      </c>
      <c r="S71" s="17">
        <f t="shared" si="4"/>
        <v>45.828166666666668</v>
      </c>
      <c r="T71" s="17">
        <f t="shared" si="5"/>
        <v>8.9673500000000015</v>
      </c>
      <c r="U71" s="17">
        <f t="shared" si="5"/>
        <v>11.692583333333333</v>
      </c>
      <c r="V71" s="17">
        <f t="shared" si="6"/>
        <v>12.749516666666667</v>
      </c>
      <c r="W71" s="17">
        <f t="shared" si="7"/>
        <v>-2.7252333333333336</v>
      </c>
      <c r="X71" s="11" t="s">
        <v>141</v>
      </c>
      <c r="Y71" s="11">
        <v>12</v>
      </c>
      <c r="Z71" s="11">
        <v>1</v>
      </c>
      <c r="AA71" s="11">
        <v>538041</v>
      </c>
      <c r="AB71" s="11">
        <v>701555</v>
      </c>
      <c r="AC71" s="11">
        <v>-11</v>
      </c>
      <c r="AD71" s="11">
        <v>-163514</v>
      </c>
      <c r="AE71" s="11">
        <v>14</v>
      </c>
      <c r="AF71">
        <v>20</v>
      </c>
      <c r="AG71" t="s">
        <v>110</v>
      </c>
      <c r="AH71" t="s">
        <v>92</v>
      </c>
      <c r="AI71" t="s">
        <v>88</v>
      </c>
      <c r="AJ71" t="s">
        <v>89</v>
      </c>
      <c r="AK71" t="s">
        <v>95</v>
      </c>
      <c r="AL71" t="s">
        <v>172</v>
      </c>
    </row>
    <row r="72" spans="1:40" x14ac:dyDescent="0.2">
      <c r="A72" t="s">
        <v>539</v>
      </c>
      <c r="B72" s="11" t="s">
        <v>16</v>
      </c>
      <c r="C72" s="11" t="s">
        <v>137</v>
      </c>
      <c r="D72" s="11">
        <v>3</v>
      </c>
      <c r="E72" s="11" t="s">
        <v>128</v>
      </c>
      <c r="F72" s="11" t="s">
        <v>127</v>
      </c>
      <c r="G72" s="11">
        <v>4</v>
      </c>
      <c r="H72" s="11">
        <v>7</v>
      </c>
      <c r="I72" s="11">
        <v>2</v>
      </c>
      <c r="J72" s="11">
        <v>0</v>
      </c>
      <c r="K72" s="11">
        <v>2</v>
      </c>
      <c r="L72" s="11">
        <v>165661</v>
      </c>
      <c r="M72" s="11">
        <v>237170</v>
      </c>
      <c r="N72" s="11">
        <v>120771</v>
      </c>
      <c r="O72" s="11">
        <v>445369</v>
      </c>
      <c r="P72" s="11">
        <v>113303</v>
      </c>
      <c r="Q72" s="11">
        <v>857402</v>
      </c>
      <c r="R72" s="11">
        <v>2808931</v>
      </c>
      <c r="S72" s="17">
        <f t="shared" si="4"/>
        <v>46.815516666666667</v>
      </c>
      <c r="T72" s="17">
        <f t="shared" si="5"/>
        <v>6.7138499999999999</v>
      </c>
      <c r="U72" s="17">
        <f t="shared" si="5"/>
        <v>9.4356666666666662</v>
      </c>
      <c r="V72" s="17">
        <f t="shared" si="6"/>
        <v>16.178416666666667</v>
      </c>
      <c r="W72" s="17">
        <f t="shared" si="7"/>
        <v>-2.7218166666666668</v>
      </c>
      <c r="X72" s="11" t="s">
        <v>142</v>
      </c>
      <c r="Y72" s="11">
        <v>11</v>
      </c>
      <c r="Z72" s="11">
        <v>2</v>
      </c>
      <c r="AA72" s="11">
        <v>402831</v>
      </c>
      <c r="AB72" s="11">
        <v>566140</v>
      </c>
      <c r="AC72" s="11">
        <v>-9</v>
      </c>
      <c r="AD72" s="11">
        <v>-163309</v>
      </c>
      <c r="AE72" s="11">
        <v>15</v>
      </c>
      <c r="AF72">
        <v>20</v>
      </c>
      <c r="AG72" t="s">
        <v>110</v>
      </c>
      <c r="AH72" t="s">
        <v>87</v>
      </c>
      <c r="AI72" t="s">
        <v>88</v>
      </c>
      <c r="AJ72" t="s">
        <v>89</v>
      </c>
      <c r="AK72" t="s">
        <v>95</v>
      </c>
      <c r="AL72" t="s">
        <v>460</v>
      </c>
    </row>
    <row r="73" spans="1:40" x14ac:dyDescent="0.2">
      <c r="A73" t="s">
        <v>540</v>
      </c>
      <c r="B73" s="11" t="s">
        <v>0</v>
      </c>
      <c r="C73" s="11" t="s">
        <v>137</v>
      </c>
      <c r="D73" s="11">
        <v>4</v>
      </c>
      <c r="E73" s="11" t="s">
        <v>128</v>
      </c>
      <c r="F73" s="11" t="s">
        <v>127</v>
      </c>
      <c r="G73" s="11">
        <v>4</v>
      </c>
      <c r="H73" s="11">
        <v>7</v>
      </c>
      <c r="I73" s="11">
        <v>3</v>
      </c>
      <c r="J73" s="11">
        <v>5</v>
      </c>
      <c r="K73" s="11">
        <v>1</v>
      </c>
      <c r="L73" s="11">
        <v>181935</v>
      </c>
      <c r="M73" s="11">
        <v>357071</v>
      </c>
      <c r="N73" s="11">
        <v>182958</v>
      </c>
      <c r="O73" s="11">
        <v>547898</v>
      </c>
      <c r="P73" s="11">
        <v>198035</v>
      </c>
      <c r="Q73" s="11">
        <v>547716</v>
      </c>
      <c r="R73" s="11">
        <v>2331455</v>
      </c>
      <c r="S73" s="17">
        <f t="shared" si="4"/>
        <v>38.857583333333331</v>
      </c>
      <c r="T73" s="17">
        <f t="shared" si="5"/>
        <v>8.9834333333333323</v>
      </c>
      <c r="U73" s="17">
        <f t="shared" si="5"/>
        <v>12.180933333333334</v>
      </c>
      <c r="V73" s="17">
        <f t="shared" si="6"/>
        <v>12.429183333333333</v>
      </c>
      <c r="W73" s="17">
        <f t="shared" si="7"/>
        <v>-3.1974999999999998</v>
      </c>
      <c r="X73" s="11" t="s">
        <v>143</v>
      </c>
      <c r="Y73" s="11">
        <v>11</v>
      </c>
      <c r="Z73" s="11">
        <v>8</v>
      </c>
      <c r="AA73" s="11">
        <v>539006</v>
      </c>
      <c r="AB73" s="11">
        <v>730856</v>
      </c>
      <c r="AC73" s="11">
        <v>-3</v>
      </c>
      <c r="AD73" s="11">
        <v>-191850</v>
      </c>
      <c r="AE73" s="11">
        <v>20</v>
      </c>
      <c r="AF73">
        <v>22</v>
      </c>
      <c r="AG73" t="s">
        <v>175</v>
      </c>
      <c r="AH73" t="s">
        <v>87</v>
      </c>
      <c r="AI73" t="s">
        <v>88</v>
      </c>
      <c r="AJ73" t="s">
        <v>96</v>
      </c>
      <c r="AK73" t="s">
        <v>90</v>
      </c>
      <c r="AL73" t="s">
        <v>460</v>
      </c>
    </row>
    <row r="74" spans="1:40" x14ac:dyDescent="0.2">
      <c r="A74" t="s">
        <v>541</v>
      </c>
      <c r="B74" s="11" t="s">
        <v>0</v>
      </c>
      <c r="C74" s="11" t="s">
        <v>137</v>
      </c>
      <c r="D74" s="11">
        <v>3</v>
      </c>
      <c r="E74" s="11" t="s">
        <v>127</v>
      </c>
      <c r="F74" s="11" t="s">
        <v>128</v>
      </c>
      <c r="G74" s="11">
        <v>4</v>
      </c>
      <c r="H74" s="11">
        <v>9</v>
      </c>
      <c r="I74" s="11">
        <v>4</v>
      </c>
      <c r="J74" s="11">
        <v>9</v>
      </c>
      <c r="K74" s="11">
        <v>2</v>
      </c>
      <c r="L74" s="11">
        <v>93738</v>
      </c>
      <c r="M74" s="11">
        <v>335385</v>
      </c>
      <c r="N74" s="11">
        <v>149287</v>
      </c>
      <c r="O74" s="11">
        <v>318924</v>
      </c>
      <c r="P74" s="11">
        <v>80029</v>
      </c>
      <c r="Q74" s="11">
        <v>771143</v>
      </c>
      <c r="R74" s="11">
        <v>2082716</v>
      </c>
      <c r="S74" s="17">
        <f t="shared" si="4"/>
        <v>34.711933333333334</v>
      </c>
      <c r="T74" s="17">
        <f t="shared" si="5"/>
        <v>7.15205</v>
      </c>
      <c r="U74" s="17">
        <f t="shared" si="5"/>
        <v>7.8035166666666669</v>
      </c>
      <c r="V74" s="17">
        <f t="shared" si="6"/>
        <v>14.186200000000001</v>
      </c>
      <c r="W74" s="17">
        <f t="shared" si="7"/>
        <v>-0.65146666666666664</v>
      </c>
      <c r="X74" s="11" t="s">
        <v>144</v>
      </c>
      <c r="Y74" s="11">
        <v>13</v>
      </c>
      <c r="Z74" s="11">
        <v>13</v>
      </c>
      <c r="AA74" s="11">
        <v>429123</v>
      </c>
      <c r="AB74" s="11">
        <v>468211</v>
      </c>
      <c r="AC74" s="11">
        <v>0</v>
      </c>
      <c r="AD74" s="11">
        <v>-39088</v>
      </c>
      <c r="AE74" s="11">
        <v>28</v>
      </c>
      <c r="AF74">
        <v>22</v>
      </c>
      <c r="AG74" t="s">
        <v>204</v>
      </c>
      <c r="AH74" t="s">
        <v>97</v>
      </c>
      <c r="AI74" t="s">
        <v>104</v>
      </c>
      <c r="AJ74" t="s">
        <v>89</v>
      </c>
      <c r="AK74" t="s">
        <v>90</v>
      </c>
      <c r="AL74" t="s">
        <v>172</v>
      </c>
      <c r="AM74" t="s">
        <v>205</v>
      </c>
      <c r="AN74">
        <v>4</v>
      </c>
    </row>
    <row r="75" spans="1:40" x14ac:dyDescent="0.2">
      <c r="A75" t="s">
        <v>542</v>
      </c>
      <c r="B75" s="11" t="s">
        <v>0</v>
      </c>
      <c r="C75" s="11" t="s">
        <v>137</v>
      </c>
      <c r="D75" s="11">
        <v>3</v>
      </c>
      <c r="E75" s="11" t="s">
        <v>128</v>
      </c>
      <c r="F75" s="11" t="s">
        <v>127</v>
      </c>
      <c r="G75" s="11">
        <v>5</v>
      </c>
      <c r="H75" s="11">
        <v>10</v>
      </c>
      <c r="I75" s="11">
        <v>4</v>
      </c>
      <c r="J75" s="11">
        <v>10</v>
      </c>
      <c r="K75" s="11">
        <v>2</v>
      </c>
      <c r="L75" s="11">
        <v>180947</v>
      </c>
      <c r="M75" s="11">
        <v>393374</v>
      </c>
      <c r="N75" s="11">
        <v>111402</v>
      </c>
      <c r="O75" s="11">
        <v>325970</v>
      </c>
      <c r="P75" s="11">
        <v>94795</v>
      </c>
      <c r="Q75" s="11">
        <v>512361</v>
      </c>
      <c r="R75" s="11">
        <v>2714978</v>
      </c>
      <c r="S75" s="17">
        <f t="shared" si="4"/>
        <v>45.249633333333335</v>
      </c>
      <c r="T75" s="17">
        <f t="shared" si="5"/>
        <v>9.5720166666666664</v>
      </c>
      <c r="U75" s="17">
        <f t="shared" si="5"/>
        <v>7.2895333333333339</v>
      </c>
      <c r="V75" s="17">
        <f t="shared" si="6"/>
        <v>10.119266666666666</v>
      </c>
      <c r="W75" s="17">
        <f t="shared" si="7"/>
        <v>2.2824833333333334</v>
      </c>
      <c r="X75" s="11" t="s">
        <v>145</v>
      </c>
      <c r="Y75" s="11">
        <v>15</v>
      </c>
      <c r="Z75" s="11">
        <v>14</v>
      </c>
      <c r="AA75" s="11">
        <v>574321</v>
      </c>
      <c r="AB75" s="11">
        <v>437372</v>
      </c>
      <c r="AC75" s="11">
        <v>-1</v>
      </c>
      <c r="AD75" s="11">
        <v>136949</v>
      </c>
      <c r="AE75" s="11">
        <v>31</v>
      </c>
      <c r="AF75">
        <v>20</v>
      </c>
      <c r="AG75" t="s">
        <v>202</v>
      </c>
      <c r="AH75" t="s">
        <v>100</v>
      </c>
      <c r="AI75" t="s">
        <v>88</v>
      </c>
      <c r="AJ75" t="s">
        <v>146</v>
      </c>
      <c r="AK75" t="s">
        <v>95</v>
      </c>
      <c r="AL75" t="s">
        <v>172</v>
      </c>
      <c r="AM75" t="s">
        <v>205</v>
      </c>
      <c r="AN75">
        <v>4</v>
      </c>
    </row>
    <row r="76" spans="1:40" x14ac:dyDescent="0.2">
      <c r="A76" t="s">
        <v>543</v>
      </c>
      <c r="B76" s="11" t="s">
        <v>16</v>
      </c>
      <c r="C76" s="11" t="s">
        <v>137</v>
      </c>
      <c r="D76" s="11">
        <v>2</v>
      </c>
      <c r="E76" s="11" t="s">
        <v>127</v>
      </c>
      <c r="F76" s="11" t="s">
        <v>128</v>
      </c>
      <c r="G76" s="11">
        <v>5</v>
      </c>
      <c r="H76" s="11">
        <v>7</v>
      </c>
      <c r="I76" s="11">
        <v>1</v>
      </c>
      <c r="J76" s="11">
        <v>8</v>
      </c>
      <c r="K76" s="11">
        <v>1</v>
      </c>
      <c r="L76" s="11">
        <v>197664</v>
      </c>
      <c r="M76" s="11">
        <v>459081</v>
      </c>
      <c r="N76" s="11">
        <v>453364</v>
      </c>
      <c r="O76" s="11">
        <v>379191</v>
      </c>
      <c r="P76" s="11">
        <v>465736</v>
      </c>
      <c r="Q76" s="11">
        <v>532799</v>
      </c>
      <c r="R76" s="11">
        <v>3221835</v>
      </c>
      <c r="S76" s="17">
        <f t="shared" si="4"/>
        <v>53.697250000000004</v>
      </c>
      <c r="T76" s="17">
        <f t="shared" si="5"/>
        <v>10.94575</v>
      </c>
      <c r="U76" s="17">
        <f t="shared" si="5"/>
        <v>13.875916666666665</v>
      </c>
      <c r="V76" s="17">
        <f t="shared" si="6"/>
        <v>16.642250000000001</v>
      </c>
      <c r="W76" s="17">
        <f t="shared" si="7"/>
        <v>-2.9301666666666666</v>
      </c>
      <c r="X76" s="11" t="s">
        <v>147</v>
      </c>
      <c r="Y76" s="11">
        <v>12</v>
      </c>
      <c r="Z76" s="11">
        <v>9</v>
      </c>
      <c r="AA76" s="11">
        <v>656745</v>
      </c>
      <c r="AB76" s="11">
        <v>832555</v>
      </c>
      <c r="AC76" s="11">
        <v>-3</v>
      </c>
      <c r="AD76" s="11">
        <v>-175810</v>
      </c>
      <c r="AE76" s="11">
        <v>22</v>
      </c>
      <c r="AF76">
        <v>18</v>
      </c>
      <c r="AG76" t="s">
        <v>110</v>
      </c>
      <c r="AH76" t="s">
        <v>92</v>
      </c>
      <c r="AI76" t="s">
        <v>93</v>
      </c>
      <c r="AJ76" t="s">
        <v>103</v>
      </c>
      <c r="AK76" t="s">
        <v>95</v>
      </c>
      <c r="AL76" t="s">
        <v>460</v>
      </c>
      <c r="AM76" t="s">
        <v>205</v>
      </c>
      <c r="AN76">
        <v>4</v>
      </c>
    </row>
    <row r="77" spans="1:40" x14ac:dyDescent="0.2">
      <c r="A77" t="s">
        <v>544</v>
      </c>
      <c r="B77" s="11" t="s">
        <v>0</v>
      </c>
      <c r="C77" s="11" t="s">
        <v>137</v>
      </c>
      <c r="D77" s="11">
        <v>4</v>
      </c>
      <c r="E77" s="11" t="s">
        <v>127</v>
      </c>
      <c r="F77" s="11" t="s">
        <v>128</v>
      </c>
      <c r="G77" s="11">
        <v>5</v>
      </c>
      <c r="H77" s="11">
        <v>9</v>
      </c>
      <c r="I77" s="11">
        <v>4</v>
      </c>
      <c r="J77" s="11">
        <v>9</v>
      </c>
      <c r="K77" s="11">
        <v>2</v>
      </c>
      <c r="L77" s="11">
        <v>110593</v>
      </c>
      <c r="M77" s="11">
        <v>312788</v>
      </c>
      <c r="N77" s="11">
        <v>128905</v>
      </c>
      <c r="O77" s="11">
        <v>263297</v>
      </c>
      <c r="P77" s="11">
        <v>191924</v>
      </c>
      <c r="Q77" s="11">
        <v>601550</v>
      </c>
      <c r="R77" s="11">
        <v>2217266</v>
      </c>
      <c r="S77" s="17">
        <f t="shared" si="4"/>
        <v>36.954433333333334</v>
      </c>
      <c r="T77" s="17">
        <f t="shared" si="5"/>
        <v>7.0563499999999992</v>
      </c>
      <c r="U77" s="17">
        <f t="shared" si="5"/>
        <v>6.5366999999999997</v>
      </c>
      <c r="V77" s="17">
        <f t="shared" si="6"/>
        <v>13.224566666666668</v>
      </c>
      <c r="W77" s="17">
        <f t="shared" si="7"/>
        <v>0.51964999999999995</v>
      </c>
      <c r="X77" s="11" t="s">
        <v>148</v>
      </c>
      <c r="Y77" s="11">
        <v>14</v>
      </c>
      <c r="Z77" s="11">
        <v>13</v>
      </c>
      <c r="AA77" s="11">
        <v>423381</v>
      </c>
      <c r="AB77" s="11">
        <v>392202</v>
      </c>
      <c r="AC77" s="11">
        <v>-1</v>
      </c>
      <c r="AD77" s="11">
        <v>31179</v>
      </c>
      <c r="AE77" s="11">
        <v>29</v>
      </c>
      <c r="AF77">
        <v>19</v>
      </c>
      <c r="AG77" t="s">
        <v>110</v>
      </c>
      <c r="AH77" t="s">
        <v>100</v>
      </c>
      <c r="AI77" t="s">
        <v>93</v>
      </c>
      <c r="AJ77" t="s">
        <v>89</v>
      </c>
      <c r="AK77" t="s">
        <v>95</v>
      </c>
      <c r="AL77" t="s">
        <v>460</v>
      </c>
    </row>
    <row r="78" spans="1:40" x14ac:dyDescent="0.2">
      <c r="A78" t="s">
        <v>545</v>
      </c>
      <c r="B78" s="11" t="s">
        <v>16</v>
      </c>
      <c r="C78" s="11" t="s">
        <v>137</v>
      </c>
      <c r="D78" s="11">
        <v>2</v>
      </c>
      <c r="E78" s="11" t="s">
        <v>128</v>
      </c>
      <c r="F78" s="11" t="s">
        <v>127</v>
      </c>
      <c r="G78" s="11">
        <v>4</v>
      </c>
      <c r="H78" s="11">
        <v>8</v>
      </c>
      <c r="I78" s="11">
        <v>2</v>
      </c>
      <c r="J78" s="11">
        <v>1</v>
      </c>
      <c r="K78" s="11">
        <v>1</v>
      </c>
      <c r="L78" s="11">
        <v>128381</v>
      </c>
      <c r="M78" s="11">
        <v>261839</v>
      </c>
      <c r="N78" s="11">
        <v>219049</v>
      </c>
      <c r="O78" s="11">
        <v>595603</v>
      </c>
      <c r="P78" s="11">
        <v>94214</v>
      </c>
      <c r="Q78" s="11">
        <v>984765</v>
      </c>
      <c r="R78" s="11">
        <v>3016830</v>
      </c>
      <c r="S78" s="17">
        <f t="shared" si="4"/>
        <v>50.280499999999996</v>
      </c>
      <c r="T78" s="17">
        <f t="shared" si="5"/>
        <v>6.5036666666666667</v>
      </c>
      <c r="U78" s="17">
        <f t="shared" si="5"/>
        <v>13.577533333333333</v>
      </c>
      <c r="V78" s="17">
        <f t="shared" si="6"/>
        <v>17.982983333333333</v>
      </c>
      <c r="W78" s="17">
        <f t="shared" si="7"/>
        <v>-7.0738666666666665</v>
      </c>
      <c r="X78" s="11" t="s">
        <v>149</v>
      </c>
      <c r="Y78" s="11">
        <v>12</v>
      </c>
      <c r="Z78" s="11">
        <v>3</v>
      </c>
      <c r="AA78" s="11">
        <v>390220</v>
      </c>
      <c r="AB78" s="11">
        <v>814652</v>
      </c>
      <c r="AC78" s="11">
        <v>-9</v>
      </c>
      <c r="AD78" s="11">
        <v>-424432</v>
      </c>
      <c r="AE78" s="11">
        <v>16</v>
      </c>
      <c r="AF78">
        <v>20</v>
      </c>
      <c r="AG78" t="s">
        <v>110</v>
      </c>
      <c r="AH78" t="s">
        <v>92</v>
      </c>
      <c r="AI78" t="s">
        <v>99</v>
      </c>
      <c r="AJ78" t="s">
        <v>89</v>
      </c>
      <c r="AK78" t="s">
        <v>95</v>
      </c>
      <c r="AL78" t="s">
        <v>460</v>
      </c>
    </row>
    <row r="79" spans="1:40" x14ac:dyDescent="0.2">
      <c r="A79" t="s">
        <v>546</v>
      </c>
      <c r="B79" s="11" t="s">
        <v>16</v>
      </c>
      <c r="C79" s="11" t="s">
        <v>137</v>
      </c>
      <c r="D79" s="11">
        <v>0</v>
      </c>
      <c r="E79" s="11" t="s">
        <v>127</v>
      </c>
      <c r="F79" s="11" t="s">
        <v>128</v>
      </c>
      <c r="G79" s="11">
        <v>4</v>
      </c>
      <c r="H79" s="11">
        <v>5</v>
      </c>
      <c r="I79" s="11">
        <v>1</v>
      </c>
      <c r="J79" s="11">
        <v>0</v>
      </c>
      <c r="K79" s="11">
        <v>2</v>
      </c>
      <c r="L79" s="11">
        <v>93441</v>
      </c>
      <c r="M79" s="11">
        <v>462925</v>
      </c>
      <c r="N79" s="11">
        <v>325352</v>
      </c>
      <c r="O79" s="11">
        <v>454494</v>
      </c>
      <c r="P79" s="11">
        <v>113131</v>
      </c>
      <c r="Q79" s="11">
        <v>755693</v>
      </c>
      <c r="R79" s="11">
        <v>3066958</v>
      </c>
      <c r="S79" s="17">
        <f t="shared" si="4"/>
        <v>51.115966666666665</v>
      </c>
      <c r="T79" s="17">
        <f t="shared" si="5"/>
        <v>9.2727666666666657</v>
      </c>
      <c r="U79" s="17">
        <f t="shared" si="5"/>
        <v>12.997433333333333</v>
      </c>
      <c r="V79" s="17">
        <f t="shared" si="6"/>
        <v>14.480399999999999</v>
      </c>
      <c r="W79" s="17">
        <f t="shared" si="7"/>
        <v>-3.7246666666666663</v>
      </c>
      <c r="X79" s="11" t="s">
        <v>150</v>
      </c>
      <c r="Y79" s="11">
        <v>9</v>
      </c>
      <c r="Z79" s="11">
        <v>1</v>
      </c>
      <c r="AA79" s="11">
        <v>556366</v>
      </c>
      <c r="AB79" s="11">
        <v>779846</v>
      </c>
      <c r="AC79" s="11">
        <v>-8</v>
      </c>
      <c r="AD79" s="11">
        <v>-223480</v>
      </c>
      <c r="AE79" s="11">
        <v>12</v>
      </c>
      <c r="AF79">
        <v>18</v>
      </c>
      <c r="AG79" t="s">
        <v>518</v>
      </c>
      <c r="AH79" t="s">
        <v>92</v>
      </c>
      <c r="AI79" t="s">
        <v>93</v>
      </c>
      <c r="AJ79" t="s">
        <v>89</v>
      </c>
      <c r="AK79" t="s">
        <v>95</v>
      </c>
      <c r="AL79" t="s">
        <v>460</v>
      </c>
    </row>
    <row r="80" spans="1:40" x14ac:dyDescent="0.2">
      <c r="A80" t="s">
        <v>547</v>
      </c>
      <c r="B80" s="11" t="s">
        <v>0</v>
      </c>
      <c r="C80" s="11" t="s">
        <v>137</v>
      </c>
      <c r="D80" s="11">
        <v>3</v>
      </c>
      <c r="E80" s="11" t="s">
        <v>128</v>
      </c>
      <c r="F80" s="11" t="s">
        <v>127</v>
      </c>
      <c r="G80" s="11">
        <v>4</v>
      </c>
      <c r="H80" s="11">
        <v>4</v>
      </c>
      <c r="I80" s="11">
        <v>1</v>
      </c>
      <c r="J80" s="11">
        <v>1</v>
      </c>
      <c r="K80" s="11">
        <v>0</v>
      </c>
      <c r="L80" s="11">
        <v>309409</v>
      </c>
      <c r="M80" s="11">
        <v>536683</v>
      </c>
      <c r="N80" s="11">
        <v>129044</v>
      </c>
      <c r="O80" s="11">
        <v>535535</v>
      </c>
      <c r="P80" s="11">
        <v>57978</v>
      </c>
      <c r="Q80" s="11">
        <v>460773</v>
      </c>
      <c r="R80" s="11">
        <v>2506073</v>
      </c>
      <c r="S80" s="17">
        <f t="shared" si="4"/>
        <v>41.76788333333333</v>
      </c>
      <c r="T80" s="17">
        <f t="shared" si="5"/>
        <v>14.101533333333332</v>
      </c>
      <c r="U80" s="17">
        <f t="shared" si="5"/>
        <v>11.076316666666665</v>
      </c>
      <c r="V80" s="17">
        <f t="shared" si="6"/>
        <v>8.6458499999999994</v>
      </c>
      <c r="W80" s="17">
        <f t="shared" si="7"/>
        <v>3.0252166666666667</v>
      </c>
      <c r="X80" s="11" t="s">
        <v>151</v>
      </c>
      <c r="Y80" s="11">
        <v>8</v>
      </c>
      <c r="Z80" s="11">
        <v>2</v>
      </c>
      <c r="AA80" s="11">
        <v>846092</v>
      </c>
      <c r="AB80" s="11">
        <v>664579</v>
      </c>
      <c r="AC80" s="11">
        <v>-6</v>
      </c>
      <c r="AD80" s="11">
        <v>181513</v>
      </c>
      <c r="AE80" s="11">
        <v>10</v>
      </c>
      <c r="AF80">
        <v>20</v>
      </c>
      <c r="AG80" t="s">
        <v>110</v>
      </c>
      <c r="AH80" t="s">
        <v>92</v>
      </c>
      <c r="AI80" t="s">
        <v>88</v>
      </c>
      <c r="AJ80" t="s">
        <v>96</v>
      </c>
      <c r="AK80" t="s">
        <v>90</v>
      </c>
      <c r="AL80" t="s">
        <v>460</v>
      </c>
    </row>
    <row r="81" spans="1:40" x14ac:dyDescent="0.2">
      <c r="A81" t="s">
        <v>548</v>
      </c>
      <c r="B81" s="11" t="s">
        <v>16</v>
      </c>
      <c r="C81" s="11" t="s">
        <v>137</v>
      </c>
      <c r="D81" s="11">
        <v>2</v>
      </c>
      <c r="E81" s="11" t="s">
        <v>128</v>
      </c>
      <c r="F81" s="11" t="s">
        <v>127</v>
      </c>
      <c r="G81" s="11">
        <v>4</v>
      </c>
      <c r="H81" s="11">
        <v>2</v>
      </c>
      <c r="I81" s="11">
        <v>1</v>
      </c>
      <c r="J81" s="11">
        <v>2</v>
      </c>
      <c r="K81" s="11">
        <v>0</v>
      </c>
      <c r="L81" s="11">
        <v>194559</v>
      </c>
      <c r="M81" s="11">
        <v>238516</v>
      </c>
      <c r="N81" s="11">
        <v>188112</v>
      </c>
      <c r="O81" s="11">
        <v>432841</v>
      </c>
      <c r="P81" s="11">
        <v>76154</v>
      </c>
      <c r="Q81" s="11">
        <v>466621</v>
      </c>
      <c r="R81" s="11">
        <v>2732614</v>
      </c>
      <c r="S81" s="17">
        <f t="shared" si="4"/>
        <v>45.543566666666671</v>
      </c>
      <c r="T81" s="17">
        <f t="shared" si="5"/>
        <v>7.2179166666666665</v>
      </c>
      <c r="U81" s="17">
        <f t="shared" si="5"/>
        <v>10.349216666666667</v>
      </c>
      <c r="V81" s="17">
        <f t="shared" si="6"/>
        <v>9.0462499999999988</v>
      </c>
      <c r="W81" s="17">
        <f t="shared" si="7"/>
        <v>-3.1313</v>
      </c>
      <c r="X81" s="11" t="s">
        <v>152</v>
      </c>
      <c r="Y81" s="11">
        <v>6</v>
      </c>
      <c r="Z81" s="11">
        <v>3</v>
      </c>
      <c r="AA81" s="11">
        <v>433075</v>
      </c>
      <c r="AB81" s="11">
        <v>620953</v>
      </c>
      <c r="AC81" s="11">
        <v>-3</v>
      </c>
      <c r="AD81" s="11">
        <v>-187878</v>
      </c>
      <c r="AE81" s="11">
        <v>9</v>
      </c>
      <c r="AF81">
        <v>19</v>
      </c>
      <c r="AG81" t="s">
        <v>110</v>
      </c>
      <c r="AH81" t="s">
        <v>92</v>
      </c>
      <c r="AI81" t="s">
        <v>93</v>
      </c>
      <c r="AJ81" t="s">
        <v>96</v>
      </c>
      <c r="AK81" t="s">
        <v>95</v>
      </c>
      <c r="AL81" t="s">
        <v>460</v>
      </c>
    </row>
    <row r="82" spans="1:40" x14ac:dyDescent="0.2">
      <c r="A82" t="s">
        <v>549</v>
      </c>
      <c r="B82" s="11" t="s">
        <v>0</v>
      </c>
      <c r="C82" s="11" t="s">
        <v>137</v>
      </c>
      <c r="D82" s="11">
        <v>4</v>
      </c>
      <c r="E82" s="11" t="s">
        <v>127</v>
      </c>
      <c r="F82" s="11" t="s">
        <v>128</v>
      </c>
      <c r="G82" s="11">
        <v>5</v>
      </c>
      <c r="H82" s="11">
        <v>8</v>
      </c>
      <c r="I82" s="11">
        <v>5</v>
      </c>
      <c r="J82" s="11">
        <v>9</v>
      </c>
      <c r="K82" s="11">
        <v>0</v>
      </c>
      <c r="L82" s="11">
        <v>130632</v>
      </c>
      <c r="M82" s="11">
        <v>377094</v>
      </c>
      <c r="N82" s="11">
        <v>213892</v>
      </c>
      <c r="O82" s="11">
        <v>278045</v>
      </c>
      <c r="P82" s="11">
        <v>285934</v>
      </c>
      <c r="Q82" s="11">
        <v>756662</v>
      </c>
      <c r="R82" s="11">
        <v>2883127</v>
      </c>
      <c r="S82" s="17">
        <f t="shared" si="4"/>
        <v>48.052116666666663</v>
      </c>
      <c r="T82" s="17">
        <f t="shared" si="5"/>
        <v>8.4620999999999995</v>
      </c>
      <c r="U82" s="17">
        <f t="shared" si="5"/>
        <v>8.19895</v>
      </c>
      <c r="V82" s="17">
        <f t="shared" si="6"/>
        <v>17.3766</v>
      </c>
      <c r="W82" s="17">
        <f t="shared" si="7"/>
        <v>0.26315</v>
      </c>
      <c r="X82" s="11" t="s">
        <v>153</v>
      </c>
      <c r="Y82" s="11">
        <v>13</v>
      </c>
      <c r="Z82" s="11">
        <v>14</v>
      </c>
      <c r="AA82" s="11">
        <v>507726</v>
      </c>
      <c r="AB82" s="11">
        <v>491937</v>
      </c>
      <c r="AC82" s="11">
        <v>1</v>
      </c>
      <c r="AD82" s="11">
        <v>15789</v>
      </c>
      <c r="AE82" s="11">
        <v>27</v>
      </c>
      <c r="AF82">
        <v>18</v>
      </c>
      <c r="AG82" t="s">
        <v>469</v>
      </c>
      <c r="AH82" t="s">
        <v>97</v>
      </c>
      <c r="AI82" t="s">
        <v>93</v>
      </c>
      <c r="AJ82" t="s">
        <v>101</v>
      </c>
      <c r="AK82" t="s">
        <v>90</v>
      </c>
      <c r="AL82" t="s">
        <v>172</v>
      </c>
    </row>
    <row r="83" spans="1:40" x14ac:dyDescent="0.2">
      <c r="A83" t="s">
        <v>550</v>
      </c>
      <c r="B83" s="11" t="s">
        <v>0</v>
      </c>
      <c r="C83" s="11" t="s">
        <v>137</v>
      </c>
      <c r="D83" s="11">
        <v>2</v>
      </c>
      <c r="E83" s="11" t="s">
        <v>128</v>
      </c>
      <c r="F83" s="11" t="s">
        <v>127</v>
      </c>
      <c r="G83" s="11">
        <v>3</v>
      </c>
      <c r="H83" s="11">
        <v>10</v>
      </c>
      <c r="I83" s="11">
        <v>5</v>
      </c>
      <c r="J83" s="11">
        <v>8</v>
      </c>
      <c r="K83" s="11">
        <v>2</v>
      </c>
      <c r="L83" s="11">
        <v>110387</v>
      </c>
      <c r="M83" s="11">
        <v>239294</v>
      </c>
      <c r="N83" s="11">
        <v>130042</v>
      </c>
      <c r="O83" s="11">
        <v>276652</v>
      </c>
      <c r="P83" s="11">
        <v>75304</v>
      </c>
      <c r="Q83" s="11">
        <v>626039</v>
      </c>
      <c r="R83" s="11">
        <v>2146217</v>
      </c>
      <c r="S83" s="17">
        <f t="shared" si="4"/>
        <v>35.770283333333332</v>
      </c>
      <c r="T83" s="17">
        <f t="shared" si="5"/>
        <v>5.8280166666666666</v>
      </c>
      <c r="U83" s="17">
        <f t="shared" si="5"/>
        <v>6.7782333333333336</v>
      </c>
      <c r="V83" s="17">
        <f t="shared" si="6"/>
        <v>11.68905</v>
      </c>
      <c r="W83" s="17">
        <f t="shared" si="7"/>
        <v>-0.9502166666666666</v>
      </c>
      <c r="X83" s="11" t="s">
        <v>154</v>
      </c>
      <c r="Y83" s="11">
        <v>13</v>
      </c>
      <c r="Z83" s="11">
        <v>13</v>
      </c>
      <c r="AA83" s="11">
        <v>349681</v>
      </c>
      <c r="AB83" s="11">
        <v>406694</v>
      </c>
      <c r="AC83" s="11">
        <v>0</v>
      </c>
      <c r="AD83" s="11">
        <v>-57013</v>
      </c>
      <c r="AE83" s="11">
        <v>28</v>
      </c>
      <c r="AF83">
        <v>19</v>
      </c>
      <c r="AG83" t="s">
        <v>110</v>
      </c>
      <c r="AH83" t="s">
        <v>92</v>
      </c>
      <c r="AI83" t="s">
        <v>99</v>
      </c>
      <c r="AJ83" t="s">
        <v>102</v>
      </c>
      <c r="AK83" t="s">
        <v>95</v>
      </c>
      <c r="AL83" t="s">
        <v>172</v>
      </c>
    </row>
    <row r="84" spans="1:40" x14ac:dyDescent="0.2">
      <c r="A84" t="s">
        <v>551</v>
      </c>
      <c r="B84" s="11" t="s">
        <v>16</v>
      </c>
      <c r="C84" s="11" t="s">
        <v>137</v>
      </c>
      <c r="D84" s="11">
        <v>3</v>
      </c>
      <c r="E84" s="11" t="s">
        <v>128</v>
      </c>
      <c r="F84" s="11" t="s">
        <v>127</v>
      </c>
      <c r="G84" s="11">
        <v>5</v>
      </c>
      <c r="H84" s="11">
        <v>7</v>
      </c>
      <c r="I84" s="11">
        <v>4</v>
      </c>
      <c r="J84" s="11">
        <v>9</v>
      </c>
      <c r="K84" s="11">
        <v>1</v>
      </c>
      <c r="L84" s="11">
        <v>115724</v>
      </c>
      <c r="M84" s="11">
        <v>251237</v>
      </c>
      <c r="N84" s="11">
        <v>132758</v>
      </c>
      <c r="O84" s="11">
        <v>352473</v>
      </c>
      <c r="P84" s="11">
        <v>88712</v>
      </c>
      <c r="Q84" s="11">
        <v>615416</v>
      </c>
      <c r="R84" s="11">
        <v>2371378</v>
      </c>
      <c r="S84" s="17">
        <f t="shared" si="4"/>
        <v>39.522966666666669</v>
      </c>
      <c r="T84" s="17">
        <f t="shared" si="5"/>
        <v>6.1160166666666669</v>
      </c>
      <c r="U84" s="17">
        <f t="shared" si="5"/>
        <v>8.0871833333333338</v>
      </c>
      <c r="V84" s="17">
        <f t="shared" si="6"/>
        <v>11.735466666666667</v>
      </c>
      <c r="W84" s="17">
        <f t="shared" si="7"/>
        <v>-1.9711666666666665</v>
      </c>
      <c r="X84" s="11" t="s">
        <v>155</v>
      </c>
      <c r="Y84" s="11">
        <v>12</v>
      </c>
      <c r="Z84" s="11">
        <v>13</v>
      </c>
      <c r="AA84" s="11">
        <v>366961</v>
      </c>
      <c r="AB84" s="11">
        <v>485231</v>
      </c>
      <c r="AC84" s="11">
        <v>1</v>
      </c>
      <c r="AD84" s="11">
        <v>-118270</v>
      </c>
      <c r="AE84" s="11">
        <v>26</v>
      </c>
      <c r="AF84">
        <v>18</v>
      </c>
      <c r="AG84" t="s">
        <v>469</v>
      </c>
      <c r="AH84" t="s">
        <v>97</v>
      </c>
      <c r="AI84" t="s">
        <v>93</v>
      </c>
      <c r="AJ84" t="s">
        <v>89</v>
      </c>
      <c r="AK84" t="s">
        <v>95</v>
      </c>
      <c r="AL84" t="s">
        <v>172</v>
      </c>
    </row>
    <row r="85" spans="1:40" x14ac:dyDescent="0.2">
      <c r="A85" t="s">
        <v>552</v>
      </c>
      <c r="B85" s="11" t="s">
        <v>16</v>
      </c>
      <c r="C85" s="11" t="s">
        <v>137</v>
      </c>
      <c r="D85" s="11">
        <v>4</v>
      </c>
      <c r="E85" s="11" t="s">
        <v>128</v>
      </c>
      <c r="F85" s="11" t="s">
        <v>127</v>
      </c>
      <c r="G85" s="11">
        <v>4</v>
      </c>
      <c r="H85" s="11">
        <v>3</v>
      </c>
      <c r="I85" s="11">
        <v>5</v>
      </c>
      <c r="J85" s="11">
        <v>9</v>
      </c>
      <c r="K85" s="11">
        <v>2</v>
      </c>
      <c r="L85" s="11">
        <v>107567</v>
      </c>
      <c r="M85" s="11">
        <v>138346</v>
      </c>
      <c r="N85" s="11">
        <v>109985</v>
      </c>
      <c r="O85" s="11">
        <v>281212</v>
      </c>
      <c r="P85" s="11">
        <v>80474</v>
      </c>
      <c r="Q85" s="11">
        <v>387151</v>
      </c>
      <c r="R85" s="11">
        <v>1549986</v>
      </c>
      <c r="S85" s="17">
        <f t="shared" si="4"/>
        <v>25.833100000000002</v>
      </c>
      <c r="T85" s="17">
        <f t="shared" si="5"/>
        <v>4.0985500000000004</v>
      </c>
      <c r="U85" s="17">
        <f t="shared" si="5"/>
        <v>6.5199499999999997</v>
      </c>
      <c r="V85" s="17">
        <f t="shared" si="6"/>
        <v>7.7937500000000002</v>
      </c>
      <c r="W85" s="17">
        <f t="shared" si="7"/>
        <v>-2.4213999999999998</v>
      </c>
      <c r="X85" s="11" t="s">
        <v>156</v>
      </c>
      <c r="Y85" s="11">
        <v>7</v>
      </c>
      <c r="Z85" s="11">
        <v>14</v>
      </c>
      <c r="AA85" s="11">
        <v>245913</v>
      </c>
      <c r="AB85" s="11">
        <v>391197</v>
      </c>
      <c r="AC85" s="11">
        <v>7</v>
      </c>
      <c r="AD85" s="11">
        <v>-145284</v>
      </c>
      <c r="AE85" s="11">
        <v>23</v>
      </c>
      <c r="AF85">
        <v>18</v>
      </c>
      <c r="AG85" t="s">
        <v>459</v>
      </c>
      <c r="AH85" t="s">
        <v>100</v>
      </c>
      <c r="AI85" t="s">
        <v>93</v>
      </c>
      <c r="AJ85" t="s">
        <v>102</v>
      </c>
      <c r="AK85" t="s">
        <v>95</v>
      </c>
      <c r="AL85" t="s">
        <v>172</v>
      </c>
    </row>
    <row r="86" spans="1:40" x14ac:dyDescent="0.2">
      <c r="A86" t="s">
        <v>553</v>
      </c>
      <c r="B86" s="11" t="s">
        <v>16</v>
      </c>
      <c r="C86" s="11" t="s">
        <v>137</v>
      </c>
      <c r="D86" s="11">
        <v>4</v>
      </c>
      <c r="E86" s="11" t="s">
        <v>127</v>
      </c>
      <c r="F86" s="11" t="s">
        <v>128</v>
      </c>
      <c r="G86" s="11">
        <v>5</v>
      </c>
      <c r="H86" s="11">
        <v>6</v>
      </c>
      <c r="I86" s="11">
        <v>1</v>
      </c>
      <c r="J86" s="11">
        <v>6</v>
      </c>
      <c r="K86" s="11">
        <v>0</v>
      </c>
      <c r="L86" s="11">
        <v>106643</v>
      </c>
      <c r="M86" s="11">
        <v>374849</v>
      </c>
      <c r="N86" s="11">
        <v>93434</v>
      </c>
      <c r="O86" s="11">
        <v>221352</v>
      </c>
      <c r="P86" s="11">
        <v>361333</v>
      </c>
      <c r="Q86" s="11">
        <v>114852</v>
      </c>
      <c r="R86" s="11">
        <v>1716629</v>
      </c>
      <c r="S86" s="17">
        <f t="shared" si="4"/>
        <v>28.610483333333331</v>
      </c>
      <c r="T86" s="17">
        <f t="shared" si="5"/>
        <v>8.0248666666666661</v>
      </c>
      <c r="U86" s="17">
        <f t="shared" si="5"/>
        <v>5.2464333333333331</v>
      </c>
      <c r="V86" s="17">
        <f t="shared" si="6"/>
        <v>7.9364166666666671</v>
      </c>
      <c r="W86" s="17">
        <f t="shared" si="7"/>
        <v>2.7784333333333331</v>
      </c>
      <c r="X86" s="11" t="s">
        <v>157</v>
      </c>
      <c r="Y86" s="11">
        <v>11</v>
      </c>
      <c r="Z86" s="11">
        <v>7</v>
      </c>
      <c r="AA86" s="11">
        <v>481492</v>
      </c>
      <c r="AB86" s="11">
        <v>314786</v>
      </c>
      <c r="AC86" s="11">
        <v>-4</v>
      </c>
      <c r="AD86" s="11">
        <v>166706</v>
      </c>
      <c r="AE86" s="11">
        <v>18</v>
      </c>
      <c r="AF86">
        <v>20</v>
      </c>
      <c r="AG86" t="s">
        <v>110</v>
      </c>
      <c r="AH86" t="s">
        <v>100</v>
      </c>
      <c r="AI86" t="s">
        <v>88</v>
      </c>
      <c r="AJ86" t="s">
        <v>89</v>
      </c>
      <c r="AK86" t="s">
        <v>95</v>
      </c>
      <c r="AL86" t="s">
        <v>460</v>
      </c>
    </row>
    <row r="87" spans="1:40" x14ac:dyDescent="0.2">
      <c r="A87" t="s">
        <v>554</v>
      </c>
      <c r="B87" s="11" t="s">
        <v>16</v>
      </c>
      <c r="C87" s="11" t="s">
        <v>137</v>
      </c>
      <c r="D87" s="11">
        <v>4</v>
      </c>
      <c r="E87" s="11" t="s">
        <v>128</v>
      </c>
      <c r="F87" s="11" t="s">
        <v>127</v>
      </c>
      <c r="G87" s="11">
        <v>5</v>
      </c>
      <c r="H87" s="11">
        <v>5</v>
      </c>
      <c r="I87" s="11">
        <v>5</v>
      </c>
      <c r="J87" s="11">
        <v>7</v>
      </c>
      <c r="K87" s="11">
        <v>2</v>
      </c>
      <c r="L87" s="11">
        <v>105714</v>
      </c>
      <c r="M87" s="11">
        <v>233218</v>
      </c>
      <c r="N87" s="11">
        <v>147599</v>
      </c>
      <c r="O87" s="11">
        <v>291037</v>
      </c>
      <c r="P87" s="11">
        <v>112618</v>
      </c>
      <c r="Q87" s="11">
        <v>526877</v>
      </c>
      <c r="R87" s="11">
        <v>2505872</v>
      </c>
      <c r="S87" s="17">
        <f t="shared" si="4"/>
        <v>41.764533333333333</v>
      </c>
      <c r="T87" s="17">
        <f t="shared" si="5"/>
        <v>5.6488666666666667</v>
      </c>
      <c r="U87" s="17">
        <f t="shared" si="5"/>
        <v>7.3106</v>
      </c>
      <c r="V87" s="17">
        <f t="shared" si="6"/>
        <v>10.658250000000001</v>
      </c>
      <c r="W87" s="17">
        <f t="shared" si="7"/>
        <v>-1.6617333333333333</v>
      </c>
      <c r="X87" s="11" t="s">
        <v>158</v>
      </c>
      <c r="Y87" s="11">
        <v>10</v>
      </c>
      <c r="Z87" s="11">
        <v>12</v>
      </c>
      <c r="AA87" s="11">
        <v>338932</v>
      </c>
      <c r="AB87" s="11">
        <v>438636</v>
      </c>
      <c r="AC87" s="11">
        <v>2</v>
      </c>
      <c r="AD87" s="11">
        <v>-99704</v>
      </c>
      <c r="AE87" s="11">
        <v>24</v>
      </c>
      <c r="AF87">
        <v>19</v>
      </c>
      <c r="AG87" t="s">
        <v>110</v>
      </c>
      <c r="AH87" t="s">
        <v>92</v>
      </c>
      <c r="AI87" t="s">
        <v>99</v>
      </c>
      <c r="AJ87" t="s">
        <v>102</v>
      </c>
      <c r="AK87" t="s">
        <v>95</v>
      </c>
      <c r="AL87" t="s">
        <v>172</v>
      </c>
    </row>
    <row r="88" spans="1:40" x14ac:dyDescent="0.2">
      <c r="A88" t="s">
        <v>555</v>
      </c>
      <c r="B88" s="11" t="s">
        <v>16</v>
      </c>
      <c r="C88" s="11" t="s">
        <v>137</v>
      </c>
      <c r="D88" s="11">
        <v>3</v>
      </c>
      <c r="E88" s="11" t="s">
        <v>128</v>
      </c>
      <c r="F88" s="11" t="s">
        <v>127</v>
      </c>
      <c r="G88" s="11">
        <v>5</v>
      </c>
      <c r="H88" s="11">
        <v>9</v>
      </c>
      <c r="I88" s="11">
        <v>4</v>
      </c>
      <c r="J88" s="11">
        <v>6</v>
      </c>
      <c r="K88" s="11">
        <v>2</v>
      </c>
      <c r="L88" s="11">
        <v>165409</v>
      </c>
      <c r="M88" s="11">
        <v>300362</v>
      </c>
      <c r="N88" s="11">
        <v>200037</v>
      </c>
      <c r="O88" s="11">
        <v>636709</v>
      </c>
      <c r="P88" s="11">
        <v>472260</v>
      </c>
      <c r="Q88" s="11">
        <v>960435</v>
      </c>
      <c r="R88" s="11">
        <v>3259571</v>
      </c>
      <c r="S88" s="17">
        <f t="shared" si="4"/>
        <v>54.326183333333333</v>
      </c>
      <c r="T88" s="17">
        <f t="shared" si="5"/>
        <v>7.7628500000000003</v>
      </c>
      <c r="U88" s="17">
        <f t="shared" si="5"/>
        <v>13.945766666666666</v>
      </c>
      <c r="V88" s="17">
        <f t="shared" si="6"/>
        <v>23.878249999999998</v>
      </c>
      <c r="W88" s="17">
        <f t="shared" si="7"/>
        <v>-6.1829166666666673</v>
      </c>
      <c r="X88" s="11" t="s">
        <v>159</v>
      </c>
      <c r="Y88" s="11">
        <v>14</v>
      </c>
      <c r="Z88" s="11">
        <v>10</v>
      </c>
      <c r="AA88" s="11">
        <v>465771</v>
      </c>
      <c r="AB88" s="11">
        <v>836746</v>
      </c>
      <c r="AC88" s="11">
        <v>-4</v>
      </c>
      <c r="AD88" s="11">
        <v>-370975</v>
      </c>
      <c r="AE88" s="11">
        <v>26</v>
      </c>
      <c r="AF88">
        <v>19</v>
      </c>
      <c r="AG88" t="s">
        <v>110</v>
      </c>
      <c r="AH88" t="s">
        <v>92</v>
      </c>
      <c r="AI88" t="s">
        <v>99</v>
      </c>
      <c r="AJ88" t="s">
        <v>146</v>
      </c>
      <c r="AK88" t="s">
        <v>90</v>
      </c>
      <c r="AL88" t="s">
        <v>460</v>
      </c>
      <c r="AM88" t="s">
        <v>205</v>
      </c>
      <c r="AN88">
        <v>4</v>
      </c>
    </row>
    <row r="89" spans="1:40" x14ac:dyDescent="0.2">
      <c r="A89" t="s">
        <v>556</v>
      </c>
      <c r="B89" s="11" t="s">
        <v>16</v>
      </c>
      <c r="C89" s="11" t="s">
        <v>137</v>
      </c>
      <c r="D89" s="11">
        <v>2</v>
      </c>
      <c r="E89" s="11" t="s">
        <v>127</v>
      </c>
      <c r="F89" s="11" t="s">
        <v>128</v>
      </c>
      <c r="G89" s="11">
        <v>5</v>
      </c>
      <c r="H89" s="11">
        <v>7</v>
      </c>
      <c r="I89" s="11">
        <v>2</v>
      </c>
      <c r="J89" s="11">
        <v>7</v>
      </c>
      <c r="K89" s="11">
        <v>1</v>
      </c>
      <c r="L89" s="11">
        <v>167727</v>
      </c>
      <c r="M89" s="11">
        <v>453144</v>
      </c>
      <c r="N89" s="11">
        <v>296409</v>
      </c>
      <c r="O89" s="11">
        <v>349969</v>
      </c>
      <c r="P89" s="11">
        <v>126848</v>
      </c>
      <c r="Q89" s="11">
        <v>1165675</v>
      </c>
      <c r="R89" s="11">
        <v>3860306</v>
      </c>
      <c r="S89" s="17">
        <f t="shared" si="4"/>
        <v>64.338433333333327</v>
      </c>
      <c r="T89" s="17">
        <f t="shared" si="5"/>
        <v>10.347849999999999</v>
      </c>
      <c r="U89" s="17">
        <f t="shared" si="5"/>
        <v>10.772966666666667</v>
      </c>
      <c r="V89" s="17">
        <f t="shared" si="6"/>
        <v>21.54205</v>
      </c>
      <c r="W89" s="17">
        <f t="shared" si="7"/>
        <v>-0.4251166666666667</v>
      </c>
      <c r="X89" s="11" t="s">
        <v>160</v>
      </c>
      <c r="Y89" s="11">
        <v>12</v>
      </c>
      <c r="Z89" s="11">
        <v>9</v>
      </c>
      <c r="AA89" s="11">
        <v>620871</v>
      </c>
      <c r="AB89" s="11">
        <v>646378</v>
      </c>
      <c r="AC89" s="11">
        <v>-3</v>
      </c>
      <c r="AD89" s="11">
        <v>-25507</v>
      </c>
      <c r="AE89" s="11">
        <v>22</v>
      </c>
      <c r="AF89">
        <v>21</v>
      </c>
      <c r="AG89" t="s">
        <v>110</v>
      </c>
      <c r="AH89" t="s">
        <v>92</v>
      </c>
      <c r="AI89" t="s">
        <v>88</v>
      </c>
      <c r="AJ89" t="s">
        <v>89</v>
      </c>
      <c r="AK89" t="s">
        <v>95</v>
      </c>
      <c r="AL89" t="s">
        <v>460</v>
      </c>
      <c r="AM89" t="s">
        <v>205</v>
      </c>
      <c r="AN89">
        <v>4</v>
      </c>
    </row>
    <row r="90" spans="1:40" x14ac:dyDescent="0.2">
      <c r="A90" t="s">
        <v>557</v>
      </c>
      <c r="B90" s="11" t="s">
        <v>0</v>
      </c>
      <c r="C90" s="11" t="s">
        <v>137</v>
      </c>
      <c r="D90" s="11">
        <v>0</v>
      </c>
      <c r="E90" s="11" t="s">
        <v>127</v>
      </c>
      <c r="F90" s="11" t="s">
        <v>128</v>
      </c>
      <c r="G90" s="11">
        <v>4</v>
      </c>
      <c r="H90" s="11">
        <v>6</v>
      </c>
      <c r="I90" s="11">
        <v>1</v>
      </c>
      <c r="J90" s="11">
        <v>0</v>
      </c>
      <c r="K90" s="11">
        <v>1</v>
      </c>
      <c r="L90" s="11">
        <v>150376</v>
      </c>
      <c r="M90" s="11">
        <v>432118</v>
      </c>
      <c r="N90" s="11">
        <v>267235</v>
      </c>
      <c r="O90" s="11">
        <v>370044</v>
      </c>
      <c r="P90" s="11">
        <v>142746</v>
      </c>
      <c r="Q90" s="11">
        <v>553329</v>
      </c>
      <c r="R90" s="11">
        <v>2457217</v>
      </c>
      <c r="S90" s="17">
        <f t="shared" si="4"/>
        <v>40.953616666666669</v>
      </c>
      <c r="T90" s="17">
        <f t="shared" si="5"/>
        <v>9.7082333333333342</v>
      </c>
      <c r="U90" s="17">
        <f t="shared" si="5"/>
        <v>10.621316666666667</v>
      </c>
      <c r="V90" s="17">
        <f t="shared" si="6"/>
        <v>11.60125</v>
      </c>
      <c r="W90" s="17">
        <f t="shared" si="7"/>
        <v>-0.91308333333333325</v>
      </c>
      <c r="X90" s="11" t="s">
        <v>161</v>
      </c>
      <c r="Y90" s="11">
        <v>10</v>
      </c>
      <c r="Z90" s="11">
        <v>1</v>
      </c>
      <c r="AA90" s="11">
        <v>582494</v>
      </c>
      <c r="AB90" s="11">
        <v>637279</v>
      </c>
      <c r="AC90" s="11">
        <v>-9</v>
      </c>
      <c r="AD90" s="11">
        <v>-54785</v>
      </c>
      <c r="AE90" s="11">
        <v>12</v>
      </c>
      <c r="AF90">
        <v>22</v>
      </c>
      <c r="AG90" t="s">
        <v>203</v>
      </c>
      <c r="AH90" t="s">
        <v>100</v>
      </c>
      <c r="AI90" t="s">
        <v>88</v>
      </c>
      <c r="AJ90" t="s">
        <v>96</v>
      </c>
      <c r="AK90" t="s">
        <v>90</v>
      </c>
      <c r="AL90" t="s">
        <v>460</v>
      </c>
      <c r="AM90" t="s">
        <v>205</v>
      </c>
      <c r="AN90">
        <v>4</v>
      </c>
    </row>
    <row r="91" spans="1:40" x14ac:dyDescent="0.2">
      <c r="A91" t="s">
        <v>558</v>
      </c>
      <c r="B91" s="11" t="s">
        <v>16</v>
      </c>
      <c r="C91" s="11" t="s">
        <v>419</v>
      </c>
      <c r="D91" s="11">
        <v>3</v>
      </c>
      <c r="E91" s="11" t="s">
        <v>127</v>
      </c>
      <c r="F91" s="11" t="s">
        <v>128</v>
      </c>
      <c r="G91" s="11">
        <v>4</v>
      </c>
      <c r="H91" s="11">
        <v>5</v>
      </c>
      <c r="I91" s="11">
        <v>3</v>
      </c>
      <c r="J91" s="11">
        <v>5</v>
      </c>
      <c r="K91" s="11">
        <v>1</v>
      </c>
      <c r="L91" s="11">
        <v>108664</v>
      </c>
      <c r="M91" s="11">
        <v>428249</v>
      </c>
      <c r="N91" s="11">
        <v>221475</v>
      </c>
      <c r="O91" s="11">
        <v>424155</v>
      </c>
      <c r="P91" s="11">
        <v>899807</v>
      </c>
      <c r="Q91" s="11">
        <v>106994</v>
      </c>
      <c r="R91" s="11">
        <v>2385396</v>
      </c>
      <c r="S91" s="17">
        <f t="shared" si="4"/>
        <v>39.756600000000006</v>
      </c>
      <c r="T91" s="17">
        <f t="shared" si="5"/>
        <v>8.9485500000000009</v>
      </c>
      <c r="U91" s="17">
        <f t="shared" si="5"/>
        <v>10.7605</v>
      </c>
      <c r="V91" s="17">
        <f t="shared" si="6"/>
        <v>16.780016666666668</v>
      </c>
      <c r="W91" s="17">
        <f t="shared" si="7"/>
        <v>-1.8119499999999999</v>
      </c>
      <c r="X91" s="11" t="s">
        <v>420</v>
      </c>
      <c r="Y91" s="11">
        <v>9</v>
      </c>
      <c r="Z91" s="11">
        <v>8</v>
      </c>
      <c r="AA91" s="11">
        <v>536913</v>
      </c>
      <c r="AB91" s="11">
        <v>645630</v>
      </c>
      <c r="AC91" s="11">
        <v>-1</v>
      </c>
      <c r="AD91" s="11">
        <v>-108717</v>
      </c>
      <c r="AE91" s="11">
        <v>18</v>
      </c>
      <c r="AF91">
        <v>21</v>
      </c>
      <c r="AG91" t="s">
        <v>110</v>
      </c>
      <c r="AH91" t="s">
        <v>92</v>
      </c>
      <c r="AI91" t="s">
        <v>98</v>
      </c>
      <c r="AJ91" t="s">
        <v>89</v>
      </c>
      <c r="AK91" t="s">
        <v>90</v>
      </c>
      <c r="AL91" t="s">
        <v>460</v>
      </c>
    </row>
    <row r="92" spans="1:40" x14ac:dyDescent="0.2">
      <c r="A92" t="s">
        <v>559</v>
      </c>
      <c r="B92" s="11" t="s">
        <v>16</v>
      </c>
      <c r="C92" s="11" t="s">
        <v>419</v>
      </c>
      <c r="D92" s="11">
        <v>3</v>
      </c>
      <c r="E92" s="11" t="s">
        <v>127</v>
      </c>
      <c r="F92" s="11" t="s">
        <v>128</v>
      </c>
      <c r="G92" s="11">
        <v>4</v>
      </c>
      <c r="H92" s="11">
        <v>6</v>
      </c>
      <c r="I92" s="11">
        <v>1</v>
      </c>
      <c r="J92" s="11">
        <v>1</v>
      </c>
      <c r="K92" s="11">
        <v>0</v>
      </c>
      <c r="L92" s="11">
        <v>108371</v>
      </c>
      <c r="M92" s="11">
        <v>428223</v>
      </c>
      <c r="N92" s="11">
        <v>166751</v>
      </c>
      <c r="O92" s="11">
        <v>506336</v>
      </c>
      <c r="P92" s="11">
        <v>104932</v>
      </c>
      <c r="Q92" s="11">
        <v>872878</v>
      </c>
      <c r="R92" s="11">
        <v>2377342</v>
      </c>
      <c r="S92" s="17">
        <f t="shared" si="4"/>
        <v>39.622366666666672</v>
      </c>
      <c r="T92" s="17">
        <f t="shared" si="5"/>
        <v>8.9432333333333336</v>
      </c>
      <c r="U92" s="17">
        <f t="shared" si="5"/>
        <v>11.218116666666667</v>
      </c>
      <c r="V92" s="17">
        <f t="shared" si="6"/>
        <v>16.296833333333332</v>
      </c>
      <c r="W92" s="17">
        <f t="shared" si="7"/>
        <v>-2.2748833333333334</v>
      </c>
      <c r="X92" s="11" t="s">
        <v>421</v>
      </c>
      <c r="Y92" s="11">
        <v>10</v>
      </c>
      <c r="Z92" s="11">
        <v>2</v>
      </c>
      <c r="AA92" s="11">
        <v>536594</v>
      </c>
      <c r="AB92" s="11">
        <v>673087</v>
      </c>
      <c r="AC92" s="11">
        <v>-8</v>
      </c>
      <c r="AD92" s="11">
        <v>-136493</v>
      </c>
      <c r="AE92" s="11">
        <v>12</v>
      </c>
      <c r="AF92">
        <v>24</v>
      </c>
      <c r="AG92" t="s">
        <v>560</v>
      </c>
      <c r="AH92" t="s">
        <v>87</v>
      </c>
      <c r="AI92" t="s">
        <v>104</v>
      </c>
      <c r="AJ92" t="s">
        <v>102</v>
      </c>
      <c r="AK92" t="s">
        <v>95</v>
      </c>
      <c r="AL92" t="s">
        <v>460</v>
      </c>
    </row>
    <row r="93" spans="1:40" x14ac:dyDescent="0.2">
      <c r="A93" t="s">
        <v>561</v>
      </c>
      <c r="B93" s="11" t="s">
        <v>16</v>
      </c>
      <c r="C93" s="11" t="s">
        <v>419</v>
      </c>
      <c r="D93" s="11">
        <v>0</v>
      </c>
      <c r="E93" s="11" t="s">
        <v>127</v>
      </c>
      <c r="F93" s="11" t="s">
        <v>128</v>
      </c>
      <c r="G93" s="11">
        <v>4</v>
      </c>
      <c r="H93" s="11">
        <v>8</v>
      </c>
      <c r="I93" s="11">
        <v>1</v>
      </c>
      <c r="J93" s="11">
        <v>5</v>
      </c>
      <c r="K93" s="11">
        <v>2</v>
      </c>
      <c r="L93" s="11">
        <v>132110</v>
      </c>
      <c r="M93" s="11">
        <v>407387</v>
      </c>
      <c r="N93" s="11">
        <v>258584</v>
      </c>
      <c r="O93" s="11">
        <v>518476</v>
      </c>
      <c r="P93" s="11">
        <v>147056</v>
      </c>
      <c r="Q93" s="11">
        <v>622498</v>
      </c>
      <c r="R93" s="11">
        <v>2239647</v>
      </c>
      <c r="S93" s="17">
        <f t="shared" si="4"/>
        <v>37.327449999999999</v>
      </c>
      <c r="T93" s="17">
        <f t="shared" si="5"/>
        <v>8.9916166666666655</v>
      </c>
      <c r="U93" s="17">
        <f t="shared" si="5"/>
        <v>12.950999999999999</v>
      </c>
      <c r="V93" s="17">
        <f t="shared" si="6"/>
        <v>12.825899999999999</v>
      </c>
      <c r="W93" s="17">
        <f t="shared" si="7"/>
        <v>-3.9593833333333333</v>
      </c>
      <c r="X93" s="11" t="s">
        <v>422</v>
      </c>
      <c r="Y93" s="11">
        <v>12</v>
      </c>
      <c r="Z93" s="11">
        <v>6</v>
      </c>
      <c r="AA93" s="11">
        <v>539497</v>
      </c>
      <c r="AB93" s="11">
        <v>777060</v>
      </c>
      <c r="AC93" s="11">
        <v>-6</v>
      </c>
      <c r="AD93" s="11">
        <v>-237563</v>
      </c>
      <c r="AE93" s="11">
        <v>20</v>
      </c>
      <c r="AF93">
        <v>21</v>
      </c>
      <c r="AG93" t="s">
        <v>110</v>
      </c>
      <c r="AH93" t="s">
        <v>100</v>
      </c>
      <c r="AI93" t="s">
        <v>98</v>
      </c>
      <c r="AJ93" t="s">
        <v>89</v>
      </c>
      <c r="AK93" t="s">
        <v>95</v>
      </c>
      <c r="AL93" t="s">
        <v>460</v>
      </c>
    </row>
    <row r="94" spans="1:40" x14ac:dyDescent="0.2">
      <c r="A94" t="s">
        <v>562</v>
      </c>
      <c r="B94" s="11" t="s">
        <v>16</v>
      </c>
      <c r="C94" s="11" t="s">
        <v>419</v>
      </c>
      <c r="D94" s="11">
        <v>2</v>
      </c>
      <c r="E94" s="11" t="s">
        <v>128</v>
      </c>
      <c r="F94" s="11" t="s">
        <v>127</v>
      </c>
      <c r="G94" s="11">
        <v>4</v>
      </c>
      <c r="H94" s="11">
        <v>3</v>
      </c>
      <c r="I94" s="11">
        <v>2</v>
      </c>
      <c r="J94" s="11">
        <v>2</v>
      </c>
      <c r="K94" s="11">
        <v>1</v>
      </c>
      <c r="L94" s="11">
        <v>163910</v>
      </c>
      <c r="M94" s="11">
        <v>356553</v>
      </c>
      <c r="N94" s="11">
        <v>337470</v>
      </c>
      <c r="O94" s="11">
        <v>603253</v>
      </c>
      <c r="P94" s="11">
        <v>597115</v>
      </c>
      <c r="Q94" s="11">
        <v>118215</v>
      </c>
      <c r="R94" s="11">
        <v>2363125</v>
      </c>
      <c r="S94" s="17">
        <f t="shared" si="4"/>
        <v>39.385416666666664</v>
      </c>
      <c r="T94" s="17">
        <f t="shared" si="5"/>
        <v>8.6743833333333331</v>
      </c>
      <c r="U94" s="17">
        <f t="shared" si="5"/>
        <v>15.678716666666666</v>
      </c>
      <c r="V94" s="17">
        <f t="shared" si="6"/>
        <v>11.922166666666667</v>
      </c>
      <c r="W94" s="17">
        <f t="shared" si="7"/>
        <v>-7.0043333333333333</v>
      </c>
      <c r="X94" s="11" t="s">
        <v>423</v>
      </c>
      <c r="Y94" s="11">
        <v>7</v>
      </c>
      <c r="Z94" s="11">
        <v>4</v>
      </c>
      <c r="AA94" s="11">
        <v>520463</v>
      </c>
      <c r="AB94" s="11">
        <v>940723</v>
      </c>
      <c r="AC94" s="11">
        <v>-3</v>
      </c>
      <c r="AD94" s="11">
        <v>-420260</v>
      </c>
      <c r="AE94" s="11">
        <v>12</v>
      </c>
      <c r="AF94">
        <v>21</v>
      </c>
      <c r="AG94" t="s">
        <v>110</v>
      </c>
      <c r="AH94" t="s">
        <v>92</v>
      </c>
      <c r="AI94" t="s">
        <v>98</v>
      </c>
      <c r="AJ94" t="s">
        <v>96</v>
      </c>
      <c r="AK94" t="s">
        <v>95</v>
      </c>
      <c r="AL94" t="s">
        <v>460</v>
      </c>
    </row>
    <row r="95" spans="1:40" x14ac:dyDescent="0.2">
      <c r="A95" t="s">
        <v>563</v>
      </c>
      <c r="B95" s="11" t="s">
        <v>16</v>
      </c>
      <c r="C95" s="11" t="s">
        <v>419</v>
      </c>
      <c r="D95" s="11">
        <v>2</v>
      </c>
      <c r="E95" s="11" t="s">
        <v>127</v>
      </c>
      <c r="F95" s="11" t="s">
        <v>128</v>
      </c>
      <c r="G95" s="11">
        <v>5</v>
      </c>
      <c r="H95" s="11">
        <v>6</v>
      </c>
      <c r="I95" s="11">
        <v>1</v>
      </c>
      <c r="J95" s="11">
        <v>0</v>
      </c>
      <c r="K95" s="11">
        <v>1</v>
      </c>
      <c r="L95" s="11">
        <v>139084</v>
      </c>
      <c r="M95" s="11">
        <v>446429</v>
      </c>
      <c r="N95" s="11">
        <v>176348</v>
      </c>
      <c r="O95" s="11">
        <v>379811</v>
      </c>
      <c r="P95" s="11">
        <v>364934</v>
      </c>
      <c r="Q95" s="11">
        <v>642988</v>
      </c>
      <c r="R95" s="11">
        <v>2340290</v>
      </c>
      <c r="S95" s="17">
        <f t="shared" si="4"/>
        <v>39.00483333333333</v>
      </c>
      <c r="T95" s="17">
        <f t="shared" si="5"/>
        <v>9.7585500000000014</v>
      </c>
      <c r="U95" s="17">
        <f t="shared" si="5"/>
        <v>9.2693166666666666</v>
      </c>
      <c r="V95" s="17">
        <f t="shared" si="6"/>
        <v>16.7987</v>
      </c>
      <c r="W95" s="17">
        <f t="shared" si="7"/>
        <v>0.4892333333333333</v>
      </c>
      <c r="X95" s="11" t="s">
        <v>424</v>
      </c>
      <c r="Y95" s="11">
        <v>11</v>
      </c>
      <c r="Z95" s="11">
        <v>1</v>
      </c>
      <c r="AA95" s="11">
        <v>585513</v>
      </c>
      <c r="AB95" s="11">
        <v>556159</v>
      </c>
      <c r="AC95" s="11">
        <v>-10</v>
      </c>
      <c r="AD95" s="11">
        <v>29354</v>
      </c>
      <c r="AE95" s="11">
        <v>13</v>
      </c>
      <c r="AF95">
        <v>21</v>
      </c>
      <c r="AG95" t="s">
        <v>469</v>
      </c>
      <c r="AH95" t="s">
        <v>97</v>
      </c>
      <c r="AI95" t="s">
        <v>98</v>
      </c>
      <c r="AJ95" t="s">
        <v>89</v>
      </c>
      <c r="AK95" t="s">
        <v>95</v>
      </c>
      <c r="AL95" t="s">
        <v>172</v>
      </c>
    </row>
    <row r="96" spans="1:40" x14ac:dyDescent="0.2">
      <c r="A96" t="s">
        <v>564</v>
      </c>
      <c r="B96" s="11" t="s">
        <v>16</v>
      </c>
      <c r="C96" s="11" t="s">
        <v>419</v>
      </c>
      <c r="D96" s="11">
        <v>3</v>
      </c>
      <c r="E96" s="11" t="s">
        <v>128</v>
      </c>
      <c r="F96" s="11" t="s">
        <v>127</v>
      </c>
      <c r="G96" s="11">
        <v>4</v>
      </c>
      <c r="H96" s="11">
        <v>9</v>
      </c>
      <c r="I96" s="11">
        <v>5</v>
      </c>
      <c r="J96" s="11">
        <v>8</v>
      </c>
      <c r="K96" s="11">
        <v>2</v>
      </c>
      <c r="L96" s="11">
        <v>161088</v>
      </c>
      <c r="M96" s="11">
        <v>321633</v>
      </c>
      <c r="N96" s="11">
        <v>140279</v>
      </c>
      <c r="O96" s="11">
        <v>411771</v>
      </c>
      <c r="P96" s="11">
        <v>156240</v>
      </c>
      <c r="Q96" s="11">
        <v>765612</v>
      </c>
      <c r="R96" s="11">
        <v>2223797</v>
      </c>
      <c r="S96" s="17">
        <f t="shared" si="4"/>
        <v>37.063283333333331</v>
      </c>
      <c r="T96" s="17">
        <f t="shared" si="5"/>
        <v>8.0453500000000009</v>
      </c>
      <c r="U96" s="17">
        <f t="shared" si="5"/>
        <v>9.2008333333333319</v>
      </c>
      <c r="V96" s="17">
        <f t="shared" si="6"/>
        <v>15.3642</v>
      </c>
      <c r="W96" s="17">
        <f t="shared" si="7"/>
        <v>-1.1554833333333332</v>
      </c>
      <c r="X96" s="11" t="s">
        <v>425</v>
      </c>
      <c r="Y96" s="11">
        <v>13</v>
      </c>
      <c r="Z96" s="11">
        <v>13</v>
      </c>
      <c r="AA96" s="11">
        <v>482721</v>
      </c>
      <c r="AB96" s="11">
        <v>552050</v>
      </c>
      <c r="AC96" s="11">
        <v>0</v>
      </c>
      <c r="AD96" s="11">
        <v>-69329</v>
      </c>
      <c r="AE96" s="11">
        <v>28</v>
      </c>
      <c r="AF96">
        <v>18</v>
      </c>
      <c r="AG96" t="s">
        <v>110</v>
      </c>
      <c r="AH96" t="s">
        <v>97</v>
      </c>
      <c r="AI96" t="s">
        <v>93</v>
      </c>
      <c r="AJ96" t="s">
        <v>146</v>
      </c>
      <c r="AK96" t="s">
        <v>90</v>
      </c>
      <c r="AL96" t="s">
        <v>172</v>
      </c>
    </row>
    <row r="97" spans="1:38" x14ac:dyDescent="0.2">
      <c r="A97" t="s">
        <v>565</v>
      </c>
      <c r="B97" s="11" t="s">
        <v>16</v>
      </c>
      <c r="C97" s="11" t="s">
        <v>419</v>
      </c>
      <c r="D97" s="11">
        <v>4</v>
      </c>
      <c r="E97" s="11" t="s">
        <v>127</v>
      </c>
      <c r="F97" s="11" t="s">
        <v>128</v>
      </c>
      <c r="G97" s="11">
        <v>4</v>
      </c>
      <c r="H97" s="11">
        <v>5</v>
      </c>
      <c r="I97" s="11">
        <v>1</v>
      </c>
      <c r="J97" s="11">
        <v>0</v>
      </c>
      <c r="K97" s="11">
        <v>1</v>
      </c>
      <c r="L97" s="11">
        <v>137955</v>
      </c>
      <c r="M97" s="11">
        <v>358705</v>
      </c>
      <c r="N97" s="11">
        <v>405651</v>
      </c>
      <c r="O97" s="11">
        <v>598965</v>
      </c>
      <c r="P97" s="11">
        <v>165208</v>
      </c>
      <c r="Q97" s="11">
        <v>626354</v>
      </c>
      <c r="R97" s="11">
        <v>2502554</v>
      </c>
      <c r="S97" s="17">
        <f t="shared" si="4"/>
        <v>41.709233333333337</v>
      </c>
      <c r="T97" s="17">
        <f t="shared" si="5"/>
        <v>8.2776666666666667</v>
      </c>
      <c r="U97" s="17">
        <f t="shared" si="5"/>
        <v>16.743600000000001</v>
      </c>
      <c r="V97" s="17">
        <f t="shared" si="6"/>
        <v>13.1927</v>
      </c>
      <c r="W97" s="17">
        <f t="shared" si="7"/>
        <v>-8.465933333333334</v>
      </c>
      <c r="X97" s="11" t="s">
        <v>426</v>
      </c>
      <c r="Y97" s="11">
        <v>9</v>
      </c>
      <c r="Z97" s="11">
        <v>1</v>
      </c>
      <c r="AA97" s="11">
        <v>496660</v>
      </c>
      <c r="AB97" s="11">
        <v>1004616</v>
      </c>
      <c r="AC97" s="11">
        <v>-8</v>
      </c>
      <c r="AD97" s="11">
        <v>-507956</v>
      </c>
      <c r="AE97" s="11">
        <v>11</v>
      </c>
      <c r="AF97">
        <v>20</v>
      </c>
      <c r="AG97" t="s">
        <v>110</v>
      </c>
      <c r="AH97" t="s">
        <v>92</v>
      </c>
      <c r="AI97" t="s">
        <v>99</v>
      </c>
      <c r="AJ97" t="s">
        <v>101</v>
      </c>
      <c r="AK97" t="s">
        <v>90</v>
      </c>
      <c r="AL97" t="s">
        <v>460</v>
      </c>
    </row>
    <row r="98" spans="1:38" x14ac:dyDescent="0.2">
      <c r="A98" t="s">
        <v>566</v>
      </c>
      <c r="B98" s="11" t="s">
        <v>16</v>
      </c>
      <c r="C98" s="11" t="s">
        <v>419</v>
      </c>
      <c r="D98" s="11">
        <v>2</v>
      </c>
      <c r="E98" s="11" t="s">
        <v>128</v>
      </c>
      <c r="F98" s="11" t="s">
        <v>127</v>
      </c>
      <c r="G98" s="11">
        <v>4</v>
      </c>
      <c r="H98" s="11">
        <v>8</v>
      </c>
      <c r="I98" s="11">
        <v>1</v>
      </c>
      <c r="J98" s="11">
        <v>5</v>
      </c>
      <c r="K98" s="11">
        <v>2</v>
      </c>
      <c r="L98" s="11">
        <v>107661</v>
      </c>
      <c r="M98" s="11">
        <v>287586</v>
      </c>
      <c r="N98" s="11">
        <v>215480</v>
      </c>
      <c r="O98" s="11">
        <v>671074</v>
      </c>
      <c r="P98" s="11">
        <v>104298</v>
      </c>
      <c r="Q98" s="11">
        <v>610540</v>
      </c>
      <c r="R98" s="11">
        <v>2203064</v>
      </c>
      <c r="S98" s="17">
        <f t="shared" si="4"/>
        <v>36.717733333333328</v>
      </c>
      <c r="T98" s="17">
        <f t="shared" si="5"/>
        <v>6.5874500000000005</v>
      </c>
      <c r="U98" s="17">
        <f t="shared" si="5"/>
        <v>14.7759</v>
      </c>
      <c r="V98" s="17">
        <f t="shared" si="6"/>
        <v>11.913966666666665</v>
      </c>
      <c r="W98" s="17">
        <f t="shared" si="7"/>
        <v>-8.1884499999999996</v>
      </c>
      <c r="X98" s="11" t="s">
        <v>427</v>
      </c>
      <c r="Y98" s="11">
        <v>12</v>
      </c>
      <c r="Z98" s="11">
        <v>6</v>
      </c>
      <c r="AA98" s="11">
        <v>395247</v>
      </c>
      <c r="AB98" s="11">
        <v>886554</v>
      </c>
      <c r="AC98" s="11">
        <v>-6</v>
      </c>
      <c r="AD98" s="11">
        <v>-491307</v>
      </c>
      <c r="AE98" s="11">
        <v>20</v>
      </c>
      <c r="AF98">
        <v>20</v>
      </c>
      <c r="AG98" t="s">
        <v>567</v>
      </c>
      <c r="AH98" t="s">
        <v>97</v>
      </c>
      <c r="AI98" t="s">
        <v>99</v>
      </c>
      <c r="AJ98" t="s">
        <v>96</v>
      </c>
      <c r="AK98" t="s">
        <v>90</v>
      </c>
      <c r="AL98" t="s">
        <v>460</v>
      </c>
    </row>
    <row r="99" spans="1:38" x14ac:dyDescent="0.2">
      <c r="A99" t="s">
        <v>568</v>
      </c>
      <c r="B99" s="11" t="s">
        <v>16</v>
      </c>
      <c r="C99" s="11" t="s">
        <v>419</v>
      </c>
      <c r="D99" s="11">
        <v>0</v>
      </c>
      <c r="E99" s="11" t="s">
        <v>127</v>
      </c>
      <c r="F99" s="11" t="s">
        <v>128</v>
      </c>
      <c r="G99" s="11">
        <v>5</v>
      </c>
      <c r="H99" s="11">
        <v>7</v>
      </c>
      <c r="I99" s="11">
        <v>4</v>
      </c>
      <c r="J99" s="11">
        <v>8</v>
      </c>
      <c r="K99" s="11">
        <v>2</v>
      </c>
      <c r="L99" s="11">
        <v>114668</v>
      </c>
      <c r="M99" s="11">
        <v>415326</v>
      </c>
      <c r="N99" s="11">
        <v>216733</v>
      </c>
      <c r="O99" s="11">
        <v>328340</v>
      </c>
      <c r="P99" s="11">
        <v>636496</v>
      </c>
      <c r="Q99" s="11">
        <v>152369</v>
      </c>
      <c r="R99" s="11">
        <v>2113749</v>
      </c>
      <c r="S99" s="17">
        <f t="shared" si="4"/>
        <v>35.229149999999997</v>
      </c>
      <c r="T99" s="17">
        <f t="shared" si="5"/>
        <v>8.8332333333333342</v>
      </c>
      <c r="U99" s="17">
        <f t="shared" si="5"/>
        <v>9.0845500000000001</v>
      </c>
      <c r="V99" s="17">
        <f t="shared" si="6"/>
        <v>13.14775</v>
      </c>
      <c r="W99" s="17">
        <f t="shared" si="7"/>
        <v>-0.25131666666666669</v>
      </c>
      <c r="X99" s="11" t="s">
        <v>428</v>
      </c>
      <c r="Y99" s="11">
        <v>12</v>
      </c>
      <c r="Z99" s="11">
        <v>12</v>
      </c>
      <c r="AA99" s="11">
        <v>529994</v>
      </c>
      <c r="AB99" s="11">
        <v>545073</v>
      </c>
      <c r="AC99" s="11">
        <v>0</v>
      </c>
      <c r="AD99" s="11">
        <v>-15079</v>
      </c>
      <c r="AE99" s="11">
        <v>26</v>
      </c>
      <c r="AF99">
        <v>19</v>
      </c>
      <c r="AG99" t="s">
        <v>110</v>
      </c>
      <c r="AH99" t="s">
        <v>92</v>
      </c>
      <c r="AI99" t="s">
        <v>93</v>
      </c>
      <c r="AJ99" t="s">
        <v>146</v>
      </c>
      <c r="AK99" t="s">
        <v>95</v>
      </c>
      <c r="AL99" t="s">
        <v>172</v>
      </c>
    </row>
    <row r="100" spans="1:38" x14ac:dyDescent="0.2">
      <c r="A100" t="s">
        <v>569</v>
      </c>
      <c r="B100" s="11" t="s">
        <v>16</v>
      </c>
      <c r="C100" s="11" t="s">
        <v>419</v>
      </c>
      <c r="D100" s="11">
        <v>3</v>
      </c>
      <c r="E100" s="11" t="s">
        <v>127</v>
      </c>
      <c r="F100" s="11" t="s">
        <v>128</v>
      </c>
      <c r="G100" s="11">
        <v>4</v>
      </c>
      <c r="H100" s="11">
        <v>7</v>
      </c>
      <c r="I100" s="11">
        <v>4</v>
      </c>
      <c r="J100" s="11">
        <v>6</v>
      </c>
      <c r="K100" s="11">
        <v>2</v>
      </c>
      <c r="L100" s="11">
        <v>106617</v>
      </c>
      <c r="M100" s="11">
        <v>308157</v>
      </c>
      <c r="N100" s="11">
        <v>131163</v>
      </c>
      <c r="O100" s="11">
        <v>392302</v>
      </c>
      <c r="P100" s="11">
        <v>130290</v>
      </c>
      <c r="Q100" s="11">
        <v>884390</v>
      </c>
      <c r="R100" s="11">
        <v>2127691</v>
      </c>
      <c r="S100" s="17">
        <f t="shared" si="4"/>
        <v>35.461516666666661</v>
      </c>
      <c r="T100" s="17">
        <f t="shared" si="5"/>
        <v>6.9128999999999996</v>
      </c>
      <c r="U100" s="17">
        <f t="shared" si="5"/>
        <v>8.7244166666666665</v>
      </c>
      <c r="V100" s="17">
        <f t="shared" si="6"/>
        <v>16.911333333333332</v>
      </c>
      <c r="W100" s="17">
        <f t="shared" si="7"/>
        <v>-1.8115166666666667</v>
      </c>
      <c r="X100" s="11" t="s">
        <v>429</v>
      </c>
      <c r="Y100" s="11">
        <v>11</v>
      </c>
      <c r="Z100" s="11">
        <v>10</v>
      </c>
      <c r="AA100" s="11">
        <v>414774</v>
      </c>
      <c r="AB100" s="11">
        <v>523465</v>
      </c>
      <c r="AC100" s="11">
        <v>-1</v>
      </c>
      <c r="AD100" s="11">
        <v>-108691</v>
      </c>
      <c r="AE100" s="11">
        <v>23</v>
      </c>
      <c r="AF100">
        <v>19</v>
      </c>
      <c r="AG100" t="s">
        <v>110</v>
      </c>
      <c r="AH100" t="s">
        <v>92</v>
      </c>
      <c r="AI100" t="s">
        <v>99</v>
      </c>
      <c r="AJ100" t="s">
        <v>89</v>
      </c>
      <c r="AK100" t="s">
        <v>95</v>
      </c>
      <c r="AL100" t="s">
        <v>460</v>
      </c>
    </row>
    <row r="101" spans="1:38" x14ac:dyDescent="0.2">
      <c r="A101" t="s">
        <v>570</v>
      </c>
      <c r="B101" s="11" t="s">
        <v>0</v>
      </c>
      <c r="C101" s="11" t="s">
        <v>419</v>
      </c>
      <c r="D101" s="11">
        <v>4</v>
      </c>
      <c r="E101" s="11" t="s">
        <v>128</v>
      </c>
      <c r="F101" s="11" t="s">
        <v>127</v>
      </c>
      <c r="G101" s="11">
        <v>3</v>
      </c>
      <c r="H101" s="11">
        <v>5</v>
      </c>
      <c r="I101" s="11">
        <v>4</v>
      </c>
      <c r="J101" s="11">
        <v>7</v>
      </c>
      <c r="K101" s="11">
        <v>2</v>
      </c>
      <c r="L101" s="11">
        <v>159028</v>
      </c>
      <c r="M101" s="11">
        <v>331220</v>
      </c>
      <c r="N101" s="11">
        <v>134985</v>
      </c>
      <c r="O101" s="11">
        <v>443985</v>
      </c>
      <c r="P101" s="11">
        <v>566574</v>
      </c>
      <c r="Q101" s="11">
        <v>104189</v>
      </c>
      <c r="R101" s="11">
        <v>1946437</v>
      </c>
      <c r="S101" s="17">
        <f t="shared" si="4"/>
        <v>32.440616666666664</v>
      </c>
      <c r="T101" s="17">
        <f t="shared" si="5"/>
        <v>8.1707999999999998</v>
      </c>
      <c r="U101" s="17">
        <f t="shared" si="5"/>
        <v>9.6494999999999997</v>
      </c>
      <c r="V101" s="17">
        <f t="shared" si="6"/>
        <v>11.179383333333334</v>
      </c>
      <c r="W101" s="17">
        <f t="shared" si="7"/>
        <v>-1.4786999999999999</v>
      </c>
      <c r="X101" s="11" t="s">
        <v>430</v>
      </c>
      <c r="Y101" s="11">
        <v>8</v>
      </c>
      <c r="Z101" s="11">
        <v>11</v>
      </c>
      <c r="AA101" s="11">
        <v>490248</v>
      </c>
      <c r="AB101" s="11">
        <v>578970</v>
      </c>
      <c r="AC101" s="11">
        <v>3</v>
      </c>
      <c r="AD101" s="11">
        <v>-88722</v>
      </c>
      <c r="AE101" s="11">
        <v>21</v>
      </c>
      <c r="AF101">
        <v>22</v>
      </c>
      <c r="AG101" t="s">
        <v>469</v>
      </c>
      <c r="AH101" t="s">
        <v>97</v>
      </c>
      <c r="AI101" t="s">
        <v>93</v>
      </c>
      <c r="AJ101" t="s">
        <v>89</v>
      </c>
      <c r="AK101" t="s">
        <v>95</v>
      </c>
      <c r="AL101" t="s">
        <v>172</v>
      </c>
    </row>
    <row r="102" spans="1:38" x14ac:dyDescent="0.2">
      <c r="A102" t="s">
        <v>571</v>
      </c>
      <c r="B102" s="11" t="s">
        <v>0</v>
      </c>
      <c r="C102" s="11" t="s">
        <v>419</v>
      </c>
      <c r="D102" s="11">
        <v>2</v>
      </c>
      <c r="E102" s="11" t="s">
        <v>128</v>
      </c>
      <c r="F102" s="11" t="s">
        <v>127</v>
      </c>
      <c r="G102" s="11">
        <v>4</v>
      </c>
      <c r="H102" s="11">
        <v>9</v>
      </c>
      <c r="I102" s="11">
        <v>4</v>
      </c>
      <c r="J102" s="11">
        <v>10</v>
      </c>
      <c r="K102" s="11">
        <v>2</v>
      </c>
      <c r="L102" s="11">
        <v>141790</v>
      </c>
      <c r="M102" s="11">
        <v>494496</v>
      </c>
      <c r="N102" s="11">
        <v>186568</v>
      </c>
      <c r="O102" s="11">
        <v>363475</v>
      </c>
      <c r="P102" s="11">
        <v>128028</v>
      </c>
      <c r="Q102" s="11">
        <v>561211</v>
      </c>
      <c r="R102" s="11">
        <v>2564704</v>
      </c>
      <c r="S102" s="17">
        <f t="shared" si="4"/>
        <v>42.745066666666666</v>
      </c>
      <c r="T102" s="17">
        <f t="shared" si="5"/>
        <v>10.604766666666666</v>
      </c>
      <c r="U102" s="17">
        <f t="shared" si="5"/>
        <v>9.1673833333333334</v>
      </c>
      <c r="V102" s="17">
        <f t="shared" si="6"/>
        <v>11.487316666666667</v>
      </c>
      <c r="W102" s="17">
        <f t="shared" si="7"/>
        <v>1.4373833333333332</v>
      </c>
      <c r="X102" s="11" t="s">
        <v>431</v>
      </c>
      <c r="Y102" s="11">
        <v>13</v>
      </c>
      <c r="Z102" s="11">
        <v>14</v>
      </c>
      <c r="AA102" s="11">
        <v>636286</v>
      </c>
      <c r="AB102" s="11">
        <v>550043</v>
      </c>
      <c r="AC102" s="11">
        <v>1</v>
      </c>
      <c r="AD102" s="11">
        <v>86243</v>
      </c>
      <c r="AE102" s="11">
        <v>29</v>
      </c>
      <c r="AF102">
        <v>20</v>
      </c>
      <c r="AG102" t="s">
        <v>202</v>
      </c>
      <c r="AH102" t="s">
        <v>100</v>
      </c>
      <c r="AI102" t="s">
        <v>88</v>
      </c>
      <c r="AJ102" t="s">
        <v>101</v>
      </c>
      <c r="AK102" t="s">
        <v>90</v>
      </c>
      <c r="AL102" t="s">
        <v>172</v>
      </c>
    </row>
    <row r="103" spans="1:38" x14ac:dyDescent="0.2">
      <c r="A103" t="s">
        <v>572</v>
      </c>
      <c r="B103" s="11" t="s">
        <v>16</v>
      </c>
      <c r="C103" s="11" t="s">
        <v>419</v>
      </c>
      <c r="D103" s="11">
        <v>4</v>
      </c>
      <c r="E103" s="11" t="s">
        <v>128</v>
      </c>
      <c r="F103" s="11" t="s">
        <v>127</v>
      </c>
      <c r="G103" s="11">
        <v>4</v>
      </c>
      <c r="H103" s="11">
        <v>5</v>
      </c>
      <c r="I103" s="11">
        <v>3</v>
      </c>
      <c r="J103" s="11">
        <v>8</v>
      </c>
      <c r="K103" s="11">
        <v>1</v>
      </c>
      <c r="L103" s="11">
        <v>144957</v>
      </c>
      <c r="M103" s="11">
        <v>313118</v>
      </c>
      <c r="N103" s="11">
        <v>129106</v>
      </c>
      <c r="O103" s="11">
        <v>461287</v>
      </c>
      <c r="P103" s="11">
        <v>115309</v>
      </c>
      <c r="Q103" s="11">
        <v>621860</v>
      </c>
      <c r="R103" s="11">
        <v>2045305</v>
      </c>
      <c r="S103" s="17">
        <f t="shared" si="4"/>
        <v>34.088416666666667</v>
      </c>
      <c r="T103" s="17">
        <f t="shared" si="5"/>
        <v>7.6345833333333335</v>
      </c>
      <c r="U103" s="17">
        <f t="shared" si="5"/>
        <v>9.8398833333333346</v>
      </c>
      <c r="V103" s="17">
        <f t="shared" si="6"/>
        <v>12.286149999999999</v>
      </c>
      <c r="W103" s="17">
        <f t="shared" si="7"/>
        <v>-2.2053000000000003</v>
      </c>
      <c r="X103" s="11" t="s">
        <v>432</v>
      </c>
      <c r="Y103" s="11">
        <v>9</v>
      </c>
      <c r="Z103" s="11">
        <v>11</v>
      </c>
      <c r="AA103" s="11">
        <v>458075</v>
      </c>
      <c r="AB103" s="11">
        <v>590393</v>
      </c>
      <c r="AC103" s="11">
        <v>2</v>
      </c>
      <c r="AD103" s="11">
        <v>-132318</v>
      </c>
      <c r="AE103" s="11">
        <v>21</v>
      </c>
      <c r="AF103">
        <v>20</v>
      </c>
      <c r="AG103" t="s">
        <v>110</v>
      </c>
      <c r="AH103" t="s">
        <v>100</v>
      </c>
      <c r="AI103" t="s">
        <v>88</v>
      </c>
      <c r="AJ103" t="s">
        <v>89</v>
      </c>
      <c r="AK103" t="s">
        <v>95</v>
      </c>
      <c r="AL103" t="s">
        <v>172</v>
      </c>
    </row>
    <row r="104" spans="1:38" x14ac:dyDescent="0.2">
      <c r="A104" t="s">
        <v>573</v>
      </c>
      <c r="B104" s="11" t="s">
        <v>16</v>
      </c>
      <c r="C104" s="11" t="s">
        <v>419</v>
      </c>
      <c r="D104" s="11">
        <v>4</v>
      </c>
      <c r="E104" s="11" t="s">
        <v>127</v>
      </c>
      <c r="F104" s="11" t="s">
        <v>128</v>
      </c>
      <c r="G104" s="11">
        <v>5</v>
      </c>
      <c r="H104" s="11">
        <v>8</v>
      </c>
      <c r="I104" s="11">
        <v>1</v>
      </c>
      <c r="J104" s="11">
        <v>0</v>
      </c>
      <c r="K104" s="11">
        <v>2</v>
      </c>
      <c r="L104" s="11">
        <v>98111</v>
      </c>
      <c r="M104" s="11">
        <v>344385</v>
      </c>
      <c r="N104" s="11">
        <v>325172</v>
      </c>
      <c r="O104" s="11">
        <v>411145</v>
      </c>
      <c r="P104" s="11">
        <v>112472</v>
      </c>
      <c r="Q104" s="11">
        <v>516238</v>
      </c>
      <c r="R104" s="11">
        <v>2050708</v>
      </c>
      <c r="S104" s="17">
        <f t="shared" si="4"/>
        <v>34.178466666666665</v>
      </c>
      <c r="T104" s="17">
        <f t="shared" si="5"/>
        <v>7.3749333333333329</v>
      </c>
      <c r="U104" s="17">
        <f t="shared" si="5"/>
        <v>12.27195</v>
      </c>
      <c r="V104" s="17">
        <f t="shared" si="6"/>
        <v>10.4785</v>
      </c>
      <c r="W104" s="17">
        <f t="shared" si="7"/>
        <v>-4.8970166666666675</v>
      </c>
      <c r="X104" s="11" t="s">
        <v>433</v>
      </c>
      <c r="Y104" s="11">
        <v>13</v>
      </c>
      <c r="Z104" s="11">
        <v>1</v>
      </c>
      <c r="AA104" s="11">
        <v>442496</v>
      </c>
      <c r="AB104" s="11">
        <v>736317</v>
      </c>
      <c r="AC104" s="11">
        <v>-12</v>
      </c>
      <c r="AD104" s="11">
        <v>-293821</v>
      </c>
      <c r="AE104" s="11">
        <v>16</v>
      </c>
      <c r="AF104">
        <v>20</v>
      </c>
      <c r="AG104" t="s">
        <v>110</v>
      </c>
      <c r="AH104" t="s">
        <v>92</v>
      </c>
      <c r="AI104" t="s">
        <v>99</v>
      </c>
      <c r="AJ104" t="s">
        <v>89</v>
      </c>
      <c r="AK104" t="s">
        <v>90</v>
      </c>
      <c r="AL104" t="s">
        <v>460</v>
      </c>
    </row>
    <row r="105" spans="1:38" x14ac:dyDescent="0.2">
      <c r="A105" t="s">
        <v>574</v>
      </c>
      <c r="B105" s="11" t="s">
        <v>16</v>
      </c>
      <c r="C105" s="11" t="s">
        <v>419</v>
      </c>
      <c r="D105" s="11">
        <v>4</v>
      </c>
      <c r="E105" s="11" t="s">
        <v>127</v>
      </c>
      <c r="F105" s="11" t="s">
        <v>128</v>
      </c>
      <c r="G105" s="11">
        <v>4</v>
      </c>
      <c r="H105" s="11">
        <v>3</v>
      </c>
      <c r="I105" s="11">
        <v>0</v>
      </c>
      <c r="J105" s="11">
        <v>3</v>
      </c>
      <c r="K105" s="11">
        <v>0</v>
      </c>
      <c r="L105" s="11">
        <v>93422</v>
      </c>
      <c r="M105" s="11">
        <v>338099</v>
      </c>
      <c r="N105" s="11">
        <v>112987</v>
      </c>
      <c r="O105" s="11">
        <v>161733</v>
      </c>
      <c r="P105" s="11">
        <v>835691</v>
      </c>
      <c r="Q105" s="11">
        <v>75820</v>
      </c>
      <c r="R105" s="11">
        <v>1740197</v>
      </c>
      <c r="S105" s="17">
        <f t="shared" si="4"/>
        <v>29.003283333333332</v>
      </c>
      <c r="T105" s="17">
        <f t="shared" si="5"/>
        <v>7.1920166666666665</v>
      </c>
      <c r="U105" s="17">
        <f t="shared" si="5"/>
        <v>4.5786666666666669</v>
      </c>
      <c r="V105" s="17">
        <f t="shared" si="6"/>
        <v>15.191849999999999</v>
      </c>
      <c r="W105" s="17">
        <f t="shared" si="7"/>
        <v>2.6133499999999996</v>
      </c>
      <c r="X105" s="11" t="s">
        <v>434</v>
      </c>
      <c r="Y105" s="11">
        <v>7</v>
      </c>
      <c r="Z105" s="11">
        <v>3</v>
      </c>
      <c r="AA105" s="11">
        <v>431521</v>
      </c>
      <c r="AB105" s="11">
        <v>274720</v>
      </c>
      <c r="AC105" s="11">
        <v>-4</v>
      </c>
      <c r="AD105" s="11">
        <v>156801</v>
      </c>
      <c r="AE105" s="11">
        <v>10</v>
      </c>
      <c r="AF105">
        <v>21</v>
      </c>
      <c r="AG105" t="s">
        <v>110</v>
      </c>
      <c r="AH105" t="s">
        <v>92</v>
      </c>
      <c r="AI105" t="s">
        <v>98</v>
      </c>
      <c r="AJ105" t="s">
        <v>96</v>
      </c>
      <c r="AK105" t="s">
        <v>95</v>
      </c>
      <c r="AL105" t="s">
        <v>460</v>
      </c>
    </row>
    <row r="106" spans="1:38" x14ac:dyDescent="0.2">
      <c r="A106" t="s">
        <v>575</v>
      </c>
      <c r="B106" s="11" t="s">
        <v>16</v>
      </c>
      <c r="C106" s="11" t="s">
        <v>419</v>
      </c>
      <c r="D106" s="11">
        <v>3</v>
      </c>
      <c r="E106" s="11" t="s">
        <v>127</v>
      </c>
      <c r="F106" s="11" t="s">
        <v>128</v>
      </c>
      <c r="G106" s="11">
        <v>5</v>
      </c>
      <c r="H106" s="11">
        <v>5</v>
      </c>
      <c r="I106" s="11">
        <v>2</v>
      </c>
      <c r="J106" s="11">
        <v>4</v>
      </c>
      <c r="K106" s="11">
        <v>0</v>
      </c>
      <c r="L106" s="11">
        <v>136358</v>
      </c>
      <c r="M106" s="11">
        <v>353993</v>
      </c>
      <c r="N106" s="11">
        <v>379281</v>
      </c>
      <c r="O106" s="11">
        <v>446215</v>
      </c>
      <c r="P106" s="11">
        <v>102961</v>
      </c>
      <c r="Q106" s="11">
        <v>322544</v>
      </c>
      <c r="R106" s="11">
        <v>1889229</v>
      </c>
      <c r="S106" s="17">
        <f t="shared" si="4"/>
        <v>31.48715</v>
      </c>
      <c r="T106" s="17">
        <f t="shared" si="5"/>
        <v>8.1725166666666667</v>
      </c>
      <c r="U106" s="17">
        <f t="shared" si="5"/>
        <v>13.758266666666666</v>
      </c>
      <c r="V106" s="17">
        <f t="shared" si="6"/>
        <v>7.0917500000000002</v>
      </c>
      <c r="W106" s="17">
        <f t="shared" si="7"/>
        <v>-5.58575</v>
      </c>
      <c r="X106" s="11" t="s">
        <v>435</v>
      </c>
      <c r="Y106" s="11">
        <v>10</v>
      </c>
      <c r="Z106" s="11">
        <v>6</v>
      </c>
      <c r="AA106" s="11">
        <v>490351</v>
      </c>
      <c r="AB106" s="11">
        <v>825496</v>
      </c>
      <c r="AC106" s="11">
        <v>-4</v>
      </c>
      <c r="AD106" s="11">
        <v>-335145</v>
      </c>
      <c r="AE106" s="11">
        <v>16</v>
      </c>
      <c r="AF106">
        <v>21</v>
      </c>
      <c r="AG106" t="s">
        <v>110</v>
      </c>
      <c r="AH106" t="s">
        <v>92</v>
      </c>
      <c r="AI106" t="s">
        <v>98</v>
      </c>
      <c r="AJ106" t="s">
        <v>89</v>
      </c>
      <c r="AK106" t="s">
        <v>95</v>
      </c>
      <c r="AL106" t="s">
        <v>460</v>
      </c>
    </row>
    <row r="107" spans="1:38" x14ac:dyDescent="0.2">
      <c r="A107" t="s">
        <v>576</v>
      </c>
      <c r="B107" s="11" t="s">
        <v>16</v>
      </c>
      <c r="C107" s="11" t="s">
        <v>419</v>
      </c>
      <c r="D107" s="11">
        <v>2</v>
      </c>
      <c r="E107" s="11" t="s">
        <v>127</v>
      </c>
      <c r="F107" s="11" t="s">
        <v>128</v>
      </c>
      <c r="G107" s="11">
        <v>4</v>
      </c>
      <c r="H107" s="11">
        <v>4</v>
      </c>
      <c r="I107" s="11">
        <v>2</v>
      </c>
      <c r="J107" s="11">
        <v>0</v>
      </c>
      <c r="K107" s="11">
        <v>1</v>
      </c>
      <c r="L107" s="11">
        <v>116934</v>
      </c>
      <c r="M107" s="11">
        <v>472023</v>
      </c>
      <c r="N107" s="11">
        <v>276084</v>
      </c>
      <c r="O107" s="11">
        <v>273019</v>
      </c>
      <c r="P107" s="11">
        <v>694101</v>
      </c>
      <c r="Q107" s="11">
        <v>41730</v>
      </c>
      <c r="R107" s="11">
        <v>2017643</v>
      </c>
      <c r="S107" s="17">
        <f t="shared" si="4"/>
        <v>33.627383333333334</v>
      </c>
      <c r="T107" s="17">
        <f t="shared" si="5"/>
        <v>9.8159499999999991</v>
      </c>
      <c r="U107" s="17">
        <f t="shared" si="5"/>
        <v>9.1517166666666654</v>
      </c>
      <c r="V107" s="17">
        <f t="shared" si="6"/>
        <v>12.26385</v>
      </c>
      <c r="W107" s="17">
        <f t="shared" si="7"/>
        <v>0.66423333333333334</v>
      </c>
      <c r="X107" s="11" t="s">
        <v>436</v>
      </c>
      <c r="Y107" s="11">
        <v>8</v>
      </c>
      <c r="Z107" s="11">
        <v>2</v>
      </c>
      <c r="AA107" s="11">
        <v>588957</v>
      </c>
      <c r="AB107" s="11">
        <v>549103</v>
      </c>
      <c r="AC107" s="11">
        <v>-6</v>
      </c>
      <c r="AD107" s="11">
        <v>39854</v>
      </c>
      <c r="AE107" s="11">
        <v>11</v>
      </c>
      <c r="AF107">
        <v>19</v>
      </c>
      <c r="AG107" t="s">
        <v>466</v>
      </c>
      <c r="AH107" t="s">
        <v>100</v>
      </c>
      <c r="AI107" t="s">
        <v>93</v>
      </c>
      <c r="AJ107" t="s">
        <v>101</v>
      </c>
      <c r="AK107" t="s">
        <v>90</v>
      </c>
      <c r="AL107" t="s">
        <v>460</v>
      </c>
    </row>
    <row r="108" spans="1:38" x14ac:dyDescent="0.2">
      <c r="A108" t="s">
        <v>577</v>
      </c>
      <c r="B108" s="11" t="s">
        <v>16</v>
      </c>
      <c r="C108" s="11" t="s">
        <v>419</v>
      </c>
      <c r="D108" s="11">
        <v>2</v>
      </c>
      <c r="E108" s="11" t="s">
        <v>128</v>
      </c>
      <c r="F108" s="11" t="s">
        <v>127</v>
      </c>
      <c r="G108" s="11">
        <v>5</v>
      </c>
      <c r="H108" s="11">
        <v>10</v>
      </c>
      <c r="I108" s="11">
        <v>5</v>
      </c>
      <c r="J108" s="11">
        <v>7</v>
      </c>
      <c r="K108" s="11">
        <v>1</v>
      </c>
      <c r="L108" s="11">
        <v>132647</v>
      </c>
      <c r="M108" s="11">
        <v>271115</v>
      </c>
      <c r="N108" s="11">
        <v>240896</v>
      </c>
      <c r="O108" s="11">
        <v>432616</v>
      </c>
      <c r="P108" s="11">
        <v>115521</v>
      </c>
      <c r="Q108" s="11">
        <v>1257100</v>
      </c>
      <c r="R108" s="11">
        <v>2963956</v>
      </c>
      <c r="S108" s="17">
        <f t="shared" si="4"/>
        <v>49.399266666666669</v>
      </c>
      <c r="T108" s="17">
        <f t="shared" si="5"/>
        <v>6.7293666666666665</v>
      </c>
      <c r="U108" s="17">
        <f t="shared" si="5"/>
        <v>11.225199999999999</v>
      </c>
      <c r="V108" s="17">
        <f t="shared" si="6"/>
        <v>22.87701666666667</v>
      </c>
      <c r="W108" s="17">
        <f t="shared" si="7"/>
        <v>-4.4958333333333336</v>
      </c>
      <c r="X108" s="11" t="s">
        <v>437</v>
      </c>
      <c r="Y108" s="11">
        <v>15</v>
      </c>
      <c r="Z108" s="11">
        <v>12</v>
      </c>
      <c r="AA108" s="11">
        <v>403762</v>
      </c>
      <c r="AB108" s="11">
        <v>673512</v>
      </c>
      <c r="AC108" s="11">
        <v>-3</v>
      </c>
      <c r="AD108" s="11">
        <v>-269750</v>
      </c>
      <c r="AE108" s="11">
        <v>28</v>
      </c>
      <c r="AF108">
        <v>18</v>
      </c>
      <c r="AG108" t="s">
        <v>110</v>
      </c>
      <c r="AH108" t="s">
        <v>92</v>
      </c>
      <c r="AI108" t="s">
        <v>93</v>
      </c>
      <c r="AJ108" t="s">
        <v>89</v>
      </c>
      <c r="AK108" t="s">
        <v>95</v>
      </c>
      <c r="AL108" t="s">
        <v>460</v>
      </c>
    </row>
    <row r="109" spans="1:38" x14ac:dyDescent="0.2">
      <c r="A109" t="s">
        <v>578</v>
      </c>
      <c r="B109" s="11" t="s">
        <v>16</v>
      </c>
      <c r="C109" s="11" t="s">
        <v>419</v>
      </c>
      <c r="D109" s="11">
        <v>2</v>
      </c>
      <c r="E109" s="11" t="s">
        <v>127</v>
      </c>
      <c r="F109" s="11" t="s">
        <v>128</v>
      </c>
      <c r="G109" s="11">
        <v>4</v>
      </c>
      <c r="H109" s="11">
        <v>9</v>
      </c>
      <c r="I109" s="11">
        <v>2</v>
      </c>
      <c r="J109" s="11">
        <v>8</v>
      </c>
      <c r="K109" s="11">
        <v>1</v>
      </c>
      <c r="L109" s="11">
        <v>91464</v>
      </c>
      <c r="M109" s="11">
        <v>296172</v>
      </c>
      <c r="N109" s="11">
        <v>263062</v>
      </c>
      <c r="O109" s="11">
        <v>222281</v>
      </c>
      <c r="P109" s="11">
        <v>179377</v>
      </c>
      <c r="Q109" s="11">
        <v>563217</v>
      </c>
      <c r="R109" s="11">
        <v>1847544</v>
      </c>
      <c r="S109" s="17">
        <f t="shared" si="4"/>
        <v>30.792400000000001</v>
      </c>
      <c r="T109" s="17">
        <f t="shared" si="5"/>
        <v>6.4606000000000003</v>
      </c>
      <c r="U109" s="17">
        <f t="shared" si="5"/>
        <v>8.0890500000000003</v>
      </c>
      <c r="V109" s="17">
        <f t="shared" si="6"/>
        <v>12.376566666666667</v>
      </c>
      <c r="W109" s="17">
        <f t="shared" si="7"/>
        <v>-1.62845</v>
      </c>
      <c r="X109" s="11" t="s">
        <v>438</v>
      </c>
      <c r="Y109" s="11">
        <v>13</v>
      </c>
      <c r="Z109" s="11">
        <v>10</v>
      </c>
      <c r="AA109" s="11">
        <v>387636</v>
      </c>
      <c r="AB109" s="11">
        <v>485343</v>
      </c>
      <c r="AC109" s="11">
        <v>-3</v>
      </c>
      <c r="AD109" s="11">
        <v>-97707</v>
      </c>
      <c r="AE109" s="11">
        <v>24</v>
      </c>
      <c r="AF109">
        <v>21</v>
      </c>
      <c r="AG109" t="s">
        <v>110</v>
      </c>
      <c r="AH109" t="s">
        <v>92</v>
      </c>
      <c r="AI109" t="s">
        <v>88</v>
      </c>
      <c r="AJ109" t="s">
        <v>89</v>
      </c>
      <c r="AK109" t="s">
        <v>90</v>
      </c>
      <c r="AL109" t="s">
        <v>460</v>
      </c>
    </row>
    <row r="110" spans="1:38" x14ac:dyDescent="0.2">
      <c r="A110" t="s">
        <v>579</v>
      </c>
      <c r="B110" s="11" t="s">
        <v>0</v>
      </c>
      <c r="C110" s="11" t="s">
        <v>419</v>
      </c>
      <c r="D110" s="11">
        <v>0</v>
      </c>
      <c r="E110" s="11" t="s">
        <v>128</v>
      </c>
      <c r="F110" s="11" t="s">
        <v>127</v>
      </c>
      <c r="G110" s="11">
        <v>5</v>
      </c>
      <c r="H110" s="11">
        <v>6</v>
      </c>
      <c r="I110" s="11">
        <v>3</v>
      </c>
      <c r="J110" s="11">
        <v>3</v>
      </c>
      <c r="K110" s="11">
        <v>1</v>
      </c>
      <c r="L110" s="11">
        <v>175448</v>
      </c>
      <c r="M110" s="11">
        <v>229328</v>
      </c>
      <c r="N110" s="11">
        <v>193595</v>
      </c>
      <c r="O110" s="11">
        <v>374587</v>
      </c>
      <c r="P110" s="11">
        <v>54284</v>
      </c>
      <c r="Q110" s="11">
        <v>492279</v>
      </c>
      <c r="R110" s="11">
        <v>1860234</v>
      </c>
      <c r="S110" s="17">
        <f t="shared" si="4"/>
        <v>31.003899999999998</v>
      </c>
      <c r="T110" s="17">
        <f t="shared" si="5"/>
        <v>6.7462666666666671</v>
      </c>
      <c r="U110" s="17">
        <f t="shared" si="5"/>
        <v>9.4696999999999996</v>
      </c>
      <c r="V110" s="17">
        <f t="shared" si="6"/>
        <v>9.1093833333333336</v>
      </c>
      <c r="W110" s="17">
        <f t="shared" si="7"/>
        <v>-2.7234333333333334</v>
      </c>
      <c r="X110" s="11" t="s">
        <v>439</v>
      </c>
      <c r="Y110" s="11">
        <v>11</v>
      </c>
      <c r="Z110" s="11">
        <v>6</v>
      </c>
      <c r="AA110" s="11">
        <v>404776</v>
      </c>
      <c r="AB110" s="11">
        <v>568182</v>
      </c>
      <c r="AC110" s="11">
        <v>-5</v>
      </c>
      <c r="AD110" s="11">
        <v>-163406</v>
      </c>
      <c r="AE110" s="11">
        <v>18</v>
      </c>
      <c r="AF110">
        <v>18</v>
      </c>
      <c r="AG110" t="s">
        <v>110</v>
      </c>
      <c r="AH110" t="s">
        <v>92</v>
      </c>
      <c r="AI110" t="s">
        <v>93</v>
      </c>
      <c r="AJ110" t="s">
        <v>103</v>
      </c>
      <c r="AK110" t="s">
        <v>95</v>
      </c>
      <c r="AL110" t="s">
        <v>460</v>
      </c>
    </row>
    <row r="111" spans="1:38" x14ac:dyDescent="0.2">
      <c r="A111" t="s">
        <v>580</v>
      </c>
      <c r="B111" s="11" t="s">
        <v>0</v>
      </c>
      <c r="C111" s="11" t="s">
        <v>419</v>
      </c>
      <c r="D111" s="11">
        <v>2</v>
      </c>
      <c r="E111" s="11" t="s">
        <v>127</v>
      </c>
      <c r="F111" s="11" t="s">
        <v>128</v>
      </c>
      <c r="G111" s="11">
        <v>3</v>
      </c>
      <c r="H111" s="11">
        <v>6</v>
      </c>
      <c r="I111" s="11">
        <v>1</v>
      </c>
      <c r="J111" s="11">
        <v>0</v>
      </c>
      <c r="K111" s="11">
        <v>0</v>
      </c>
      <c r="L111" s="11">
        <v>156949</v>
      </c>
      <c r="M111" s="11">
        <v>377362</v>
      </c>
      <c r="N111" s="11">
        <v>244968</v>
      </c>
      <c r="O111" s="11">
        <v>331777</v>
      </c>
      <c r="P111" s="11">
        <v>70638</v>
      </c>
      <c r="Q111" s="11">
        <v>442445</v>
      </c>
      <c r="R111" s="11">
        <v>1859069</v>
      </c>
      <c r="S111" s="17">
        <f t="shared" si="4"/>
        <v>30.984483333333333</v>
      </c>
      <c r="T111" s="17">
        <f t="shared" si="5"/>
        <v>8.9051833333333335</v>
      </c>
      <c r="U111" s="17">
        <f t="shared" si="5"/>
        <v>9.6124166666666664</v>
      </c>
      <c r="V111" s="17">
        <f t="shared" si="6"/>
        <v>8.551383333333332</v>
      </c>
      <c r="W111" s="17">
        <f t="shared" si="7"/>
        <v>-0.70723333333333327</v>
      </c>
      <c r="X111" s="11" t="s">
        <v>440</v>
      </c>
      <c r="Y111" s="11">
        <v>9</v>
      </c>
      <c r="Z111" s="11">
        <v>1</v>
      </c>
      <c r="AA111" s="11">
        <v>534311</v>
      </c>
      <c r="AB111" s="11">
        <v>576745</v>
      </c>
      <c r="AC111" s="11">
        <v>-8</v>
      </c>
      <c r="AD111" s="11">
        <v>-42434</v>
      </c>
      <c r="AE111" s="11">
        <v>10</v>
      </c>
      <c r="AF111">
        <v>21</v>
      </c>
      <c r="AG111" t="s">
        <v>110</v>
      </c>
      <c r="AH111" t="s">
        <v>92</v>
      </c>
      <c r="AI111" t="s">
        <v>88</v>
      </c>
      <c r="AJ111" t="s">
        <v>89</v>
      </c>
      <c r="AK111" t="s">
        <v>90</v>
      </c>
      <c r="AL111" t="s">
        <v>460</v>
      </c>
    </row>
    <row r="112" spans="1:38" x14ac:dyDescent="0.2">
      <c r="A112" t="s">
        <v>581</v>
      </c>
      <c r="B112" s="11" t="s">
        <v>16</v>
      </c>
      <c r="C112" s="11" t="s">
        <v>419</v>
      </c>
      <c r="D112" s="11">
        <v>3</v>
      </c>
      <c r="E112" s="11" t="s">
        <v>127</v>
      </c>
      <c r="F112" s="11" t="s">
        <v>128</v>
      </c>
      <c r="G112" s="11">
        <v>5</v>
      </c>
      <c r="H112" s="11">
        <v>9</v>
      </c>
      <c r="I112" s="11">
        <v>3</v>
      </c>
      <c r="J112" s="11">
        <v>8</v>
      </c>
      <c r="K112" s="11">
        <v>2</v>
      </c>
      <c r="L112" s="11">
        <v>104292</v>
      </c>
      <c r="M112" s="11">
        <v>336780</v>
      </c>
      <c r="N112" s="11">
        <v>226991</v>
      </c>
      <c r="O112" s="11">
        <v>385746</v>
      </c>
      <c r="P112" s="11">
        <v>111113</v>
      </c>
      <c r="Q112" s="11">
        <v>678750</v>
      </c>
      <c r="R112" s="11">
        <v>2066367</v>
      </c>
      <c r="S112" s="17">
        <f t="shared" si="4"/>
        <v>34.439450000000001</v>
      </c>
      <c r="T112" s="17">
        <f t="shared" si="5"/>
        <v>7.3512000000000004</v>
      </c>
      <c r="U112" s="17">
        <f t="shared" si="5"/>
        <v>10.212283333333334</v>
      </c>
      <c r="V112" s="17">
        <f t="shared" si="6"/>
        <v>13.164383333333335</v>
      </c>
      <c r="W112" s="17">
        <f t="shared" si="7"/>
        <v>-2.8610833333333332</v>
      </c>
      <c r="X112" s="11" t="s">
        <v>441</v>
      </c>
      <c r="Y112" s="11">
        <v>14</v>
      </c>
      <c r="Z112" s="11">
        <v>11</v>
      </c>
      <c r="AA112" s="11">
        <v>441072</v>
      </c>
      <c r="AB112" s="11">
        <v>612737</v>
      </c>
      <c r="AC112" s="11">
        <v>-3</v>
      </c>
      <c r="AD112" s="11">
        <v>-171665</v>
      </c>
      <c r="AE112" s="11">
        <v>27</v>
      </c>
      <c r="AF112">
        <v>23</v>
      </c>
      <c r="AG112" t="s">
        <v>466</v>
      </c>
      <c r="AH112" t="s">
        <v>100</v>
      </c>
      <c r="AI112" t="s">
        <v>88</v>
      </c>
      <c r="AJ112" t="s">
        <v>89</v>
      </c>
      <c r="AK112" t="s">
        <v>95</v>
      </c>
      <c r="AL112" t="s">
        <v>460</v>
      </c>
    </row>
    <row r="113" spans="1:38" x14ac:dyDescent="0.2">
      <c r="A113" t="s">
        <v>582</v>
      </c>
      <c r="B113" s="11" t="s">
        <v>16</v>
      </c>
      <c r="C113" s="11" t="s">
        <v>419</v>
      </c>
      <c r="D113" s="11">
        <v>4</v>
      </c>
      <c r="E113" s="11" t="s">
        <v>127</v>
      </c>
      <c r="F113" s="11" t="s">
        <v>128</v>
      </c>
      <c r="G113" s="11">
        <v>5</v>
      </c>
      <c r="H113" s="11">
        <v>5</v>
      </c>
      <c r="I113" s="11">
        <v>1</v>
      </c>
      <c r="J113" s="11">
        <v>1</v>
      </c>
      <c r="K113" s="11">
        <v>2</v>
      </c>
      <c r="L113" s="11">
        <v>101902</v>
      </c>
      <c r="M113" s="11">
        <v>270685</v>
      </c>
      <c r="N113" s="11">
        <v>160133</v>
      </c>
      <c r="O113" s="11">
        <v>344181</v>
      </c>
      <c r="P113" s="11">
        <v>101721</v>
      </c>
      <c r="Q113" s="11">
        <v>464301</v>
      </c>
      <c r="R113" s="11">
        <v>1564066</v>
      </c>
      <c r="S113" s="17">
        <f t="shared" si="4"/>
        <v>26.067766666666667</v>
      </c>
      <c r="T113" s="17">
        <f t="shared" si="5"/>
        <v>6.2097833333333332</v>
      </c>
      <c r="U113" s="17">
        <f t="shared" si="5"/>
        <v>8.4052333333333333</v>
      </c>
      <c r="V113" s="17">
        <f t="shared" si="6"/>
        <v>9.4337</v>
      </c>
      <c r="W113" s="17">
        <f t="shared" si="7"/>
        <v>-2.1954500000000001</v>
      </c>
      <c r="X113" s="11" t="s">
        <v>442</v>
      </c>
      <c r="Y113" s="11">
        <v>10</v>
      </c>
      <c r="Z113" s="11">
        <v>2</v>
      </c>
      <c r="AA113" s="11">
        <v>372587</v>
      </c>
      <c r="AB113" s="11">
        <v>504314</v>
      </c>
      <c r="AC113" s="11">
        <v>-8</v>
      </c>
      <c r="AD113" s="11">
        <v>-131727</v>
      </c>
      <c r="AE113" s="11">
        <v>14</v>
      </c>
      <c r="AF113">
        <v>21</v>
      </c>
      <c r="AG113" t="s">
        <v>110</v>
      </c>
      <c r="AH113" t="s">
        <v>92</v>
      </c>
      <c r="AI113" t="s">
        <v>98</v>
      </c>
      <c r="AJ113" t="s">
        <v>96</v>
      </c>
      <c r="AK113" t="s">
        <v>95</v>
      </c>
      <c r="AL113" t="s">
        <v>460</v>
      </c>
    </row>
    <row r="114" spans="1:38" x14ac:dyDescent="0.2">
      <c r="A114" t="s">
        <v>583</v>
      </c>
      <c r="B114" s="11" t="s">
        <v>16</v>
      </c>
      <c r="C114" s="11" t="s">
        <v>419</v>
      </c>
      <c r="D114" s="11">
        <v>2</v>
      </c>
      <c r="E114" s="11" t="s">
        <v>128</v>
      </c>
      <c r="F114" s="11" t="s">
        <v>127</v>
      </c>
      <c r="G114" s="11">
        <v>5</v>
      </c>
      <c r="H114" s="11">
        <v>7</v>
      </c>
      <c r="I114" s="11">
        <v>4</v>
      </c>
      <c r="J114" s="11">
        <v>6</v>
      </c>
      <c r="K114" s="11">
        <v>1</v>
      </c>
      <c r="L114" s="11">
        <v>117935</v>
      </c>
      <c r="M114" s="11">
        <v>240414</v>
      </c>
      <c r="N114" s="11">
        <v>152513</v>
      </c>
      <c r="O114" s="11">
        <v>319784</v>
      </c>
      <c r="P114" s="11">
        <v>150721</v>
      </c>
      <c r="Q114" s="11">
        <v>355404</v>
      </c>
      <c r="R114" s="11">
        <v>1511963</v>
      </c>
      <c r="S114" s="17">
        <f t="shared" si="4"/>
        <v>25.199383333333333</v>
      </c>
      <c r="T114" s="17">
        <f t="shared" si="5"/>
        <v>5.9724833333333329</v>
      </c>
      <c r="U114" s="17">
        <f t="shared" si="5"/>
        <v>7.8716166666666672</v>
      </c>
      <c r="V114" s="17">
        <f t="shared" si="6"/>
        <v>8.4354166666666668</v>
      </c>
      <c r="W114" s="17">
        <f t="shared" si="7"/>
        <v>-1.8991333333333331</v>
      </c>
      <c r="X114" s="11" t="s">
        <v>443</v>
      </c>
      <c r="Y114" s="11">
        <v>12</v>
      </c>
      <c r="Z114" s="11">
        <v>10</v>
      </c>
      <c r="AA114" s="11">
        <v>358349</v>
      </c>
      <c r="AB114" s="11">
        <v>472297</v>
      </c>
      <c r="AC114" s="11">
        <v>-2</v>
      </c>
      <c r="AD114" s="11">
        <v>-113948</v>
      </c>
      <c r="AE114" s="11">
        <v>23</v>
      </c>
      <c r="AF114">
        <v>22</v>
      </c>
      <c r="AG114" t="s">
        <v>110</v>
      </c>
      <c r="AH114" t="s">
        <v>92</v>
      </c>
      <c r="AI114" t="s">
        <v>104</v>
      </c>
      <c r="AJ114" t="s">
        <v>89</v>
      </c>
      <c r="AK114" t="s">
        <v>95</v>
      </c>
      <c r="AL114" t="s">
        <v>460</v>
      </c>
    </row>
    <row r="115" spans="1:38" x14ac:dyDescent="0.2">
      <c r="A115" t="s">
        <v>584</v>
      </c>
      <c r="B115" s="11" t="s">
        <v>16</v>
      </c>
      <c r="C115" s="11" t="s">
        <v>169</v>
      </c>
      <c r="D115" s="11">
        <v>2</v>
      </c>
      <c r="E115" s="11" t="s">
        <v>128</v>
      </c>
      <c r="F115" s="11" t="s">
        <v>127</v>
      </c>
      <c r="G115" s="11">
        <v>5</v>
      </c>
      <c r="H115" s="11">
        <v>4</v>
      </c>
      <c r="I115" s="11">
        <v>5</v>
      </c>
      <c r="J115" s="11">
        <v>8</v>
      </c>
      <c r="K115" s="11">
        <v>1</v>
      </c>
      <c r="L115" s="11">
        <v>199882</v>
      </c>
      <c r="M115" s="11">
        <v>577400</v>
      </c>
      <c r="N115" s="11">
        <v>188808</v>
      </c>
      <c r="O115" s="11">
        <v>542450</v>
      </c>
      <c r="P115" s="11">
        <v>285286</v>
      </c>
      <c r="Q115" s="11">
        <v>949852</v>
      </c>
      <c r="R115" s="11">
        <v>2956385</v>
      </c>
      <c r="S115" s="17">
        <f t="shared" si="4"/>
        <v>49.273083333333339</v>
      </c>
      <c r="T115" s="17">
        <f t="shared" si="5"/>
        <v>12.954700000000001</v>
      </c>
      <c r="U115" s="17">
        <f t="shared" si="5"/>
        <v>12.187633333333334</v>
      </c>
      <c r="V115" s="17">
        <f t="shared" si="6"/>
        <v>20.58563333333333</v>
      </c>
      <c r="W115" s="17">
        <f t="shared" si="7"/>
        <v>0.76706666666666667</v>
      </c>
      <c r="X115" s="11" t="s">
        <v>170</v>
      </c>
      <c r="Y115" s="11">
        <v>9</v>
      </c>
      <c r="Z115" s="11">
        <v>13</v>
      </c>
      <c r="AA115" s="11">
        <v>777282</v>
      </c>
      <c r="AB115" s="11">
        <v>731258</v>
      </c>
      <c r="AC115" s="11">
        <v>4</v>
      </c>
      <c r="AD115" s="11">
        <v>46024</v>
      </c>
      <c r="AE115" s="11">
        <v>23</v>
      </c>
      <c r="AF115">
        <v>20</v>
      </c>
      <c r="AG115" t="s">
        <v>171</v>
      </c>
      <c r="AH115" t="s">
        <v>100</v>
      </c>
      <c r="AI115" t="s">
        <v>98</v>
      </c>
      <c r="AJ115" t="s">
        <v>89</v>
      </c>
      <c r="AK115" t="s">
        <v>95</v>
      </c>
      <c r="AL115" t="s">
        <v>172</v>
      </c>
    </row>
    <row r="116" spans="1:38" x14ac:dyDescent="0.2">
      <c r="A116" t="s">
        <v>585</v>
      </c>
      <c r="B116" s="11" t="s">
        <v>0</v>
      </c>
      <c r="C116" s="11" t="s">
        <v>169</v>
      </c>
      <c r="D116" s="11">
        <v>2</v>
      </c>
      <c r="E116" s="11" t="s">
        <v>127</v>
      </c>
      <c r="F116" s="11" t="s">
        <v>128</v>
      </c>
      <c r="G116" s="11">
        <v>3</v>
      </c>
      <c r="H116" s="11">
        <v>7</v>
      </c>
      <c r="I116" s="11">
        <v>0</v>
      </c>
      <c r="J116" s="11">
        <v>9</v>
      </c>
      <c r="K116" s="11">
        <v>2</v>
      </c>
      <c r="L116" s="11">
        <v>222758</v>
      </c>
      <c r="M116" s="11">
        <v>621305</v>
      </c>
      <c r="N116" s="11">
        <v>373252</v>
      </c>
      <c r="O116" s="11">
        <v>360655</v>
      </c>
      <c r="P116" s="11">
        <v>180922</v>
      </c>
      <c r="Q116" s="11">
        <v>751329</v>
      </c>
      <c r="R116" s="11">
        <v>2998922</v>
      </c>
      <c r="S116" s="17">
        <f t="shared" si="4"/>
        <v>49.982033333333334</v>
      </c>
      <c r="T116" s="17">
        <f t="shared" si="5"/>
        <v>14.067716666666666</v>
      </c>
      <c r="U116" s="17">
        <f t="shared" si="5"/>
        <v>12.231783333333334</v>
      </c>
      <c r="V116" s="17">
        <f t="shared" si="6"/>
        <v>15.537516666666667</v>
      </c>
      <c r="W116" s="17">
        <f t="shared" si="7"/>
        <v>1.8359333333333334</v>
      </c>
      <c r="X116" s="11" t="s">
        <v>173</v>
      </c>
      <c r="Y116" s="11">
        <v>10</v>
      </c>
      <c r="Z116" s="11">
        <v>9</v>
      </c>
      <c r="AA116" s="11">
        <v>844063</v>
      </c>
      <c r="AB116" s="11">
        <v>733907</v>
      </c>
      <c r="AC116" s="11">
        <v>-1</v>
      </c>
      <c r="AD116" s="11">
        <v>110156</v>
      </c>
      <c r="AE116" s="11">
        <v>21</v>
      </c>
      <c r="AF116">
        <v>19</v>
      </c>
      <c r="AG116" t="s">
        <v>469</v>
      </c>
      <c r="AH116" t="s">
        <v>97</v>
      </c>
      <c r="AI116" t="s">
        <v>93</v>
      </c>
      <c r="AJ116" t="s">
        <v>89</v>
      </c>
      <c r="AK116" t="s">
        <v>95</v>
      </c>
      <c r="AL116" t="s">
        <v>460</v>
      </c>
    </row>
    <row r="117" spans="1:38" x14ac:dyDescent="0.2">
      <c r="A117" t="s">
        <v>586</v>
      </c>
      <c r="B117" s="11" t="s">
        <v>0</v>
      </c>
      <c r="C117" s="11" t="s">
        <v>169</v>
      </c>
      <c r="D117" s="11">
        <v>3</v>
      </c>
      <c r="E117" s="11" t="s">
        <v>128</v>
      </c>
      <c r="F117" s="11" t="s">
        <v>127</v>
      </c>
      <c r="G117" s="11">
        <v>5</v>
      </c>
      <c r="H117" s="11">
        <v>7</v>
      </c>
      <c r="I117" s="11">
        <v>5</v>
      </c>
      <c r="J117" s="11">
        <v>10</v>
      </c>
      <c r="K117" s="11">
        <v>2</v>
      </c>
      <c r="L117" s="11">
        <v>214140</v>
      </c>
      <c r="M117" s="11">
        <v>481049</v>
      </c>
      <c r="N117" s="11">
        <v>173075</v>
      </c>
      <c r="O117" s="11">
        <v>388562</v>
      </c>
      <c r="P117" s="11">
        <v>299313</v>
      </c>
      <c r="Q117" s="11">
        <v>1084394</v>
      </c>
      <c r="R117" s="11">
        <v>2865357</v>
      </c>
      <c r="S117" s="17">
        <f t="shared" si="4"/>
        <v>47.755949999999999</v>
      </c>
      <c r="T117" s="17">
        <f t="shared" si="5"/>
        <v>11.586483333333332</v>
      </c>
      <c r="U117" s="17">
        <f t="shared" si="5"/>
        <v>9.3606166666666653</v>
      </c>
      <c r="V117" s="17">
        <f t="shared" si="6"/>
        <v>23.061783333333334</v>
      </c>
      <c r="W117" s="17">
        <f t="shared" si="7"/>
        <v>2.2258666666666667</v>
      </c>
      <c r="X117" s="11" t="s">
        <v>174</v>
      </c>
      <c r="Y117" s="11">
        <v>12</v>
      </c>
      <c r="Z117" s="11">
        <v>15</v>
      </c>
      <c r="AA117" s="11">
        <v>695189</v>
      </c>
      <c r="AB117" s="11">
        <v>561637</v>
      </c>
      <c r="AC117" s="11">
        <v>3</v>
      </c>
      <c r="AD117" s="11">
        <v>133552</v>
      </c>
      <c r="AE117" s="11">
        <v>29</v>
      </c>
      <c r="AF117">
        <v>18</v>
      </c>
      <c r="AG117" t="s">
        <v>175</v>
      </c>
      <c r="AH117" t="s">
        <v>87</v>
      </c>
      <c r="AI117" t="s">
        <v>93</v>
      </c>
      <c r="AJ117" t="s">
        <v>101</v>
      </c>
      <c r="AK117" t="s">
        <v>90</v>
      </c>
      <c r="AL117" t="s">
        <v>460</v>
      </c>
    </row>
    <row r="118" spans="1:38" x14ac:dyDescent="0.2">
      <c r="A118" t="s">
        <v>587</v>
      </c>
      <c r="B118" s="11" t="s">
        <v>0</v>
      </c>
      <c r="C118" s="11" t="s">
        <v>169</v>
      </c>
      <c r="D118" s="11">
        <v>3</v>
      </c>
      <c r="E118" s="11" t="s">
        <v>127</v>
      </c>
      <c r="F118" s="11" t="s">
        <v>128</v>
      </c>
      <c r="G118" s="11">
        <v>2</v>
      </c>
      <c r="H118" s="11">
        <v>8</v>
      </c>
      <c r="I118" s="11">
        <v>1</v>
      </c>
      <c r="J118" s="11">
        <v>9</v>
      </c>
      <c r="K118" s="11">
        <v>0</v>
      </c>
      <c r="L118" s="11">
        <v>149470</v>
      </c>
      <c r="M118" s="11">
        <v>816164</v>
      </c>
      <c r="N118" s="11">
        <v>274123</v>
      </c>
      <c r="O118" s="11">
        <v>453766</v>
      </c>
      <c r="P118" s="11">
        <v>1186143</v>
      </c>
      <c r="Q118" s="11">
        <v>224606</v>
      </c>
      <c r="R118" s="11">
        <v>3753889</v>
      </c>
      <c r="S118" s="17">
        <f t="shared" si="4"/>
        <v>62.564816666666665</v>
      </c>
      <c r="T118" s="17">
        <f t="shared" si="5"/>
        <v>16.093900000000001</v>
      </c>
      <c r="U118" s="17">
        <f t="shared" si="5"/>
        <v>12.131483333333334</v>
      </c>
      <c r="V118" s="17">
        <f t="shared" si="6"/>
        <v>23.512483333333332</v>
      </c>
      <c r="W118" s="17">
        <f t="shared" si="7"/>
        <v>3.9624166666666669</v>
      </c>
      <c r="X118" s="11" t="s">
        <v>176</v>
      </c>
      <c r="Y118" s="11">
        <v>10</v>
      </c>
      <c r="Z118" s="11">
        <v>10</v>
      </c>
      <c r="AA118" s="11">
        <v>965634</v>
      </c>
      <c r="AB118" s="11">
        <v>727889</v>
      </c>
      <c r="AC118" s="11">
        <v>0</v>
      </c>
      <c r="AD118" s="11">
        <v>237745</v>
      </c>
      <c r="AE118" s="11">
        <v>20</v>
      </c>
      <c r="AF118">
        <v>28</v>
      </c>
      <c r="AG118" t="s">
        <v>177</v>
      </c>
      <c r="AH118" t="s">
        <v>100</v>
      </c>
      <c r="AI118" t="s">
        <v>88</v>
      </c>
      <c r="AJ118" t="s">
        <v>101</v>
      </c>
      <c r="AK118" t="s">
        <v>95</v>
      </c>
      <c r="AL118" t="s">
        <v>172</v>
      </c>
    </row>
    <row r="119" spans="1:38" x14ac:dyDescent="0.2">
      <c r="A119" t="s">
        <v>588</v>
      </c>
      <c r="B119" s="11" t="s">
        <v>0</v>
      </c>
      <c r="C119" s="11" t="s">
        <v>169</v>
      </c>
      <c r="D119" s="11">
        <v>2</v>
      </c>
      <c r="E119" s="11" t="s">
        <v>127</v>
      </c>
      <c r="F119" s="11" t="s">
        <v>128</v>
      </c>
      <c r="G119" s="11">
        <v>5</v>
      </c>
      <c r="H119" s="11">
        <v>8</v>
      </c>
      <c r="I119" s="11">
        <v>4</v>
      </c>
      <c r="J119" s="11">
        <v>10</v>
      </c>
      <c r="K119" s="11">
        <v>2</v>
      </c>
      <c r="L119" s="11">
        <v>157034</v>
      </c>
      <c r="M119" s="11">
        <v>625152</v>
      </c>
      <c r="N119" s="11">
        <v>175590</v>
      </c>
      <c r="O119" s="11">
        <v>354951</v>
      </c>
      <c r="P119" s="11">
        <v>166457</v>
      </c>
      <c r="Q119" s="11">
        <v>860270</v>
      </c>
      <c r="R119" s="11">
        <v>2722568</v>
      </c>
      <c r="S119" s="17">
        <f t="shared" si="4"/>
        <v>45.376133333333335</v>
      </c>
      <c r="T119" s="17">
        <f t="shared" si="5"/>
        <v>13.036433333333333</v>
      </c>
      <c r="U119" s="17">
        <f t="shared" si="5"/>
        <v>8.8423500000000015</v>
      </c>
      <c r="V119" s="17">
        <f t="shared" si="6"/>
        <v>17.112116666666669</v>
      </c>
      <c r="W119" s="17">
        <f t="shared" si="7"/>
        <v>4.1940833333333334</v>
      </c>
      <c r="X119" s="11" t="s">
        <v>178</v>
      </c>
      <c r="Y119" s="11">
        <v>13</v>
      </c>
      <c r="Z119" s="11">
        <v>14</v>
      </c>
      <c r="AA119" s="11">
        <v>782186</v>
      </c>
      <c r="AB119" s="11">
        <v>530541</v>
      </c>
      <c r="AC119" s="11">
        <v>1</v>
      </c>
      <c r="AD119" s="11">
        <v>251645</v>
      </c>
      <c r="AE119" s="11">
        <v>29</v>
      </c>
      <c r="AF119">
        <v>19</v>
      </c>
      <c r="AG119" t="s">
        <v>469</v>
      </c>
      <c r="AH119" t="s">
        <v>97</v>
      </c>
      <c r="AI119" t="s">
        <v>99</v>
      </c>
      <c r="AJ119" t="s">
        <v>89</v>
      </c>
      <c r="AK119" t="s">
        <v>95</v>
      </c>
      <c r="AL119" t="s">
        <v>172</v>
      </c>
    </row>
    <row r="120" spans="1:38" x14ac:dyDescent="0.2">
      <c r="A120" t="s">
        <v>589</v>
      </c>
      <c r="B120" s="11" t="s">
        <v>16</v>
      </c>
      <c r="C120" s="11" t="s">
        <v>169</v>
      </c>
      <c r="D120" s="11">
        <v>2</v>
      </c>
      <c r="E120" s="11" t="s">
        <v>127</v>
      </c>
      <c r="F120" s="11" t="s">
        <v>128</v>
      </c>
      <c r="G120" s="11">
        <v>4</v>
      </c>
      <c r="H120" s="11">
        <v>6</v>
      </c>
      <c r="I120" s="11">
        <v>5</v>
      </c>
      <c r="J120" s="11">
        <v>8</v>
      </c>
      <c r="K120" s="11">
        <v>0</v>
      </c>
      <c r="L120" s="11">
        <v>87437</v>
      </c>
      <c r="M120" s="11">
        <v>419564</v>
      </c>
      <c r="N120" s="11">
        <v>302754</v>
      </c>
      <c r="O120" s="11">
        <v>340350</v>
      </c>
      <c r="P120" s="11">
        <v>196397</v>
      </c>
      <c r="Q120" s="11">
        <v>966667</v>
      </c>
      <c r="R120" s="11">
        <v>2648298</v>
      </c>
      <c r="S120" s="17">
        <f t="shared" si="4"/>
        <v>44.138299999999994</v>
      </c>
      <c r="T120" s="17">
        <f t="shared" si="5"/>
        <v>8.4500166666666665</v>
      </c>
      <c r="U120" s="17">
        <f t="shared" si="5"/>
        <v>10.718400000000001</v>
      </c>
      <c r="V120" s="17">
        <f t="shared" si="6"/>
        <v>19.384400000000003</v>
      </c>
      <c r="W120" s="17">
        <f t="shared" si="7"/>
        <v>-2.2683833333333334</v>
      </c>
      <c r="X120" s="11" t="s">
        <v>179</v>
      </c>
      <c r="Y120" s="11">
        <v>10</v>
      </c>
      <c r="Z120" s="11">
        <v>13</v>
      </c>
      <c r="AA120" s="11">
        <v>507001</v>
      </c>
      <c r="AB120" s="11">
        <v>643104</v>
      </c>
      <c r="AC120" s="11">
        <v>3</v>
      </c>
      <c r="AD120" s="11">
        <v>-136103</v>
      </c>
      <c r="AE120" s="11">
        <v>23</v>
      </c>
      <c r="AF120">
        <v>18</v>
      </c>
      <c r="AG120" t="s">
        <v>110</v>
      </c>
      <c r="AH120" t="s">
        <v>97</v>
      </c>
      <c r="AI120" t="s">
        <v>93</v>
      </c>
      <c r="AJ120" t="s">
        <v>89</v>
      </c>
      <c r="AK120" t="s">
        <v>95</v>
      </c>
      <c r="AL120" t="s">
        <v>460</v>
      </c>
    </row>
    <row r="121" spans="1:38" x14ac:dyDescent="0.2">
      <c r="A121" t="s">
        <v>590</v>
      </c>
      <c r="B121" s="11" t="s">
        <v>0</v>
      </c>
      <c r="C121" s="11" t="s">
        <v>169</v>
      </c>
      <c r="D121" s="11">
        <v>2</v>
      </c>
      <c r="E121" s="11" t="s">
        <v>128</v>
      </c>
      <c r="F121" s="11" t="s">
        <v>127</v>
      </c>
      <c r="G121" s="11">
        <v>2</v>
      </c>
      <c r="H121" s="11">
        <v>7</v>
      </c>
      <c r="I121" s="11">
        <v>4</v>
      </c>
      <c r="J121" s="11">
        <v>6</v>
      </c>
      <c r="K121" s="11">
        <v>2</v>
      </c>
      <c r="L121" s="11">
        <v>160366</v>
      </c>
      <c r="M121" s="11">
        <v>464145</v>
      </c>
      <c r="N121" s="11">
        <v>170828</v>
      </c>
      <c r="O121" s="11">
        <v>465702</v>
      </c>
      <c r="P121" s="11">
        <v>143233</v>
      </c>
      <c r="Q121" s="11">
        <v>632121</v>
      </c>
      <c r="R121" s="11">
        <v>2346793</v>
      </c>
      <c r="S121" s="17">
        <f t="shared" si="4"/>
        <v>39.113216666666666</v>
      </c>
      <c r="T121" s="17">
        <f t="shared" si="5"/>
        <v>10.408516666666666</v>
      </c>
      <c r="U121" s="17">
        <f t="shared" si="5"/>
        <v>10.608833333333333</v>
      </c>
      <c r="V121" s="17">
        <f t="shared" si="6"/>
        <v>12.922566666666667</v>
      </c>
      <c r="W121" s="17">
        <f t="shared" si="7"/>
        <v>-0.20031666666666667</v>
      </c>
      <c r="X121" s="11" t="s">
        <v>180</v>
      </c>
      <c r="Y121" s="11">
        <v>9</v>
      </c>
      <c r="Z121" s="11">
        <v>10</v>
      </c>
      <c r="AA121" s="11">
        <v>624511</v>
      </c>
      <c r="AB121" s="11">
        <v>636530</v>
      </c>
      <c r="AC121" s="11">
        <v>1</v>
      </c>
      <c r="AD121" s="11">
        <v>-12019</v>
      </c>
      <c r="AE121" s="11">
        <v>21</v>
      </c>
      <c r="AF121">
        <v>18</v>
      </c>
      <c r="AG121" t="s">
        <v>110</v>
      </c>
      <c r="AH121" t="s">
        <v>92</v>
      </c>
      <c r="AI121" t="s">
        <v>93</v>
      </c>
      <c r="AJ121" t="s">
        <v>89</v>
      </c>
      <c r="AK121" t="s">
        <v>95</v>
      </c>
      <c r="AL121" t="s">
        <v>172</v>
      </c>
    </row>
    <row r="122" spans="1:38" x14ac:dyDescent="0.2">
      <c r="A122" t="s">
        <v>591</v>
      </c>
      <c r="B122" s="11" t="s">
        <v>0</v>
      </c>
      <c r="C122" s="11" t="s">
        <v>169</v>
      </c>
      <c r="D122" s="11">
        <v>0</v>
      </c>
      <c r="E122" s="11" t="s">
        <v>127</v>
      </c>
      <c r="F122" s="11" t="s">
        <v>128</v>
      </c>
      <c r="G122" s="11">
        <v>2</v>
      </c>
      <c r="H122" s="11">
        <v>5</v>
      </c>
      <c r="I122" s="11">
        <v>4</v>
      </c>
      <c r="J122" s="11">
        <v>8</v>
      </c>
      <c r="K122" s="11">
        <v>0</v>
      </c>
      <c r="L122" s="11">
        <v>138908</v>
      </c>
      <c r="M122" s="11">
        <v>432540</v>
      </c>
      <c r="N122" s="11">
        <v>212666</v>
      </c>
      <c r="O122" s="11">
        <v>333309</v>
      </c>
      <c r="P122" s="11">
        <v>103747</v>
      </c>
      <c r="Q122" s="11">
        <v>1235003</v>
      </c>
      <c r="R122" s="11">
        <v>2834703</v>
      </c>
      <c r="S122" s="17">
        <f t="shared" si="4"/>
        <v>47.245049999999999</v>
      </c>
      <c r="T122" s="17">
        <f t="shared" si="5"/>
        <v>9.5241333333333333</v>
      </c>
      <c r="U122" s="17">
        <f t="shared" si="5"/>
        <v>9.0995833333333334</v>
      </c>
      <c r="V122" s="17">
        <f t="shared" si="6"/>
        <v>22.3125</v>
      </c>
      <c r="W122" s="17">
        <f t="shared" si="7"/>
        <v>0.42454999999999998</v>
      </c>
      <c r="X122" s="11" t="s">
        <v>181</v>
      </c>
      <c r="Y122" s="11">
        <v>7</v>
      </c>
      <c r="Z122" s="11">
        <v>12</v>
      </c>
      <c r="AA122" s="11">
        <v>571448</v>
      </c>
      <c r="AB122" s="11">
        <v>545975</v>
      </c>
      <c r="AC122" s="11">
        <v>5</v>
      </c>
      <c r="AD122" s="11">
        <v>25473</v>
      </c>
      <c r="AE122" s="11">
        <v>19</v>
      </c>
      <c r="AF122">
        <v>18</v>
      </c>
      <c r="AG122" t="s">
        <v>110</v>
      </c>
      <c r="AH122" t="s">
        <v>92</v>
      </c>
      <c r="AI122" t="s">
        <v>93</v>
      </c>
      <c r="AJ122" t="s">
        <v>89</v>
      </c>
      <c r="AK122" t="s">
        <v>90</v>
      </c>
      <c r="AL122" t="s">
        <v>460</v>
      </c>
    </row>
    <row r="123" spans="1:38" x14ac:dyDescent="0.2">
      <c r="A123" t="s">
        <v>592</v>
      </c>
      <c r="B123" s="11" t="s">
        <v>16</v>
      </c>
      <c r="C123" s="11" t="s">
        <v>169</v>
      </c>
      <c r="D123" s="11">
        <v>3</v>
      </c>
      <c r="E123" s="11" t="s">
        <v>128</v>
      </c>
      <c r="F123" s="11" t="s">
        <v>127</v>
      </c>
      <c r="G123" s="11">
        <v>4</v>
      </c>
      <c r="H123" s="11">
        <v>7</v>
      </c>
      <c r="I123" s="11">
        <v>2</v>
      </c>
      <c r="J123" s="11">
        <v>5</v>
      </c>
      <c r="K123" s="11">
        <v>2</v>
      </c>
      <c r="L123" s="11">
        <v>161793</v>
      </c>
      <c r="M123" s="11">
        <v>475703</v>
      </c>
      <c r="N123" s="11">
        <v>158667</v>
      </c>
      <c r="O123" s="11">
        <v>520995</v>
      </c>
      <c r="P123" s="11">
        <v>223830</v>
      </c>
      <c r="Q123" s="11">
        <v>684386</v>
      </c>
      <c r="R123" s="11">
        <v>2469146</v>
      </c>
      <c r="S123" s="17">
        <f t="shared" si="4"/>
        <v>41.152433333333335</v>
      </c>
      <c r="T123" s="17">
        <f t="shared" si="5"/>
        <v>10.624933333333333</v>
      </c>
      <c r="U123" s="17">
        <f t="shared" si="5"/>
        <v>11.3277</v>
      </c>
      <c r="V123" s="17">
        <f t="shared" si="6"/>
        <v>15.136933333333333</v>
      </c>
      <c r="W123" s="17">
        <f t="shared" si="7"/>
        <v>-0.70276666666666665</v>
      </c>
      <c r="X123" s="11" t="s">
        <v>182</v>
      </c>
      <c r="Y123" s="11">
        <v>11</v>
      </c>
      <c r="Z123" s="11">
        <v>7</v>
      </c>
      <c r="AA123" s="11">
        <v>637496</v>
      </c>
      <c r="AB123" s="11">
        <v>679662</v>
      </c>
      <c r="AC123" s="11">
        <v>-4</v>
      </c>
      <c r="AD123" s="11">
        <v>-42166</v>
      </c>
      <c r="AE123" s="11">
        <v>20</v>
      </c>
      <c r="AF123">
        <v>25</v>
      </c>
      <c r="AG123" t="s">
        <v>110</v>
      </c>
      <c r="AH123" t="s">
        <v>92</v>
      </c>
      <c r="AI123" t="s">
        <v>88</v>
      </c>
      <c r="AJ123" t="s">
        <v>89</v>
      </c>
      <c r="AK123" t="s">
        <v>95</v>
      </c>
      <c r="AL123" t="s">
        <v>172</v>
      </c>
    </row>
    <row r="124" spans="1:38" x14ac:dyDescent="0.2">
      <c r="A124" t="s">
        <v>593</v>
      </c>
      <c r="B124" s="11" t="s">
        <v>0</v>
      </c>
      <c r="C124" s="11" t="s">
        <v>169</v>
      </c>
      <c r="D124" s="11">
        <v>0</v>
      </c>
      <c r="E124" s="11" t="s">
        <v>127</v>
      </c>
      <c r="F124" s="11" t="s">
        <v>128</v>
      </c>
      <c r="G124" s="11">
        <v>4</v>
      </c>
      <c r="H124" s="11">
        <v>5</v>
      </c>
      <c r="I124" s="11">
        <v>1</v>
      </c>
      <c r="J124" s="11">
        <v>1</v>
      </c>
      <c r="K124" s="11">
        <v>0</v>
      </c>
      <c r="L124" s="11">
        <v>185010</v>
      </c>
      <c r="M124" s="11">
        <v>454757</v>
      </c>
      <c r="N124" s="11">
        <v>329355</v>
      </c>
      <c r="O124" s="11">
        <v>371944</v>
      </c>
      <c r="P124" s="11">
        <v>58596</v>
      </c>
      <c r="Q124" s="11">
        <v>1058021</v>
      </c>
      <c r="R124" s="11">
        <v>2787107</v>
      </c>
      <c r="S124" s="17">
        <f t="shared" si="4"/>
        <v>46.451783333333331</v>
      </c>
      <c r="T124" s="17">
        <f t="shared" si="5"/>
        <v>10.662783333333334</v>
      </c>
      <c r="U124" s="17">
        <f t="shared" si="5"/>
        <v>11.688316666666667</v>
      </c>
      <c r="V124" s="17">
        <f t="shared" si="6"/>
        <v>18.610283333333332</v>
      </c>
      <c r="W124" s="17">
        <f t="shared" si="7"/>
        <v>-1.0255333333333332</v>
      </c>
      <c r="X124" s="11" t="s">
        <v>183</v>
      </c>
      <c r="Y124" s="11">
        <v>9</v>
      </c>
      <c r="Z124" s="11">
        <v>2</v>
      </c>
      <c r="AA124" s="11">
        <v>639767</v>
      </c>
      <c r="AB124" s="11">
        <v>701299</v>
      </c>
      <c r="AC124" s="11">
        <v>-7</v>
      </c>
      <c r="AD124" s="11">
        <v>-61532</v>
      </c>
      <c r="AE124" s="11">
        <v>11</v>
      </c>
      <c r="AF124">
        <v>22</v>
      </c>
      <c r="AG124" t="s">
        <v>110</v>
      </c>
      <c r="AH124" t="s">
        <v>92</v>
      </c>
      <c r="AI124" t="s">
        <v>98</v>
      </c>
      <c r="AJ124" t="s">
        <v>89</v>
      </c>
      <c r="AK124" t="s">
        <v>95</v>
      </c>
      <c r="AL124" t="s">
        <v>460</v>
      </c>
    </row>
    <row r="125" spans="1:38" x14ac:dyDescent="0.2">
      <c r="A125" t="s">
        <v>594</v>
      </c>
      <c r="B125" s="11" t="s">
        <v>0</v>
      </c>
      <c r="C125" s="11" t="s">
        <v>169</v>
      </c>
      <c r="D125" s="11">
        <v>3</v>
      </c>
      <c r="E125" s="11" t="s">
        <v>128</v>
      </c>
      <c r="F125" s="11" t="s">
        <v>127</v>
      </c>
      <c r="G125" s="11">
        <v>5</v>
      </c>
      <c r="H125" s="11">
        <v>8</v>
      </c>
      <c r="I125" s="11">
        <v>2</v>
      </c>
      <c r="J125" s="11">
        <v>9</v>
      </c>
      <c r="K125" s="11">
        <v>2</v>
      </c>
      <c r="L125" s="11">
        <v>175115</v>
      </c>
      <c r="M125" s="11">
        <v>480923</v>
      </c>
      <c r="N125" s="11">
        <v>167867</v>
      </c>
      <c r="O125" s="11">
        <v>513287</v>
      </c>
      <c r="P125" s="11">
        <v>192997</v>
      </c>
      <c r="Q125" s="11">
        <v>470979</v>
      </c>
      <c r="R125" s="11">
        <v>2402300</v>
      </c>
      <c r="S125" s="17">
        <f t="shared" si="4"/>
        <v>40.038333333333334</v>
      </c>
      <c r="T125" s="17">
        <f t="shared" si="5"/>
        <v>10.933966666666667</v>
      </c>
      <c r="U125" s="17">
        <f t="shared" si="5"/>
        <v>11.352566666666666</v>
      </c>
      <c r="V125" s="17">
        <f t="shared" si="6"/>
        <v>11.066266666666667</v>
      </c>
      <c r="W125" s="17">
        <f t="shared" si="7"/>
        <v>-0.41859999999999997</v>
      </c>
      <c r="X125" s="11" t="s">
        <v>184</v>
      </c>
      <c r="Y125" s="11">
        <v>13</v>
      </c>
      <c r="Z125" s="11">
        <v>11</v>
      </c>
      <c r="AA125" s="11">
        <v>656038</v>
      </c>
      <c r="AB125" s="11">
        <v>681154</v>
      </c>
      <c r="AC125" s="11">
        <v>-2</v>
      </c>
      <c r="AD125" s="11">
        <v>-25116</v>
      </c>
      <c r="AE125" s="11">
        <v>26</v>
      </c>
      <c r="AF125">
        <v>21</v>
      </c>
      <c r="AG125" t="s">
        <v>110</v>
      </c>
      <c r="AH125" t="s">
        <v>92</v>
      </c>
      <c r="AI125" t="s">
        <v>98</v>
      </c>
      <c r="AJ125" t="s">
        <v>89</v>
      </c>
      <c r="AK125" t="s">
        <v>95</v>
      </c>
      <c r="AL125" t="s">
        <v>460</v>
      </c>
    </row>
    <row r="126" spans="1:38" x14ac:dyDescent="0.2">
      <c r="A126" t="s">
        <v>595</v>
      </c>
      <c r="B126" s="11" t="s">
        <v>16</v>
      </c>
      <c r="C126" s="11" t="s">
        <v>169</v>
      </c>
      <c r="D126" s="11">
        <v>0</v>
      </c>
      <c r="E126" s="11" t="s">
        <v>128</v>
      </c>
      <c r="F126" s="11" t="s">
        <v>127</v>
      </c>
      <c r="G126" s="11">
        <v>4</v>
      </c>
      <c r="H126" s="11">
        <v>4</v>
      </c>
      <c r="I126" s="11">
        <v>3</v>
      </c>
      <c r="J126" s="11">
        <v>6</v>
      </c>
      <c r="K126" s="11">
        <v>0</v>
      </c>
      <c r="L126" s="11">
        <v>180765</v>
      </c>
      <c r="M126" s="11">
        <v>361452</v>
      </c>
      <c r="N126" s="11">
        <v>163088</v>
      </c>
      <c r="O126" s="11">
        <v>459446</v>
      </c>
      <c r="P126" s="11">
        <v>794759</v>
      </c>
      <c r="Q126" s="11">
        <v>201719</v>
      </c>
      <c r="R126" s="11">
        <v>2294960</v>
      </c>
      <c r="S126" s="17">
        <f t="shared" si="4"/>
        <v>38.249333333333333</v>
      </c>
      <c r="T126" s="17">
        <f t="shared" si="5"/>
        <v>9.0369499999999992</v>
      </c>
      <c r="U126" s="17">
        <f t="shared" si="5"/>
        <v>10.375566666666666</v>
      </c>
      <c r="V126" s="17">
        <f t="shared" si="6"/>
        <v>16.607966666666666</v>
      </c>
      <c r="W126" s="17">
        <f t="shared" si="7"/>
        <v>-1.3386166666666666</v>
      </c>
      <c r="X126" s="11" t="s">
        <v>185</v>
      </c>
      <c r="Y126" s="11">
        <v>8</v>
      </c>
      <c r="Z126" s="11">
        <v>9</v>
      </c>
      <c r="AA126" s="11">
        <v>542217</v>
      </c>
      <c r="AB126" s="11">
        <v>622534</v>
      </c>
      <c r="AC126" s="11">
        <v>1</v>
      </c>
      <c r="AD126" s="11">
        <v>-80317</v>
      </c>
      <c r="AE126" s="11">
        <v>17</v>
      </c>
      <c r="AF126">
        <v>20</v>
      </c>
      <c r="AG126" t="s">
        <v>466</v>
      </c>
      <c r="AH126" t="s">
        <v>100</v>
      </c>
      <c r="AI126" t="s">
        <v>88</v>
      </c>
      <c r="AJ126" t="s">
        <v>89</v>
      </c>
      <c r="AK126" t="s">
        <v>95</v>
      </c>
      <c r="AL126" t="s">
        <v>460</v>
      </c>
    </row>
    <row r="127" spans="1:38" x14ac:dyDescent="0.2">
      <c r="A127" t="s">
        <v>596</v>
      </c>
      <c r="B127" s="11" t="s">
        <v>0</v>
      </c>
      <c r="C127" s="11" t="s">
        <v>169</v>
      </c>
      <c r="D127" s="11">
        <v>3</v>
      </c>
      <c r="E127" s="11" t="s">
        <v>127</v>
      </c>
      <c r="F127" s="11" t="s">
        <v>128</v>
      </c>
      <c r="G127" s="11">
        <v>5</v>
      </c>
      <c r="H127" s="11">
        <v>8</v>
      </c>
      <c r="I127" s="11">
        <v>5</v>
      </c>
      <c r="J127" s="11">
        <v>10</v>
      </c>
      <c r="K127" s="11">
        <v>1</v>
      </c>
      <c r="L127" s="11">
        <v>149793</v>
      </c>
      <c r="M127" s="11">
        <v>440768</v>
      </c>
      <c r="N127" s="11">
        <v>187945</v>
      </c>
      <c r="O127" s="11">
        <v>374794</v>
      </c>
      <c r="P127" s="11">
        <v>110447</v>
      </c>
      <c r="Q127" s="11">
        <v>757518</v>
      </c>
      <c r="R127" s="11">
        <v>2293758</v>
      </c>
      <c r="S127" s="17">
        <f t="shared" si="4"/>
        <v>38.229299999999995</v>
      </c>
      <c r="T127" s="17">
        <f t="shared" si="5"/>
        <v>9.8426833333333335</v>
      </c>
      <c r="U127" s="17">
        <f t="shared" si="5"/>
        <v>9.3789833333333341</v>
      </c>
      <c r="V127" s="17">
        <f t="shared" si="6"/>
        <v>14.466083333333334</v>
      </c>
      <c r="W127" s="17">
        <f t="shared" si="7"/>
        <v>0.4637</v>
      </c>
      <c r="X127" s="11" t="s">
        <v>186</v>
      </c>
      <c r="Y127" s="11">
        <v>13</v>
      </c>
      <c r="Z127" s="11">
        <v>15</v>
      </c>
      <c r="AA127" s="11">
        <v>590561</v>
      </c>
      <c r="AB127" s="11">
        <v>562739</v>
      </c>
      <c r="AC127" s="11">
        <v>2</v>
      </c>
      <c r="AD127" s="11">
        <v>27822</v>
      </c>
      <c r="AE127" s="11">
        <v>29</v>
      </c>
      <c r="AF127">
        <v>20</v>
      </c>
      <c r="AG127" t="s">
        <v>110</v>
      </c>
      <c r="AH127" t="s">
        <v>92</v>
      </c>
      <c r="AI127" t="s">
        <v>88</v>
      </c>
      <c r="AJ127" t="s">
        <v>89</v>
      </c>
      <c r="AK127" t="s">
        <v>95</v>
      </c>
      <c r="AL127" t="s">
        <v>460</v>
      </c>
    </row>
    <row r="128" spans="1:38" x14ac:dyDescent="0.2">
      <c r="A128" t="s">
        <v>597</v>
      </c>
      <c r="B128" s="11" t="s">
        <v>0</v>
      </c>
      <c r="C128" s="11" t="s">
        <v>169</v>
      </c>
      <c r="D128" s="11">
        <v>2</v>
      </c>
      <c r="E128" s="11" t="s">
        <v>127</v>
      </c>
      <c r="F128" s="11" t="s">
        <v>128</v>
      </c>
      <c r="G128" s="11">
        <v>4</v>
      </c>
      <c r="H128" s="11">
        <v>8</v>
      </c>
      <c r="I128" s="11">
        <v>5</v>
      </c>
      <c r="J128" s="11">
        <v>9</v>
      </c>
      <c r="K128" s="11">
        <v>2</v>
      </c>
      <c r="L128" s="11">
        <v>146969</v>
      </c>
      <c r="M128" s="11">
        <v>456221</v>
      </c>
      <c r="N128" s="11">
        <v>222245</v>
      </c>
      <c r="O128" s="11">
        <v>320003</v>
      </c>
      <c r="P128" s="11">
        <v>174126</v>
      </c>
      <c r="Q128" s="11">
        <v>379022</v>
      </c>
      <c r="R128" s="11">
        <v>2152293</v>
      </c>
      <c r="S128" s="17">
        <f t="shared" si="4"/>
        <v>35.871549999999999</v>
      </c>
      <c r="T128" s="17">
        <f t="shared" si="5"/>
        <v>10.053166666666668</v>
      </c>
      <c r="U128" s="17">
        <f t="shared" si="5"/>
        <v>9.037466666666667</v>
      </c>
      <c r="V128" s="17">
        <f t="shared" si="6"/>
        <v>9.2191333333333336</v>
      </c>
      <c r="W128" s="17">
        <f t="shared" si="7"/>
        <v>1.0157</v>
      </c>
      <c r="X128" s="11" t="s">
        <v>187</v>
      </c>
      <c r="Y128" s="11">
        <v>12</v>
      </c>
      <c r="Z128" s="11">
        <v>14</v>
      </c>
      <c r="AA128" s="11">
        <v>603190</v>
      </c>
      <c r="AB128" s="11">
        <v>542248</v>
      </c>
      <c r="AC128" s="11">
        <v>2</v>
      </c>
      <c r="AD128" s="11">
        <v>60942</v>
      </c>
      <c r="AE128" s="11">
        <v>28</v>
      </c>
      <c r="AF128">
        <v>21</v>
      </c>
      <c r="AG128" t="s">
        <v>110</v>
      </c>
      <c r="AH128" t="s">
        <v>100</v>
      </c>
      <c r="AI128" t="s">
        <v>98</v>
      </c>
      <c r="AJ128" t="s">
        <v>96</v>
      </c>
      <c r="AK128" t="s">
        <v>90</v>
      </c>
      <c r="AL128" t="s">
        <v>172</v>
      </c>
    </row>
    <row r="129" spans="1:38" x14ac:dyDescent="0.2">
      <c r="A129" t="s">
        <v>598</v>
      </c>
      <c r="B129" s="11" t="s">
        <v>0</v>
      </c>
      <c r="C129" s="11" t="s">
        <v>169</v>
      </c>
      <c r="D129" s="11">
        <v>3</v>
      </c>
      <c r="E129" s="11" t="s">
        <v>127</v>
      </c>
      <c r="F129" s="11" t="s">
        <v>128</v>
      </c>
      <c r="G129" s="11">
        <v>4</v>
      </c>
      <c r="H129" s="11">
        <v>7</v>
      </c>
      <c r="I129" s="11">
        <v>5</v>
      </c>
      <c r="J129" s="11">
        <v>9</v>
      </c>
      <c r="K129" s="11">
        <v>2</v>
      </c>
      <c r="L129" s="11">
        <v>85478</v>
      </c>
      <c r="M129" s="11">
        <v>436772</v>
      </c>
      <c r="N129" s="11">
        <v>163338</v>
      </c>
      <c r="O129" s="11">
        <v>317073</v>
      </c>
      <c r="P129" s="11">
        <v>488088</v>
      </c>
      <c r="Q129" s="11">
        <v>134473</v>
      </c>
      <c r="R129" s="11">
        <v>1772431</v>
      </c>
      <c r="S129" s="17">
        <f t="shared" si="4"/>
        <v>29.540516666666669</v>
      </c>
      <c r="T129" s="17">
        <f t="shared" si="5"/>
        <v>8.7041666666666675</v>
      </c>
      <c r="U129" s="17">
        <f t="shared" si="5"/>
        <v>8.00685</v>
      </c>
      <c r="V129" s="17">
        <f t="shared" si="6"/>
        <v>10.376016666666667</v>
      </c>
      <c r="W129" s="17">
        <f t="shared" si="7"/>
        <v>0.6973166666666667</v>
      </c>
      <c r="X129" s="11" t="s">
        <v>188</v>
      </c>
      <c r="Y129" s="11">
        <v>11</v>
      </c>
      <c r="Z129" s="11">
        <v>14</v>
      </c>
      <c r="AA129" s="11">
        <v>522250</v>
      </c>
      <c r="AB129" s="11">
        <v>480411</v>
      </c>
      <c r="AC129" s="11">
        <v>3</v>
      </c>
      <c r="AD129" s="11">
        <v>41839</v>
      </c>
      <c r="AE129" s="11">
        <v>27</v>
      </c>
      <c r="AF129">
        <v>20</v>
      </c>
      <c r="AG129" t="s">
        <v>110</v>
      </c>
      <c r="AH129" t="s">
        <v>92</v>
      </c>
      <c r="AI129" t="s">
        <v>88</v>
      </c>
      <c r="AJ129" t="s">
        <v>89</v>
      </c>
      <c r="AK129" t="s">
        <v>95</v>
      </c>
      <c r="AL129" t="s">
        <v>172</v>
      </c>
    </row>
    <row r="130" spans="1:38" x14ac:dyDescent="0.2">
      <c r="A130" t="s">
        <v>599</v>
      </c>
      <c r="B130" s="11" t="s">
        <v>0</v>
      </c>
      <c r="C130" s="11" t="s">
        <v>169</v>
      </c>
      <c r="D130" s="11">
        <v>0</v>
      </c>
      <c r="E130" s="11" t="s">
        <v>127</v>
      </c>
      <c r="F130" s="11" t="s">
        <v>128</v>
      </c>
      <c r="G130" s="11">
        <v>5</v>
      </c>
      <c r="H130" s="11">
        <v>7</v>
      </c>
      <c r="I130" s="11">
        <v>4</v>
      </c>
      <c r="J130" s="11">
        <v>8</v>
      </c>
      <c r="K130" s="11">
        <v>0</v>
      </c>
      <c r="L130" s="11">
        <v>124722</v>
      </c>
      <c r="M130" s="11">
        <v>436649</v>
      </c>
      <c r="N130" s="11">
        <v>314353</v>
      </c>
      <c r="O130" s="11">
        <v>371009</v>
      </c>
      <c r="P130" s="11">
        <v>194184</v>
      </c>
      <c r="Q130" s="11">
        <v>546082</v>
      </c>
      <c r="R130" s="11">
        <v>2150131</v>
      </c>
      <c r="S130" s="17">
        <f t="shared" si="4"/>
        <v>35.835516666666663</v>
      </c>
      <c r="T130" s="17">
        <f t="shared" si="5"/>
        <v>9.3561833333333322</v>
      </c>
      <c r="U130" s="17">
        <f t="shared" si="5"/>
        <v>11.422699999999999</v>
      </c>
      <c r="V130" s="17">
        <f t="shared" si="6"/>
        <v>12.337766666666665</v>
      </c>
      <c r="W130" s="17">
        <f t="shared" si="7"/>
        <v>-2.0665166666666668</v>
      </c>
      <c r="X130" s="11" t="s">
        <v>189</v>
      </c>
      <c r="Y130" s="11">
        <v>12</v>
      </c>
      <c r="Z130" s="11">
        <v>12</v>
      </c>
      <c r="AA130" s="11">
        <v>561371</v>
      </c>
      <c r="AB130" s="11">
        <v>685362</v>
      </c>
      <c r="AC130" s="11">
        <v>0</v>
      </c>
      <c r="AD130" s="11">
        <v>-123991</v>
      </c>
      <c r="AE130" s="11">
        <v>24</v>
      </c>
      <c r="AF130">
        <v>21</v>
      </c>
      <c r="AG130" t="s">
        <v>110</v>
      </c>
      <c r="AH130" t="s">
        <v>87</v>
      </c>
      <c r="AI130" t="s">
        <v>98</v>
      </c>
      <c r="AJ130" t="s">
        <v>89</v>
      </c>
      <c r="AK130" t="s">
        <v>95</v>
      </c>
      <c r="AL130" t="s">
        <v>460</v>
      </c>
    </row>
    <row r="131" spans="1:38" x14ac:dyDescent="0.2">
      <c r="A131" t="s">
        <v>600</v>
      </c>
      <c r="B131" s="11" t="s">
        <v>0</v>
      </c>
      <c r="C131" s="11" t="s">
        <v>169</v>
      </c>
      <c r="D131" s="11">
        <v>3</v>
      </c>
      <c r="E131" s="11" t="s">
        <v>127</v>
      </c>
      <c r="F131" s="11" t="s">
        <v>128</v>
      </c>
      <c r="G131" s="11">
        <v>5</v>
      </c>
      <c r="H131" s="11">
        <v>6</v>
      </c>
      <c r="I131" s="11">
        <v>4</v>
      </c>
      <c r="J131" s="11">
        <v>8</v>
      </c>
      <c r="K131" s="11">
        <v>2</v>
      </c>
      <c r="L131" s="11">
        <v>127847</v>
      </c>
      <c r="M131" s="11">
        <v>387040</v>
      </c>
      <c r="N131" s="11">
        <v>235670</v>
      </c>
      <c r="O131" s="11">
        <v>336611</v>
      </c>
      <c r="P131" s="11">
        <v>721860</v>
      </c>
      <c r="Q131" s="11">
        <v>195512</v>
      </c>
      <c r="R131" s="11">
        <v>2202805</v>
      </c>
      <c r="S131" s="17">
        <f t="shared" ref="S131:S194" si="8">R131/1000/60</f>
        <v>36.713416666666667</v>
      </c>
      <c r="T131" s="17">
        <f t="shared" ref="T131:U194" si="9">AA131/1000/60</f>
        <v>8.5814499999999985</v>
      </c>
      <c r="U131" s="17">
        <f t="shared" si="9"/>
        <v>9.5380166666666657</v>
      </c>
      <c r="V131" s="17">
        <f t="shared" ref="V131:V194" si="10">(P131+Q131)/1000/60</f>
        <v>15.289533333333333</v>
      </c>
      <c r="W131" s="17">
        <f t="shared" ref="W131:W194" si="11">AD131/1000/60</f>
        <v>-0.95656666666666668</v>
      </c>
      <c r="X131" s="11" t="s">
        <v>190</v>
      </c>
      <c r="Y131" s="11">
        <v>11</v>
      </c>
      <c r="Z131" s="11">
        <v>12</v>
      </c>
      <c r="AA131" s="11">
        <v>514887</v>
      </c>
      <c r="AB131" s="11">
        <v>572281</v>
      </c>
      <c r="AC131" s="11">
        <v>1</v>
      </c>
      <c r="AD131" s="11">
        <v>-57394</v>
      </c>
      <c r="AE131" s="11">
        <v>25</v>
      </c>
      <c r="AF131">
        <v>19</v>
      </c>
      <c r="AG131" t="s">
        <v>110</v>
      </c>
      <c r="AH131" t="s">
        <v>92</v>
      </c>
      <c r="AI131" t="s">
        <v>99</v>
      </c>
      <c r="AJ131" t="s">
        <v>96</v>
      </c>
      <c r="AK131" t="s">
        <v>95</v>
      </c>
      <c r="AL131" t="s">
        <v>172</v>
      </c>
    </row>
    <row r="132" spans="1:38" x14ac:dyDescent="0.2">
      <c r="A132" t="s">
        <v>601</v>
      </c>
      <c r="B132" s="11" t="s">
        <v>0</v>
      </c>
      <c r="C132" s="11" t="s">
        <v>169</v>
      </c>
      <c r="D132" s="11">
        <v>3</v>
      </c>
      <c r="E132" s="11" t="s">
        <v>127</v>
      </c>
      <c r="F132" s="11" t="s">
        <v>128</v>
      </c>
      <c r="G132" s="11">
        <v>4</v>
      </c>
      <c r="H132" s="11">
        <v>6</v>
      </c>
      <c r="I132" s="11">
        <v>3</v>
      </c>
      <c r="J132" s="11">
        <v>8</v>
      </c>
      <c r="K132" s="11">
        <v>1</v>
      </c>
      <c r="L132" s="11">
        <v>114659</v>
      </c>
      <c r="M132" s="11">
        <v>505671</v>
      </c>
      <c r="N132" s="11">
        <v>225099</v>
      </c>
      <c r="O132" s="11">
        <v>304412</v>
      </c>
      <c r="P132" s="11">
        <v>323366</v>
      </c>
      <c r="Q132" s="11">
        <v>426035</v>
      </c>
      <c r="R132" s="11">
        <v>2474019</v>
      </c>
      <c r="S132" s="17">
        <f t="shared" si="8"/>
        <v>41.233649999999997</v>
      </c>
      <c r="T132" s="17">
        <f t="shared" si="9"/>
        <v>10.338833333333334</v>
      </c>
      <c r="U132" s="17">
        <f t="shared" si="9"/>
        <v>8.8251833333333334</v>
      </c>
      <c r="V132" s="17">
        <f t="shared" si="10"/>
        <v>12.490016666666666</v>
      </c>
      <c r="W132" s="17">
        <f t="shared" si="11"/>
        <v>1.5136499999999999</v>
      </c>
      <c r="X132" s="11" t="s">
        <v>191</v>
      </c>
      <c r="Y132" s="11">
        <v>10</v>
      </c>
      <c r="Z132" s="11">
        <v>11</v>
      </c>
      <c r="AA132" s="11">
        <v>620330</v>
      </c>
      <c r="AB132" s="11">
        <v>529511</v>
      </c>
      <c r="AC132" s="11">
        <v>1</v>
      </c>
      <c r="AD132" s="11">
        <v>90819</v>
      </c>
      <c r="AE132" s="11">
        <v>22</v>
      </c>
      <c r="AF132">
        <v>25</v>
      </c>
      <c r="AG132" t="s">
        <v>602</v>
      </c>
      <c r="AH132" t="s">
        <v>87</v>
      </c>
      <c r="AI132" t="s">
        <v>104</v>
      </c>
      <c r="AJ132" t="s">
        <v>89</v>
      </c>
      <c r="AK132" t="s">
        <v>90</v>
      </c>
      <c r="AL132" t="s">
        <v>172</v>
      </c>
    </row>
    <row r="133" spans="1:38" x14ac:dyDescent="0.2">
      <c r="A133" t="s">
        <v>603</v>
      </c>
      <c r="B133" s="11" t="s">
        <v>0</v>
      </c>
      <c r="C133" s="11" t="s">
        <v>169</v>
      </c>
      <c r="D133" s="11">
        <v>0</v>
      </c>
      <c r="E133" s="11" t="s">
        <v>128</v>
      </c>
      <c r="F133" s="11" t="s">
        <v>127</v>
      </c>
      <c r="G133" s="11">
        <v>1</v>
      </c>
      <c r="H133" s="11">
        <v>1</v>
      </c>
      <c r="I133" s="11">
        <v>2</v>
      </c>
      <c r="J133" s="11">
        <v>2</v>
      </c>
      <c r="K133" s="11">
        <v>0</v>
      </c>
      <c r="L133" s="11">
        <v>89195</v>
      </c>
      <c r="M133" s="11">
        <v>146024</v>
      </c>
      <c r="N133" s="11">
        <v>46732</v>
      </c>
      <c r="O133" s="11">
        <v>141554</v>
      </c>
      <c r="P133" s="11">
        <v>119487</v>
      </c>
      <c r="Q133" s="11">
        <v>830441</v>
      </c>
      <c r="R133" s="11">
        <v>1510910</v>
      </c>
      <c r="S133" s="17">
        <f t="shared" si="8"/>
        <v>25.181833333333334</v>
      </c>
      <c r="T133" s="17">
        <f t="shared" si="9"/>
        <v>3.9203166666666664</v>
      </c>
      <c r="U133" s="17">
        <f t="shared" si="9"/>
        <v>3.1381000000000001</v>
      </c>
      <c r="V133" s="17">
        <f t="shared" si="10"/>
        <v>15.832133333333333</v>
      </c>
      <c r="W133" s="17">
        <f t="shared" si="11"/>
        <v>0.78221666666666667</v>
      </c>
      <c r="X133" s="11" t="s">
        <v>192</v>
      </c>
      <c r="Y133" s="11">
        <v>2</v>
      </c>
      <c r="Z133" s="11">
        <v>4</v>
      </c>
      <c r="AA133" s="11">
        <v>235219</v>
      </c>
      <c r="AB133" s="11">
        <v>188286</v>
      </c>
      <c r="AC133" s="11">
        <v>2</v>
      </c>
      <c r="AD133" s="11">
        <v>46933</v>
      </c>
      <c r="AE133" s="11">
        <v>6</v>
      </c>
      <c r="AF133">
        <v>21</v>
      </c>
      <c r="AG133" t="s">
        <v>110</v>
      </c>
      <c r="AH133" t="s">
        <v>92</v>
      </c>
      <c r="AI133" t="s">
        <v>98</v>
      </c>
      <c r="AJ133" t="s">
        <v>89</v>
      </c>
      <c r="AK133" t="s">
        <v>95</v>
      </c>
      <c r="AL133" t="s">
        <v>460</v>
      </c>
    </row>
    <row r="134" spans="1:38" x14ac:dyDescent="0.2">
      <c r="A134" t="s">
        <v>604</v>
      </c>
      <c r="B134" s="11" t="s">
        <v>0</v>
      </c>
      <c r="C134" s="11" t="s">
        <v>169</v>
      </c>
      <c r="D134" s="11">
        <v>3</v>
      </c>
      <c r="E134" s="11" t="s">
        <v>127</v>
      </c>
      <c r="F134" s="11" t="s">
        <v>128</v>
      </c>
      <c r="G134" s="11">
        <v>3</v>
      </c>
      <c r="H134" s="11">
        <v>6</v>
      </c>
      <c r="I134" s="11">
        <v>1</v>
      </c>
      <c r="J134" s="11">
        <v>0</v>
      </c>
      <c r="K134" s="11">
        <v>1</v>
      </c>
      <c r="L134" s="11">
        <v>156024</v>
      </c>
      <c r="M134" s="11">
        <v>663731</v>
      </c>
      <c r="N134" s="11">
        <v>520001</v>
      </c>
      <c r="O134" s="11">
        <v>722194</v>
      </c>
      <c r="P134" s="11">
        <v>170484</v>
      </c>
      <c r="Q134" s="11">
        <v>487373</v>
      </c>
      <c r="R134" s="11">
        <v>3073885</v>
      </c>
      <c r="S134" s="17">
        <f t="shared" si="8"/>
        <v>51.231416666666668</v>
      </c>
      <c r="T134" s="17">
        <f t="shared" si="9"/>
        <v>13.662583333333334</v>
      </c>
      <c r="U134" s="17">
        <f t="shared" si="9"/>
        <v>20.703250000000001</v>
      </c>
      <c r="V134" s="17">
        <f t="shared" si="10"/>
        <v>10.964283333333332</v>
      </c>
      <c r="W134" s="17">
        <f t="shared" si="11"/>
        <v>-7.0406666666666666</v>
      </c>
      <c r="X134" s="11" t="s">
        <v>193</v>
      </c>
      <c r="Y134" s="11">
        <v>9</v>
      </c>
      <c r="Z134" s="11">
        <v>1</v>
      </c>
      <c r="AA134" s="11">
        <v>819755</v>
      </c>
      <c r="AB134" s="11">
        <v>1242195</v>
      </c>
      <c r="AC134" s="11">
        <v>-8</v>
      </c>
      <c r="AD134" s="11">
        <v>-422440</v>
      </c>
      <c r="AE134" s="11">
        <v>11</v>
      </c>
      <c r="AF134">
        <v>29</v>
      </c>
      <c r="AG134" t="s">
        <v>110</v>
      </c>
      <c r="AH134" t="s">
        <v>92</v>
      </c>
      <c r="AI134" t="s">
        <v>104</v>
      </c>
      <c r="AJ134" t="s">
        <v>89</v>
      </c>
      <c r="AK134" t="s">
        <v>95</v>
      </c>
      <c r="AL134" t="s">
        <v>460</v>
      </c>
    </row>
    <row r="135" spans="1:38" x14ac:dyDescent="0.2">
      <c r="A135" t="s">
        <v>605</v>
      </c>
      <c r="B135" s="11" t="s">
        <v>0</v>
      </c>
      <c r="C135" s="11" t="s">
        <v>169</v>
      </c>
      <c r="D135" s="11">
        <v>2</v>
      </c>
      <c r="E135" s="11" t="s">
        <v>127</v>
      </c>
      <c r="F135" s="11" t="s">
        <v>128</v>
      </c>
      <c r="G135" s="11">
        <v>5</v>
      </c>
      <c r="H135" s="11">
        <v>5</v>
      </c>
      <c r="I135" s="11">
        <v>5</v>
      </c>
      <c r="J135" s="11">
        <v>8</v>
      </c>
      <c r="K135" s="11">
        <v>1</v>
      </c>
      <c r="L135" s="11">
        <v>159871</v>
      </c>
      <c r="M135" s="11">
        <v>610422</v>
      </c>
      <c r="N135" s="11">
        <v>394891</v>
      </c>
      <c r="O135" s="11">
        <v>436450</v>
      </c>
      <c r="P135" s="11">
        <v>863269</v>
      </c>
      <c r="Q135" s="11">
        <v>117880</v>
      </c>
      <c r="R135" s="11">
        <v>3123454</v>
      </c>
      <c r="S135" s="17">
        <f t="shared" si="8"/>
        <v>52.057566666666666</v>
      </c>
      <c r="T135" s="17">
        <f t="shared" si="9"/>
        <v>12.838216666666666</v>
      </c>
      <c r="U135" s="17">
        <f t="shared" si="9"/>
        <v>13.855683333333333</v>
      </c>
      <c r="V135" s="17">
        <f t="shared" si="10"/>
        <v>16.352483333333332</v>
      </c>
      <c r="W135" s="17">
        <f t="shared" si="11"/>
        <v>-1.0174666666666667</v>
      </c>
      <c r="X135" s="11" t="s">
        <v>194</v>
      </c>
      <c r="Y135" s="11">
        <v>10</v>
      </c>
      <c r="Z135" s="11">
        <v>13</v>
      </c>
      <c r="AA135" s="11">
        <v>770293</v>
      </c>
      <c r="AB135" s="11">
        <v>831341</v>
      </c>
      <c r="AC135" s="11">
        <v>3</v>
      </c>
      <c r="AD135" s="11">
        <v>-61048</v>
      </c>
      <c r="AE135" s="11">
        <v>24</v>
      </c>
      <c r="AF135">
        <v>23</v>
      </c>
      <c r="AG135" t="s">
        <v>110</v>
      </c>
      <c r="AH135" t="s">
        <v>100</v>
      </c>
      <c r="AI135" t="s">
        <v>104</v>
      </c>
      <c r="AJ135" t="s">
        <v>96</v>
      </c>
      <c r="AK135" t="s">
        <v>95</v>
      </c>
      <c r="AL135" t="s">
        <v>172</v>
      </c>
    </row>
    <row r="136" spans="1:38" x14ac:dyDescent="0.2">
      <c r="A136" t="s">
        <v>606</v>
      </c>
      <c r="B136" s="11" t="s">
        <v>0</v>
      </c>
      <c r="C136" s="11" t="s">
        <v>169</v>
      </c>
      <c r="D136" s="11">
        <v>0</v>
      </c>
      <c r="E136" s="11" t="s">
        <v>128</v>
      </c>
      <c r="F136" s="11" t="s">
        <v>127</v>
      </c>
      <c r="G136" s="11">
        <v>5</v>
      </c>
      <c r="H136" s="11">
        <v>6</v>
      </c>
      <c r="I136" s="11">
        <v>5</v>
      </c>
      <c r="J136" s="11">
        <v>8</v>
      </c>
      <c r="K136" s="11">
        <v>1</v>
      </c>
      <c r="L136" s="11">
        <v>133057</v>
      </c>
      <c r="M136" s="11">
        <v>266800</v>
      </c>
      <c r="N136" s="11">
        <v>147065</v>
      </c>
      <c r="O136" s="11">
        <v>446711</v>
      </c>
      <c r="P136" s="11">
        <v>175707</v>
      </c>
      <c r="Q136" s="11">
        <v>579052</v>
      </c>
      <c r="R136" s="11">
        <v>2573197</v>
      </c>
      <c r="S136" s="17">
        <f t="shared" si="8"/>
        <v>42.886616666666669</v>
      </c>
      <c r="T136" s="17">
        <f t="shared" si="9"/>
        <v>6.6642833333333336</v>
      </c>
      <c r="U136" s="17">
        <f t="shared" si="9"/>
        <v>9.8962666666666657</v>
      </c>
      <c r="V136" s="17">
        <f t="shared" si="10"/>
        <v>12.579316666666667</v>
      </c>
      <c r="W136" s="17">
        <f t="shared" si="11"/>
        <v>-3.2319833333333334</v>
      </c>
      <c r="X136" s="11" t="s">
        <v>195</v>
      </c>
      <c r="Y136" s="11">
        <v>11</v>
      </c>
      <c r="Z136" s="11">
        <v>13</v>
      </c>
      <c r="AA136" s="11">
        <v>399857</v>
      </c>
      <c r="AB136" s="11">
        <v>593776</v>
      </c>
      <c r="AC136" s="11">
        <v>2</v>
      </c>
      <c r="AD136" s="11">
        <v>-193919</v>
      </c>
      <c r="AE136" s="11">
        <v>25</v>
      </c>
      <c r="AF136">
        <v>20</v>
      </c>
      <c r="AG136" t="s">
        <v>469</v>
      </c>
      <c r="AH136" t="s">
        <v>97</v>
      </c>
      <c r="AI136" t="s">
        <v>99</v>
      </c>
      <c r="AJ136" t="s">
        <v>89</v>
      </c>
      <c r="AK136" t="s">
        <v>95</v>
      </c>
      <c r="AL136" t="s">
        <v>460</v>
      </c>
    </row>
    <row r="137" spans="1:38" x14ac:dyDescent="0.2">
      <c r="A137" t="s">
        <v>607</v>
      </c>
      <c r="B137" s="11" t="s">
        <v>0</v>
      </c>
      <c r="C137" s="11" t="s">
        <v>169</v>
      </c>
      <c r="D137" s="11">
        <v>0</v>
      </c>
      <c r="E137" s="11" t="s">
        <v>127</v>
      </c>
      <c r="F137" s="11" t="s">
        <v>128</v>
      </c>
      <c r="G137" s="11">
        <v>5</v>
      </c>
      <c r="H137" s="11">
        <v>7</v>
      </c>
      <c r="I137" s="11">
        <v>1</v>
      </c>
      <c r="J137" s="11">
        <v>1</v>
      </c>
      <c r="K137" s="11">
        <v>0</v>
      </c>
      <c r="L137" s="11">
        <v>87490</v>
      </c>
      <c r="M137" s="11">
        <v>363800</v>
      </c>
      <c r="N137" s="11">
        <v>225513</v>
      </c>
      <c r="O137" s="11">
        <v>346761</v>
      </c>
      <c r="P137" s="11">
        <v>165988</v>
      </c>
      <c r="Q137" s="11">
        <v>567159</v>
      </c>
      <c r="R137" s="11">
        <v>2051062</v>
      </c>
      <c r="S137" s="17">
        <f t="shared" si="8"/>
        <v>34.184366666666662</v>
      </c>
      <c r="T137" s="17">
        <f t="shared" si="9"/>
        <v>7.5215000000000005</v>
      </c>
      <c r="U137" s="17">
        <f t="shared" si="9"/>
        <v>9.5379000000000005</v>
      </c>
      <c r="V137" s="17">
        <f t="shared" si="10"/>
        <v>12.219116666666668</v>
      </c>
      <c r="W137" s="17">
        <f t="shared" si="11"/>
        <v>-2.0164</v>
      </c>
      <c r="X137" s="11" t="s">
        <v>196</v>
      </c>
      <c r="Y137" s="11">
        <v>12</v>
      </c>
      <c r="Z137" s="11">
        <v>2</v>
      </c>
      <c r="AA137" s="11">
        <v>451290</v>
      </c>
      <c r="AB137" s="11">
        <v>572274</v>
      </c>
      <c r="AC137" s="11">
        <v>-10</v>
      </c>
      <c r="AD137" s="11">
        <v>-120984</v>
      </c>
      <c r="AE137" s="11">
        <v>14</v>
      </c>
      <c r="AF137">
        <v>21</v>
      </c>
      <c r="AG137" t="s">
        <v>110</v>
      </c>
      <c r="AH137" t="s">
        <v>92</v>
      </c>
      <c r="AI137" t="s">
        <v>98</v>
      </c>
      <c r="AJ137" t="s">
        <v>89</v>
      </c>
      <c r="AK137" t="s">
        <v>95</v>
      </c>
      <c r="AL137" t="s">
        <v>460</v>
      </c>
    </row>
    <row r="138" spans="1:38" x14ac:dyDescent="0.2">
      <c r="A138" t="s">
        <v>608</v>
      </c>
      <c r="B138" s="11" t="s">
        <v>0</v>
      </c>
      <c r="C138" s="11" t="s">
        <v>169</v>
      </c>
      <c r="D138" s="11">
        <v>2</v>
      </c>
      <c r="E138" s="11" t="s">
        <v>128</v>
      </c>
      <c r="F138" s="11" t="s">
        <v>127</v>
      </c>
      <c r="G138" s="11">
        <v>3</v>
      </c>
      <c r="H138" s="11">
        <v>5</v>
      </c>
      <c r="I138" s="11">
        <v>2</v>
      </c>
      <c r="J138" s="11">
        <v>2</v>
      </c>
      <c r="K138" s="11">
        <v>0</v>
      </c>
      <c r="L138" s="11">
        <v>201411</v>
      </c>
      <c r="M138" s="11">
        <v>376202</v>
      </c>
      <c r="N138" s="11">
        <v>264009</v>
      </c>
      <c r="O138" s="11">
        <v>595786</v>
      </c>
      <c r="P138" s="11">
        <v>111108</v>
      </c>
      <c r="Q138" s="11">
        <v>431639</v>
      </c>
      <c r="R138" s="11">
        <v>2669329</v>
      </c>
      <c r="S138" s="17">
        <f t="shared" si="8"/>
        <v>44.488816666666672</v>
      </c>
      <c r="T138" s="17">
        <f t="shared" si="9"/>
        <v>9.6268833333333337</v>
      </c>
      <c r="U138" s="17">
        <f t="shared" si="9"/>
        <v>14.329916666666666</v>
      </c>
      <c r="V138" s="17">
        <f t="shared" si="10"/>
        <v>9.0457833333333326</v>
      </c>
      <c r="W138" s="17">
        <f t="shared" si="11"/>
        <v>-4.7030333333333338</v>
      </c>
      <c r="X138" s="11" t="s">
        <v>197</v>
      </c>
      <c r="Y138" s="11">
        <v>8</v>
      </c>
      <c r="Z138" s="11">
        <v>4</v>
      </c>
      <c r="AA138" s="11">
        <v>577613</v>
      </c>
      <c r="AB138" s="11">
        <v>859795</v>
      </c>
      <c r="AC138" s="11">
        <v>-4</v>
      </c>
      <c r="AD138" s="11">
        <v>-282182</v>
      </c>
      <c r="AE138" s="11">
        <v>12</v>
      </c>
      <c r="AF138">
        <v>19</v>
      </c>
      <c r="AG138" t="s">
        <v>110</v>
      </c>
      <c r="AH138" t="s">
        <v>92</v>
      </c>
      <c r="AI138" t="s">
        <v>93</v>
      </c>
      <c r="AJ138" t="s">
        <v>89</v>
      </c>
      <c r="AK138" t="s">
        <v>95</v>
      </c>
      <c r="AL138" t="s">
        <v>460</v>
      </c>
    </row>
    <row r="139" spans="1:38" x14ac:dyDescent="0.2">
      <c r="A139" t="s">
        <v>609</v>
      </c>
      <c r="B139" s="11" t="s">
        <v>16</v>
      </c>
      <c r="C139" s="11" t="s">
        <v>169</v>
      </c>
      <c r="D139" s="11">
        <v>0</v>
      </c>
      <c r="E139" s="11" t="s">
        <v>127</v>
      </c>
      <c r="F139" s="11" t="s">
        <v>128</v>
      </c>
      <c r="G139" s="11">
        <v>5</v>
      </c>
      <c r="H139" s="11">
        <v>9</v>
      </c>
      <c r="I139" s="11">
        <v>4</v>
      </c>
      <c r="J139" s="11">
        <v>8</v>
      </c>
      <c r="K139" s="11">
        <v>1</v>
      </c>
      <c r="L139" s="11">
        <v>138198</v>
      </c>
      <c r="M139" s="11">
        <v>442784</v>
      </c>
      <c r="N139" s="11">
        <v>266578</v>
      </c>
      <c r="O139" s="11">
        <v>410230</v>
      </c>
      <c r="P139" s="11">
        <v>420794</v>
      </c>
      <c r="Q139" s="11">
        <v>51659</v>
      </c>
      <c r="R139" s="11">
        <v>1992120</v>
      </c>
      <c r="S139" s="17">
        <f t="shared" si="8"/>
        <v>33.201999999999998</v>
      </c>
      <c r="T139" s="17">
        <f t="shared" si="9"/>
        <v>9.6830333333333325</v>
      </c>
      <c r="U139" s="17">
        <f t="shared" si="9"/>
        <v>11.280133333333334</v>
      </c>
      <c r="V139" s="17">
        <f t="shared" si="10"/>
        <v>7.8742166666666664</v>
      </c>
      <c r="W139" s="17">
        <f t="shared" si="11"/>
        <v>-1.5971</v>
      </c>
      <c r="X139" s="11" t="s">
        <v>198</v>
      </c>
      <c r="Y139" s="11">
        <v>14</v>
      </c>
      <c r="Z139" s="11">
        <v>12</v>
      </c>
      <c r="AA139" s="11">
        <v>580982</v>
      </c>
      <c r="AB139" s="11">
        <v>676808</v>
      </c>
      <c r="AC139" s="11">
        <v>-2</v>
      </c>
      <c r="AD139" s="11">
        <v>-95826</v>
      </c>
      <c r="AE139" s="11">
        <v>27</v>
      </c>
      <c r="AF139">
        <v>19</v>
      </c>
      <c r="AG139" t="s">
        <v>110</v>
      </c>
      <c r="AH139" t="s">
        <v>92</v>
      </c>
      <c r="AI139" t="s">
        <v>99</v>
      </c>
      <c r="AJ139" t="s">
        <v>89</v>
      </c>
      <c r="AK139" t="s">
        <v>90</v>
      </c>
      <c r="AL139" t="s">
        <v>172</v>
      </c>
    </row>
    <row r="140" spans="1:38" x14ac:dyDescent="0.2">
      <c r="A140" t="s">
        <v>610</v>
      </c>
      <c r="B140" s="11" t="s">
        <v>0</v>
      </c>
      <c r="C140" s="11" t="s">
        <v>169</v>
      </c>
      <c r="D140" s="11">
        <v>3</v>
      </c>
      <c r="E140" s="11" t="s">
        <v>127</v>
      </c>
      <c r="F140" s="11" t="s">
        <v>128</v>
      </c>
      <c r="G140" s="11">
        <v>4</v>
      </c>
      <c r="H140" s="11">
        <v>6</v>
      </c>
      <c r="I140" s="11">
        <v>0</v>
      </c>
      <c r="J140" s="11">
        <v>0</v>
      </c>
      <c r="K140" s="11">
        <v>0</v>
      </c>
      <c r="L140" s="11">
        <v>104936</v>
      </c>
      <c r="M140" s="11">
        <v>344619</v>
      </c>
      <c r="N140" s="11">
        <v>137153</v>
      </c>
      <c r="O140" s="11">
        <v>295682</v>
      </c>
      <c r="P140" s="11">
        <v>356236</v>
      </c>
      <c r="Q140" s="11">
        <v>91927</v>
      </c>
      <c r="R140" s="11">
        <v>1564211</v>
      </c>
      <c r="S140" s="17">
        <f t="shared" si="8"/>
        <v>26.070183333333333</v>
      </c>
      <c r="T140" s="17">
        <f t="shared" si="9"/>
        <v>7.4925833333333332</v>
      </c>
      <c r="U140" s="17">
        <f t="shared" si="9"/>
        <v>7.2139166666666661</v>
      </c>
      <c r="V140" s="17">
        <f t="shared" si="10"/>
        <v>7.4693833333333339</v>
      </c>
      <c r="W140" s="17">
        <f t="shared" si="11"/>
        <v>0.27866666666666667</v>
      </c>
      <c r="X140" s="11" t="s">
        <v>199</v>
      </c>
      <c r="Y140" s="11">
        <v>10</v>
      </c>
      <c r="Z140" s="11">
        <v>0</v>
      </c>
      <c r="AA140" s="11">
        <v>449555</v>
      </c>
      <c r="AB140" s="11">
        <v>432835</v>
      </c>
      <c r="AC140" s="11">
        <v>-10</v>
      </c>
      <c r="AD140" s="11">
        <v>16720</v>
      </c>
      <c r="AE140" s="11">
        <v>10</v>
      </c>
      <c r="AF140">
        <v>21</v>
      </c>
      <c r="AG140" t="s">
        <v>200</v>
      </c>
      <c r="AH140" t="s">
        <v>100</v>
      </c>
      <c r="AI140" t="s">
        <v>88</v>
      </c>
      <c r="AJ140" t="s">
        <v>96</v>
      </c>
      <c r="AK140" t="s">
        <v>95</v>
      </c>
      <c r="AL140" t="s">
        <v>460</v>
      </c>
    </row>
    <row r="141" spans="1:38" x14ac:dyDescent="0.2">
      <c r="A141" t="s">
        <v>611</v>
      </c>
      <c r="B141" s="11" t="s">
        <v>0</v>
      </c>
      <c r="C141" s="11" t="s">
        <v>169</v>
      </c>
      <c r="D141" s="11">
        <v>0</v>
      </c>
      <c r="E141" s="11" t="s">
        <v>128</v>
      </c>
      <c r="F141" s="11" t="s">
        <v>127</v>
      </c>
      <c r="G141" s="11">
        <v>4</v>
      </c>
      <c r="H141" s="11">
        <v>8</v>
      </c>
      <c r="I141" s="11">
        <v>5</v>
      </c>
      <c r="J141" s="11">
        <v>9</v>
      </c>
      <c r="K141" s="11">
        <v>2</v>
      </c>
      <c r="L141" s="11">
        <v>124036</v>
      </c>
      <c r="M141" s="11">
        <v>326720</v>
      </c>
      <c r="N141" s="11">
        <v>149258</v>
      </c>
      <c r="O141" s="11">
        <v>254976</v>
      </c>
      <c r="P141" s="11">
        <v>89833</v>
      </c>
      <c r="Q141" s="11">
        <v>932825</v>
      </c>
      <c r="R141" s="11">
        <v>2253576</v>
      </c>
      <c r="S141" s="17">
        <f t="shared" si="8"/>
        <v>37.559600000000003</v>
      </c>
      <c r="T141" s="17">
        <f t="shared" si="9"/>
        <v>7.5125999999999999</v>
      </c>
      <c r="U141" s="17">
        <f t="shared" si="9"/>
        <v>6.7372333333333332</v>
      </c>
      <c r="V141" s="17">
        <f t="shared" si="10"/>
        <v>17.0443</v>
      </c>
      <c r="W141" s="17">
        <f t="shared" si="11"/>
        <v>0.77536666666666665</v>
      </c>
      <c r="X141" s="11" t="s">
        <v>201</v>
      </c>
      <c r="Y141" s="11">
        <v>12</v>
      </c>
      <c r="Z141" s="11">
        <v>14</v>
      </c>
      <c r="AA141" s="11">
        <v>450756</v>
      </c>
      <c r="AB141" s="11">
        <v>404234</v>
      </c>
      <c r="AC141" s="11">
        <v>2</v>
      </c>
      <c r="AD141" s="11">
        <v>46522</v>
      </c>
      <c r="AE141" s="11">
        <v>28</v>
      </c>
      <c r="AF141">
        <v>21</v>
      </c>
      <c r="AG141" t="s">
        <v>612</v>
      </c>
      <c r="AH141" t="s">
        <v>92</v>
      </c>
      <c r="AI141" t="s">
        <v>88</v>
      </c>
      <c r="AJ141" t="s">
        <v>89</v>
      </c>
      <c r="AK141" t="s">
        <v>95</v>
      </c>
      <c r="AL141" t="s">
        <v>460</v>
      </c>
    </row>
    <row r="142" spans="1:38" x14ac:dyDescent="0.2">
      <c r="A142" t="s">
        <v>613</v>
      </c>
      <c r="B142" s="11" t="s">
        <v>0</v>
      </c>
      <c r="C142" s="11" t="s">
        <v>206</v>
      </c>
      <c r="D142" s="11">
        <v>4</v>
      </c>
      <c r="E142" s="11" t="s">
        <v>128</v>
      </c>
      <c r="F142" s="11" t="s">
        <v>127</v>
      </c>
      <c r="G142" s="11">
        <v>3</v>
      </c>
      <c r="H142" s="11">
        <v>8</v>
      </c>
      <c r="I142" s="11">
        <v>5</v>
      </c>
      <c r="J142" s="11">
        <v>5</v>
      </c>
      <c r="K142" s="11">
        <v>2</v>
      </c>
      <c r="L142" s="11">
        <v>280332</v>
      </c>
      <c r="M142" s="11">
        <v>481351</v>
      </c>
      <c r="N142" s="11">
        <v>177930</v>
      </c>
      <c r="O142" s="11">
        <v>654560</v>
      </c>
      <c r="P142" s="11">
        <v>170669</v>
      </c>
      <c r="Q142" s="11">
        <v>902562</v>
      </c>
      <c r="R142" s="11">
        <v>3005988</v>
      </c>
      <c r="S142" s="17">
        <f t="shared" si="8"/>
        <v>50.099799999999995</v>
      </c>
      <c r="T142" s="17">
        <f t="shared" si="9"/>
        <v>12.694716666666666</v>
      </c>
      <c r="U142" s="17">
        <f t="shared" si="9"/>
        <v>13.874833333333333</v>
      </c>
      <c r="V142" s="17">
        <f t="shared" si="10"/>
        <v>17.887183333333333</v>
      </c>
      <c r="W142" s="17">
        <f t="shared" si="11"/>
        <v>-1.1801166666666667</v>
      </c>
      <c r="X142" s="11" t="s">
        <v>207</v>
      </c>
      <c r="Y142" s="11">
        <v>11</v>
      </c>
      <c r="Z142" s="11">
        <v>10</v>
      </c>
      <c r="AA142" s="11">
        <v>761683</v>
      </c>
      <c r="AB142" s="11">
        <v>832490</v>
      </c>
      <c r="AC142" s="11">
        <v>-1</v>
      </c>
      <c r="AD142" s="11">
        <v>-70807</v>
      </c>
      <c r="AE142" s="11">
        <v>23</v>
      </c>
      <c r="AF142">
        <v>22</v>
      </c>
      <c r="AG142" t="s">
        <v>110</v>
      </c>
      <c r="AH142" t="s">
        <v>92</v>
      </c>
      <c r="AI142" t="s">
        <v>104</v>
      </c>
      <c r="AJ142" t="s">
        <v>89</v>
      </c>
      <c r="AK142" t="s">
        <v>90</v>
      </c>
      <c r="AL142" t="s">
        <v>172</v>
      </c>
    </row>
    <row r="143" spans="1:38" x14ac:dyDescent="0.2">
      <c r="A143" t="s">
        <v>614</v>
      </c>
      <c r="B143" s="11" t="s">
        <v>0</v>
      </c>
      <c r="C143" s="11" t="s">
        <v>206</v>
      </c>
      <c r="D143" s="11">
        <v>0</v>
      </c>
      <c r="E143" s="11" t="s">
        <v>128</v>
      </c>
      <c r="F143" s="11" t="s">
        <v>127</v>
      </c>
      <c r="G143" s="11">
        <v>5</v>
      </c>
      <c r="H143" s="11">
        <v>9</v>
      </c>
      <c r="I143" s="11">
        <v>2</v>
      </c>
      <c r="J143" s="11">
        <v>3</v>
      </c>
      <c r="K143" s="11">
        <v>2</v>
      </c>
      <c r="L143" s="11">
        <v>131233</v>
      </c>
      <c r="M143" s="11">
        <v>407723</v>
      </c>
      <c r="N143" s="11">
        <v>118142</v>
      </c>
      <c r="O143" s="11">
        <v>628721</v>
      </c>
      <c r="P143" s="11">
        <v>169371</v>
      </c>
      <c r="Q143" s="11">
        <v>721922</v>
      </c>
      <c r="R143" s="11">
        <v>2556579</v>
      </c>
      <c r="S143" s="17">
        <f t="shared" si="8"/>
        <v>42.609650000000002</v>
      </c>
      <c r="T143" s="17">
        <f t="shared" si="9"/>
        <v>8.9825999999999997</v>
      </c>
      <c r="U143" s="17">
        <f t="shared" si="9"/>
        <v>12.447716666666668</v>
      </c>
      <c r="V143" s="17">
        <f t="shared" si="10"/>
        <v>14.854883333333333</v>
      </c>
      <c r="W143" s="17">
        <f t="shared" si="11"/>
        <v>-3.4651166666666668</v>
      </c>
      <c r="X143" s="11" t="s">
        <v>208</v>
      </c>
      <c r="Y143" s="11">
        <v>14</v>
      </c>
      <c r="Z143" s="11">
        <v>5</v>
      </c>
      <c r="AA143" s="11">
        <v>538956</v>
      </c>
      <c r="AB143" s="11">
        <v>746863</v>
      </c>
      <c r="AC143" s="11">
        <v>-9</v>
      </c>
      <c r="AD143" s="11">
        <v>-207907</v>
      </c>
      <c r="AE143" s="11">
        <v>21</v>
      </c>
      <c r="AF143">
        <v>21</v>
      </c>
      <c r="AG143" t="s">
        <v>110</v>
      </c>
      <c r="AH143" t="s">
        <v>92</v>
      </c>
      <c r="AI143" t="s">
        <v>98</v>
      </c>
      <c r="AJ143" t="s">
        <v>89</v>
      </c>
      <c r="AK143" t="s">
        <v>95</v>
      </c>
      <c r="AL143" t="s">
        <v>460</v>
      </c>
    </row>
    <row r="144" spans="1:38" x14ac:dyDescent="0.2">
      <c r="A144" t="s">
        <v>615</v>
      </c>
      <c r="B144" s="11" t="s">
        <v>0</v>
      </c>
      <c r="C144" s="11" t="s">
        <v>206</v>
      </c>
      <c r="D144" s="11">
        <v>4</v>
      </c>
      <c r="E144" s="11" t="s">
        <v>127</v>
      </c>
      <c r="F144" s="11" t="s">
        <v>128</v>
      </c>
      <c r="G144" s="11">
        <v>4</v>
      </c>
      <c r="H144" s="11">
        <v>6</v>
      </c>
      <c r="I144" s="11">
        <v>4</v>
      </c>
      <c r="J144" s="11">
        <v>6</v>
      </c>
      <c r="K144" s="11">
        <v>2</v>
      </c>
      <c r="L144" s="11">
        <v>83534</v>
      </c>
      <c r="M144" s="11">
        <v>307290</v>
      </c>
      <c r="N144" s="11">
        <v>179151</v>
      </c>
      <c r="O144" s="11">
        <v>370738</v>
      </c>
      <c r="P144" s="11">
        <v>230866</v>
      </c>
      <c r="Q144" s="11">
        <v>1013578</v>
      </c>
      <c r="R144" s="11">
        <v>2432847</v>
      </c>
      <c r="S144" s="17">
        <f t="shared" si="8"/>
        <v>40.547450000000005</v>
      </c>
      <c r="T144" s="17">
        <f t="shared" si="9"/>
        <v>6.5137333333333336</v>
      </c>
      <c r="U144" s="17">
        <f t="shared" si="9"/>
        <v>9.1648166666666668</v>
      </c>
      <c r="V144" s="17">
        <f t="shared" si="10"/>
        <v>20.740733333333331</v>
      </c>
      <c r="W144" s="17">
        <f t="shared" si="11"/>
        <v>-2.6510833333333332</v>
      </c>
      <c r="X144" s="11" t="s">
        <v>209</v>
      </c>
      <c r="Y144" s="11">
        <v>10</v>
      </c>
      <c r="Z144" s="11">
        <v>10</v>
      </c>
      <c r="AA144" s="11">
        <v>390824</v>
      </c>
      <c r="AB144" s="11">
        <v>549889</v>
      </c>
      <c r="AC144" s="11">
        <v>0</v>
      </c>
      <c r="AD144" s="11">
        <v>-159065</v>
      </c>
      <c r="AE144" s="11">
        <v>22</v>
      </c>
      <c r="AF144">
        <v>20</v>
      </c>
      <c r="AG144" t="s">
        <v>616</v>
      </c>
      <c r="AH144" t="s">
        <v>100</v>
      </c>
      <c r="AI144" t="s">
        <v>88</v>
      </c>
      <c r="AJ144" t="s">
        <v>89</v>
      </c>
      <c r="AK144" t="s">
        <v>95</v>
      </c>
      <c r="AL144" t="s">
        <v>460</v>
      </c>
    </row>
    <row r="145" spans="1:38" x14ac:dyDescent="0.2">
      <c r="A145" t="s">
        <v>617</v>
      </c>
      <c r="B145" s="11" t="s">
        <v>0</v>
      </c>
      <c r="C145" s="11" t="s">
        <v>206</v>
      </c>
      <c r="D145" s="11">
        <v>4</v>
      </c>
      <c r="E145" s="11" t="s">
        <v>128</v>
      </c>
      <c r="F145" s="11" t="s">
        <v>127</v>
      </c>
      <c r="G145" s="11">
        <v>3</v>
      </c>
      <c r="H145" s="11">
        <v>6</v>
      </c>
      <c r="I145" s="11">
        <v>3</v>
      </c>
      <c r="J145" s="11">
        <v>7</v>
      </c>
      <c r="K145" s="11">
        <v>0</v>
      </c>
      <c r="L145" s="11">
        <v>196022</v>
      </c>
      <c r="M145" s="11">
        <v>398254</v>
      </c>
      <c r="N145" s="11">
        <v>168260</v>
      </c>
      <c r="O145" s="11">
        <v>430291</v>
      </c>
      <c r="P145" s="11">
        <v>856031</v>
      </c>
      <c r="Q145" s="11">
        <v>79548</v>
      </c>
      <c r="R145" s="11">
        <v>2438308</v>
      </c>
      <c r="S145" s="17">
        <f t="shared" si="8"/>
        <v>40.638466666666666</v>
      </c>
      <c r="T145" s="17">
        <f t="shared" si="9"/>
        <v>9.9045999999999985</v>
      </c>
      <c r="U145" s="17">
        <f t="shared" si="9"/>
        <v>9.9758500000000012</v>
      </c>
      <c r="V145" s="17">
        <f t="shared" si="10"/>
        <v>15.592983333333333</v>
      </c>
      <c r="W145" s="17">
        <f t="shared" si="11"/>
        <v>-7.1250000000000008E-2</v>
      </c>
      <c r="X145" s="11" t="s">
        <v>210</v>
      </c>
      <c r="Y145" s="11">
        <v>9</v>
      </c>
      <c r="Z145" s="11">
        <v>10</v>
      </c>
      <c r="AA145" s="11">
        <v>594276</v>
      </c>
      <c r="AB145" s="11">
        <v>598551</v>
      </c>
      <c r="AC145" s="11">
        <v>1</v>
      </c>
      <c r="AD145" s="11">
        <v>-4275</v>
      </c>
      <c r="AE145" s="11">
        <v>19</v>
      </c>
      <c r="AF145">
        <v>18</v>
      </c>
      <c r="AG145" t="s">
        <v>110</v>
      </c>
      <c r="AH145" t="s">
        <v>97</v>
      </c>
      <c r="AI145" t="s">
        <v>93</v>
      </c>
      <c r="AJ145" t="s">
        <v>96</v>
      </c>
      <c r="AK145" t="s">
        <v>95</v>
      </c>
      <c r="AL145" t="s">
        <v>460</v>
      </c>
    </row>
    <row r="146" spans="1:38" x14ac:dyDescent="0.2">
      <c r="A146" t="s">
        <v>618</v>
      </c>
      <c r="B146" s="11" t="s">
        <v>0</v>
      </c>
      <c r="C146" s="11" t="s">
        <v>206</v>
      </c>
      <c r="D146" s="11">
        <v>0</v>
      </c>
      <c r="E146" s="11" t="s">
        <v>128</v>
      </c>
      <c r="F146" s="11" t="s">
        <v>127</v>
      </c>
      <c r="G146" s="11">
        <v>5</v>
      </c>
      <c r="H146" s="11">
        <v>10</v>
      </c>
      <c r="I146" s="11">
        <v>5</v>
      </c>
      <c r="J146" s="11">
        <v>8</v>
      </c>
      <c r="K146" s="11">
        <v>2</v>
      </c>
      <c r="L146" s="11">
        <v>247783</v>
      </c>
      <c r="M146" s="11">
        <v>655133</v>
      </c>
      <c r="N146" s="11">
        <v>194642</v>
      </c>
      <c r="O146" s="11">
        <v>574257</v>
      </c>
      <c r="P146" s="11">
        <v>179505</v>
      </c>
      <c r="Q146" s="11">
        <v>848788</v>
      </c>
      <c r="R146" s="11">
        <v>3098461</v>
      </c>
      <c r="S146" s="17">
        <f t="shared" si="8"/>
        <v>51.641016666666665</v>
      </c>
      <c r="T146" s="17">
        <f t="shared" si="9"/>
        <v>15.0486</v>
      </c>
      <c r="U146" s="17">
        <f t="shared" si="9"/>
        <v>12.814983333333334</v>
      </c>
      <c r="V146" s="17">
        <f t="shared" si="10"/>
        <v>17.138216666666665</v>
      </c>
      <c r="W146" s="17">
        <f t="shared" si="11"/>
        <v>2.2336166666666668</v>
      </c>
      <c r="X146" s="11" t="s">
        <v>211</v>
      </c>
      <c r="Y146" s="11">
        <v>15</v>
      </c>
      <c r="Z146" s="11">
        <v>13</v>
      </c>
      <c r="AA146" s="11">
        <v>902916</v>
      </c>
      <c r="AB146" s="11">
        <v>768899</v>
      </c>
      <c r="AC146" s="11">
        <v>-2</v>
      </c>
      <c r="AD146" s="11">
        <v>134017</v>
      </c>
      <c r="AE146" s="11">
        <v>30</v>
      </c>
      <c r="AF146">
        <v>20</v>
      </c>
      <c r="AG146" t="s">
        <v>110</v>
      </c>
      <c r="AH146" t="s">
        <v>87</v>
      </c>
      <c r="AI146" t="s">
        <v>88</v>
      </c>
      <c r="AJ146" t="s">
        <v>89</v>
      </c>
      <c r="AK146" t="s">
        <v>95</v>
      </c>
      <c r="AL146" t="s">
        <v>172</v>
      </c>
    </row>
    <row r="147" spans="1:38" x14ac:dyDescent="0.2">
      <c r="A147" t="s">
        <v>619</v>
      </c>
      <c r="B147" s="11" t="s">
        <v>0</v>
      </c>
      <c r="C147" s="11" t="s">
        <v>206</v>
      </c>
      <c r="D147" s="11">
        <v>0</v>
      </c>
      <c r="E147" s="11" t="s">
        <v>127</v>
      </c>
      <c r="F147" s="11" t="s">
        <v>128</v>
      </c>
      <c r="G147" s="11">
        <v>4</v>
      </c>
      <c r="H147" s="11">
        <v>9</v>
      </c>
      <c r="I147" s="11">
        <v>0</v>
      </c>
      <c r="J147" s="11">
        <v>0</v>
      </c>
      <c r="K147" s="11">
        <v>2</v>
      </c>
      <c r="L147" s="11">
        <v>154807</v>
      </c>
      <c r="M147" s="11">
        <v>511957</v>
      </c>
      <c r="N147" s="11">
        <v>379583</v>
      </c>
      <c r="O147" s="11">
        <v>389911</v>
      </c>
      <c r="P147" s="11">
        <v>117422</v>
      </c>
      <c r="Q147" s="11">
        <v>580240</v>
      </c>
      <c r="R147" s="11">
        <v>2348153</v>
      </c>
      <c r="S147" s="17">
        <f t="shared" si="8"/>
        <v>39.135883333333332</v>
      </c>
      <c r="T147" s="17">
        <f t="shared" si="9"/>
        <v>11.112733333333333</v>
      </c>
      <c r="U147" s="17">
        <f t="shared" si="9"/>
        <v>12.824900000000001</v>
      </c>
      <c r="V147" s="17">
        <f t="shared" si="10"/>
        <v>11.627700000000001</v>
      </c>
      <c r="W147" s="17">
        <f t="shared" si="11"/>
        <v>-1.7121666666666668</v>
      </c>
      <c r="X147" s="11" t="s">
        <v>212</v>
      </c>
      <c r="Y147" s="11">
        <v>13</v>
      </c>
      <c r="Z147" s="11">
        <v>0</v>
      </c>
      <c r="AA147" s="11">
        <v>666764</v>
      </c>
      <c r="AB147" s="11">
        <v>769494</v>
      </c>
      <c r="AC147" s="11">
        <v>-13</v>
      </c>
      <c r="AD147" s="11">
        <v>-102730</v>
      </c>
      <c r="AE147" s="11">
        <v>15</v>
      </c>
      <c r="AF147">
        <v>22</v>
      </c>
      <c r="AG147" t="s">
        <v>110</v>
      </c>
      <c r="AH147" t="s">
        <v>92</v>
      </c>
      <c r="AI147" t="s">
        <v>104</v>
      </c>
      <c r="AJ147" t="s">
        <v>96</v>
      </c>
      <c r="AK147" t="s">
        <v>95</v>
      </c>
      <c r="AL147" t="s">
        <v>460</v>
      </c>
    </row>
    <row r="148" spans="1:38" x14ac:dyDescent="0.2">
      <c r="A148" t="s">
        <v>620</v>
      </c>
      <c r="B148" s="11" t="s">
        <v>16</v>
      </c>
      <c r="C148" s="11" t="s">
        <v>206</v>
      </c>
      <c r="D148" s="11">
        <v>0</v>
      </c>
      <c r="E148" s="11" t="s">
        <v>128</v>
      </c>
      <c r="F148" s="11" t="s">
        <v>127</v>
      </c>
      <c r="G148" s="11">
        <v>5</v>
      </c>
      <c r="H148" s="11">
        <v>6</v>
      </c>
      <c r="I148" s="11">
        <v>4</v>
      </c>
      <c r="J148" s="11">
        <v>5</v>
      </c>
      <c r="K148" s="11">
        <v>0</v>
      </c>
      <c r="L148" s="11">
        <v>107080</v>
      </c>
      <c r="M148" s="11">
        <v>190754</v>
      </c>
      <c r="N148" s="11">
        <v>77010</v>
      </c>
      <c r="O148" s="11">
        <v>310271</v>
      </c>
      <c r="P148" s="11">
        <v>82809</v>
      </c>
      <c r="Q148" s="11">
        <v>730289</v>
      </c>
      <c r="R148" s="11">
        <v>1690850</v>
      </c>
      <c r="S148" s="17">
        <f t="shared" si="8"/>
        <v>28.180833333333332</v>
      </c>
      <c r="T148" s="17">
        <f t="shared" si="9"/>
        <v>4.9638999999999998</v>
      </c>
      <c r="U148" s="17">
        <f t="shared" si="9"/>
        <v>6.4546833333333336</v>
      </c>
      <c r="V148" s="17">
        <f t="shared" si="10"/>
        <v>13.551633333333333</v>
      </c>
      <c r="W148" s="17">
        <f t="shared" si="11"/>
        <v>-1.4907833333333333</v>
      </c>
      <c r="X148" s="11" t="s">
        <v>213</v>
      </c>
      <c r="Y148" s="11">
        <v>11</v>
      </c>
      <c r="Z148" s="11">
        <v>9</v>
      </c>
      <c r="AA148" s="11">
        <v>297834</v>
      </c>
      <c r="AB148" s="11">
        <v>387281</v>
      </c>
      <c r="AC148" s="11">
        <v>-2</v>
      </c>
      <c r="AD148" s="11">
        <v>-89447</v>
      </c>
      <c r="AE148" s="11">
        <v>20</v>
      </c>
      <c r="AF148">
        <v>25</v>
      </c>
      <c r="AG148" t="s">
        <v>110</v>
      </c>
      <c r="AH148" t="s">
        <v>92</v>
      </c>
      <c r="AI148" t="s">
        <v>104</v>
      </c>
      <c r="AJ148" t="s">
        <v>89</v>
      </c>
      <c r="AK148" t="s">
        <v>95</v>
      </c>
      <c r="AL148" t="s">
        <v>460</v>
      </c>
    </row>
    <row r="149" spans="1:38" x14ac:dyDescent="0.2">
      <c r="A149" t="s">
        <v>621</v>
      </c>
      <c r="B149" s="11" t="s">
        <v>0</v>
      </c>
      <c r="C149" s="11" t="s">
        <v>206</v>
      </c>
      <c r="D149" s="11">
        <v>4</v>
      </c>
      <c r="E149" s="11" t="s">
        <v>127</v>
      </c>
      <c r="F149" s="11" t="s">
        <v>128</v>
      </c>
      <c r="G149" s="11">
        <v>5</v>
      </c>
      <c r="H149" s="11">
        <v>8</v>
      </c>
      <c r="I149" s="11">
        <v>3</v>
      </c>
      <c r="J149" s="11">
        <v>9</v>
      </c>
      <c r="K149" s="11">
        <v>1</v>
      </c>
      <c r="L149" s="11">
        <v>170732</v>
      </c>
      <c r="M149" s="11">
        <v>518899</v>
      </c>
      <c r="N149" s="11">
        <v>160620</v>
      </c>
      <c r="O149" s="11">
        <v>386906</v>
      </c>
      <c r="P149" s="11">
        <v>135489</v>
      </c>
      <c r="Q149" s="11">
        <v>662799</v>
      </c>
      <c r="R149" s="11">
        <v>2317952</v>
      </c>
      <c r="S149" s="17">
        <f t="shared" si="8"/>
        <v>38.632533333333335</v>
      </c>
      <c r="T149" s="17">
        <f t="shared" si="9"/>
        <v>11.49385</v>
      </c>
      <c r="U149" s="17">
        <f t="shared" si="9"/>
        <v>9.1254333333333317</v>
      </c>
      <c r="V149" s="17">
        <f t="shared" si="10"/>
        <v>13.3048</v>
      </c>
      <c r="W149" s="17">
        <f t="shared" si="11"/>
        <v>2.3684166666666666</v>
      </c>
      <c r="X149" s="11" t="s">
        <v>214</v>
      </c>
      <c r="Y149" s="11">
        <v>13</v>
      </c>
      <c r="Z149" s="11">
        <v>12</v>
      </c>
      <c r="AA149" s="11">
        <v>689631</v>
      </c>
      <c r="AB149" s="11">
        <v>547526</v>
      </c>
      <c r="AC149" s="11">
        <v>-1</v>
      </c>
      <c r="AD149" s="11">
        <v>142105</v>
      </c>
      <c r="AE149" s="11">
        <v>26</v>
      </c>
      <c r="AF149">
        <v>23</v>
      </c>
      <c r="AG149" t="s">
        <v>110</v>
      </c>
      <c r="AH149" t="s">
        <v>92</v>
      </c>
      <c r="AI149" t="s">
        <v>98</v>
      </c>
      <c r="AJ149" t="s">
        <v>96</v>
      </c>
      <c r="AK149" t="s">
        <v>90</v>
      </c>
      <c r="AL149" t="s">
        <v>460</v>
      </c>
    </row>
    <row r="150" spans="1:38" x14ac:dyDescent="0.2">
      <c r="A150" t="s">
        <v>622</v>
      </c>
      <c r="B150" s="11" t="s">
        <v>0</v>
      </c>
      <c r="C150" s="11" t="s">
        <v>206</v>
      </c>
      <c r="D150" s="11">
        <v>4</v>
      </c>
      <c r="E150" s="11" t="s">
        <v>128</v>
      </c>
      <c r="F150" s="11" t="s">
        <v>127</v>
      </c>
      <c r="G150" s="11">
        <v>4</v>
      </c>
      <c r="H150" s="11">
        <v>5</v>
      </c>
      <c r="I150" s="11">
        <v>4</v>
      </c>
      <c r="J150" s="11">
        <v>7</v>
      </c>
      <c r="K150" s="11">
        <v>1</v>
      </c>
      <c r="L150" s="11">
        <v>210374</v>
      </c>
      <c r="M150" s="11">
        <v>413512</v>
      </c>
      <c r="N150" s="11">
        <v>175864</v>
      </c>
      <c r="O150" s="11">
        <v>415363</v>
      </c>
      <c r="P150" s="11">
        <v>584690</v>
      </c>
      <c r="Q150" s="11">
        <v>166859</v>
      </c>
      <c r="R150" s="11">
        <v>2222255</v>
      </c>
      <c r="S150" s="17">
        <f t="shared" si="8"/>
        <v>37.037583333333338</v>
      </c>
      <c r="T150" s="17">
        <f t="shared" si="9"/>
        <v>10.398099999999999</v>
      </c>
      <c r="U150" s="17">
        <f t="shared" si="9"/>
        <v>9.8537833333333325</v>
      </c>
      <c r="V150" s="17">
        <f t="shared" si="10"/>
        <v>12.525816666666666</v>
      </c>
      <c r="W150" s="17">
        <f t="shared" si="11"/>
        <v>0.54431666666666667</v>
      </c>
      <c r="X150" s="11" t="s">
        <v>215</v>
      </c>
      <c r="Y150" s="11">
        <v>9</v>
      </c>
      <c r="Z150" s="11">
        <v>11</v>
      </c>
      <c r="AA150" s="11">
        <v>623886</v>
      </c>
      <c r="AB150" s="11">
        <v>591227</v>
      </c>
      <c r="AC150" s="11">
        <v>2</v>
      </c>
      <c r="AD150" s="11">
        <v>32659</v>
      </c>
      <c r="AE150" s="11">
        <v>21</v>
      </c>
      <c r="AF150">
        <v>20</v>
      </c>
      <c r="AG150" t="s">
        <v>110</v>
      </c>
      <c r="AH150" t="s">
        <v>92</v>
      </c>
      <c r="AI150" t="s">
        <v>98</v>
      </c>
      <c r="AJ150" t="s">
        <v>89</v>
      </c>
      <c r="AK150" t="s">
        <v>95</v>
      </c>
      <c r="AL150" t="s">
        <v>172</v>
      </c>
    </row>
    <row r="151" spans="1:38" x14ac:dyDescent="0.2">
      <c r="A151" t="s">
        <v>623</v>
      </c>
      <c r="B151" s="11" t="s">
        <v>0</v>
      </c>
      <c r="C151" s="11" t="s">
        <v>206</v>
      </c>
      <c r="D151" s="11">
        <v>0</v>
      </c>
      <c r="E151" s="11" t="s">
        <v>128</v>
      </c>
      <c r="F151" s="11" t="s">
        <v>127</v>
      </c>
      <c r="G151" s="11">
        <v>4</v>
      </c>
      <c r="H151" s="11">
        <v>10</v>
      </c>
      <c r="I151" s="11">
        <v>2</v>
      </c>
      <c r="J151" s="11">
        <v>3</v>
      </c>
      <c r="K151" s="11">
        <v>2</v>
      </c>
      <c r="L151" s="11">
        <v>188012</v>
      </c>
      <c r="M151" s="11">
        <v>339873</v>
      </c>
      <c r="N151" s="11">
        <v>245735</v>
      </c>
      <c r="O151" s="11">
        <v>687463</v>
      </c>
      <c r="P151" s="11">
        <v>182850</v>
      </c>
      <c r="Q151" s="11">
        <v>568261</v>
      </c>
      <c r="R151" s="11">
        <v>2522253</v>
      </c>
      <c r="S151" s="17">
        <f t="shared" si="8"/>
        <v>42.037550000000003</v>
      </c>
      <c r="T151" s="17">
        <f t="shared" si="9"/>
        <v>8.7980833333333326</v>
      </c>
      <c r="U151" s="17">
        <f t="shared" si="9"/>
        <v>15.5533</v>
      </c>
      <c r="V151" s="17">
        <f t="shared" si="10"/>
        <v>12.518516666666667</v>
      </c>
      <c r="W151" s="17">
        <f t="shared" si="11"/>
        <v>-6.7552166666666666</v>
      </c>
      <c r="X151" s="11" t="s">
        <v>216</v>
      </c>
      <c r="Y151" s="11">
        <v>14</v>
      </c>
      <c r="Z151" s="11">
        <v>5</v>
      </c>
      <c r="AA151" s="11">
        <v>527885</v>
      </c>
      <c r="AB151" s="11">
        <v>933198</v>
      </c>
      <c r="AC151" s="11">
        <v>-9</v>
      </c>
      <c r="AD151" s="11">
        <v>-405313</v>
      </c>
      <c r="AE151" s="11">
        <v>21</v>
      </c>
      <c r="AF151">
        <v>20</v>
      </c>
      <c r="AG151" t="s">
        <v>624</v>
      </c>
      <c r="AH151" t="s">
        <v>100</v>
      </c>
      <c r="AI151" t="s">
        <v>99</v>
      </c>
      <c r="AJ151" t="s">
        <v>102</v>
      </c>
      <c r="AK151" t="s">
        <v>90</v>
      </c>
      <c r="AL151" t="s">
        <v>460</v>
      </c>
    </row>
    <row r="152" spans="1:38" x14ac:dyDescent="0.2">
      <c r="A152" t="s">
        <v>625</v>
      </c>
      <c r="B152" s="11" t="s">
        <v>16</v>
      </c>
      <c r="C152" s="11" t="s">
        <v>206</v>
      </c>
      <c r="D152" s="11">
        <v>0</v>
      </c>
      <c r="E152" s="11" t="s">
        <v>127</v>
      </c>
      <c r="F152" s="11" t="s">
        <v>128</v>
      </c>
      <c r="G152" s="11">
        <v>4</v>
      </c>
      <c r="H152" s="11">
        <v>6</v>
      </c>
      <c r="I152" s="11">
        <v>1</v>
      </c>
      <c r="J152" s="11">
        <v>5</v>
      </c>
      <c r="K152" s="11">
        <v>0</v>
      </c>
      <c r="L152" s="11">
        <v>105340</v>
      </c>
      <c r="M152" s="11">
        <v>528910</v>
      </c>
      <c r="N152" s="11">
        <v>197051</v>
      </c>
      <c r="O152" s="11">
        <v>385906</v>
      </c>
      <c r="P152" s="11">
        <v>335135</v>
      </c>
      <c r="Q152" s="11">
        <v>588316</v>
      </c>
      <c r="R152" s="11">
        <v>2495058</v>
      </c>
      <c r="S152" s="17">
        <f t="shared" si="8"/>
        <v>41.584299999999999</v>
      </c>
      <c r="T152" s="17">
        <f t="shared" si="9"/>
        <v>10.570833333333333</v>
      </c>
      <c r="U152" s="17">
        <f t="shared" si="9"/>
        <v>9.7159499999999994</v>
      </c>
      <c r="V152" s="17">
        <f t="shared" si="10"/>
        <v>15.39085</v>
      </c>
      <c r="W152" s="17">
        <f t="shared" si="11"/>
        <v>0.85488333333333333</v>
      </c>
      <c r="X152" s="11" t="s">
        <v>217</v>
      </c>
      <c r="Y152" s="11">
        <v>10</v>
      </c>
      <c r="Z152" s="11">
        <v>6</v>
      </c>
      <c r="AA152" s="11">
        <v>634250</v>
      </c>
      <c r="AB152" s="11">
        <v>582957</v>
      </c>
      <c r="AC152" s="11">
        <v>-4</v>
      </c>
      <c r="AD152" s="11">
        <v>51293</v>
      </c>
      <c r="AE152" s="11">
        <v>16</v>
      </c>
      <c r="AF152">
        <v>22</v>
      </c>
      <c r="AG152" t="s">
        <v>469</v>
      </c>
      <c r="AH152" t="s">
        <v>97</v>
      </c>
      <c r="AI152" t="s">
        <v>88</v>
      </c>
      <c r="AJ152" t="s">
        <v>89</v>
      </c>
      <c r="AK152" t="s">
        <v>95</v>
      </c>
      <c r="AL152" t="s">
        <v>460</v>
      </c>
    </row>
    <row r="153" spans="1:38" x14ac:dyDescent="0.2">
      <c r="A153" t="s">
        <v>626</v>
      </c>
      <c r="B153" s="11" t="s">
        <v>0</v>
      </c>
      <c r="C153" s="11" t="s">
        <v>206</v>
      </c>
      <c r="D153" s="11">
        <v>2</v>
      </c>
      <c r="E153" s="11" t="s">
        <v>127</v>
      </c>
      <c r="F153" s="11" t="s">
        <v>128</v>
      </c>
      <c r="G153" s="11">
        <v>5</v>
      </c>
      <c r="H153" s="11">
        <v>6</v>
      </c>
      <c r="I153" s="11">
        <v>4</v>
      </c>
      <c r="J153" s="11">
        <v>7</v>
      </c>
      <c r="K153" s="11">
        <v>2</v>
      </c>
      <c r="L153" s="11">
        <v>157573</v>
      </c>
      <c r="M153" s="11">
        <v>528990</v>
      </c>
      <c r="N153" s="11">
        <v>221781</v>
      </c>
      <c r="O153" s="11">
        <v>357843</v>
      </c>
      <c r="P153" s="11">
        <v>616768</v>
      </c>
      <c r="Q153" s="11">
        <v>154074</v>
      </c>
      <c r="R153" s="11">
        <v>2541329</v>
      </c>
      <c r="S153" s="17">
        <f t="shared" si="8"/>
        <v>42.355483333333339</v>
      </c>
      <c r="T153" s="17">
        <f t="shared" si="9"/>
        <v>11.442716666666666</v>
      </c>
      <c r="U153" s="17">
        <f t="shared" si="9"/>
        <v>9.660400000000001</v>
      </c>
      <c r="V153" s="17">
        <f t="shared" si="10"/>
        <v>12.847366666666666</v>
      </c>
      <c r="W153" s="17">
        <f t="shared" si="11"/>
        <v>1.7823166666666665</v>
      </c>
      <c r="X153" s="11" t="s">
        <v>218</v>
      </c>
      <c r="Y153" s="11">
        <v>11</v>
      </c>
      <c r="Z153" s="11">
        <v>11</v>
      </c>
      <c r="AA153" s="11">
        <v>686563</v>
      </c>
      <c r="AB153" s="11">
        <v>579624</v>
      </c>
      <c r="AC153" s="11">
        <v>0</v>
      </c>
      <c r="AD153" s="11">
        <v>106939</v>
      </c>
      <c r="AE153" s="11">
        <v>24</v>
      </c>
      <c r="AF153">
        <v>20</v>
      </c>
      <c r="AG153" t="s">
        <v>175</v>
      </c>
      <c r="AH153" t="s">
        <v>92</v>
      </c>
      <c r="AI153" t="s">
        <v>88</v>
      </c>
      <c r="AJ153" t="s">
        <v>103</v>
      </c>
      <c r="AK153" t="s">
        <v>90</v>
      </c>
      <c r="AL153" t="s">
        <v>172</v>
      </c>
    </row>
    <row r="154" spans="1:38" x14ac:dyDescent="0.2">
      <c r="A154" t="s">
        <v>627</v>
      </c>
      <c r="B154" s="11" t="s">
        <v>0</v>
      </c>
      <c r="C154" s="11" t="s">
        <v>206</v>
      </c>
      <c r="D154" s="11">
        <v>4</v>
      </c>
      <c r="E154" s="11" t="s">
        <v>127</v>
      </c>
      <c r="F154" s="11" t="s">
        <v>128</v>
      </c>
      <c r="G154" s="11">
        <v>5</v>
      </c>
      <c r="H154" s="11">
        <v>9</v>
      </c>
      <c r="I154" s="11">
        <v>4</v>
      </c>
      <c r="J154" s="11">
        <v>7</v>
      </c>
      <c r="K154" s="11">
        <v>2</v>
      </c>
      <c r="L154" s="11">
        <v>119632</v>
      </c>
      <c r="M154" s="11">
        <v>354176</v>
      </c>
      <c r="N154" s="11">
        <v>208701</v>
      </c>
      <c r="O154" s="11">
        <v>378723</v>
      </c>
      <c r="P154" s="11">
        <v>310532</v>
      </c>
      <c r="Q154" s="11">
        <v>172887</v>
      </c>
      <c r="R154" s="11">
        <v>1797861</v>
      </c>
      <c r="S154" s="17">
        <f t="shared" si="8"/>
        <v>29.964350000000003</v>
      </c>
      <c r="T154" s="17">
        <f t="shared" si="9"/>
        <v>7.8967999999999998</v>
      </c>
      <c r="U154" s="17">
        <f t="shared" si="9"/>
        <v>9.7904</v>
      </c>
      <c r="V154" s="17">
        <f t="shared" si="10"/>
        <v>8.0569833333333332</v>
      </c>
      <c r="W154" s="17">
        <f t="shared" si="11"/>
        <v>-1.8935999999999999</v>
      </c>
      <c r="X154" s="11" t="s">
        <v>219</v>
      </c>
      <c r="Y154" s="11">
        <v>14</v>
      </c>
      <c r="Z154" s="11">
        <v>11</v>
      </c>
      <c r="AA154" s="11">
        <v>473808</v>
      </c>
      <c r="AB154" s="11">
        <v>587424</v>
      </c>
      <c r="AC154" s="11">
        <v>-3</v>
      </c>
      <c r="AD154" s="11">
        <v>-113616</v>
      </c>
      <c r="AE154" s="11">
        <v>27</v>
      </c>
      <c r="AF154">
        <v>21</v>
      </c>
      <c r="AG154" t="s">
        <v>110</v>
      </c>
      <c r="AH154" t="s">
        <v>92</v>
      </c>
      <c r="AI154" t="s">
        <v>98</v>
      </c>
      <c r="AJ154" t="s">
        <v>96</v>
      </c>
      <c r="AK154" t="s">
        <v>95</v>
      </c>
      <c r="AL154" t="s">
        <v>460</v>
      </c>
    </row>
    <row r="155" spans="1:38" x14ac:dyDescent="0.2">
      <c r="A155" t="s">
        <v>628</v>
      </c>
      <c r="B155" s="11" t="s">
        <v>0</v>
      </c>
      <c r="C155" s="11" t="s">
        <v>206</v>
      </c>
      <c r="D155" s="11">
        <v>2</v>
      </c>
      <c r="E155" s="11" t="s">
        <v>127</v>
      </c>
      <c r="F155" s="11" t="s">
        <v>128</v>
      </c>
      <c r="G155" s="11">
        <v>5</v>
      </c>
      <c r="H155" s="11">
        <v>6</v>
      </c>
      <c r="I155" s="11">
        <v>5</v>
      </c>
      <c r="J155" s="11">
        <v>10</v>
      </c>
      <c r="K155" s="11">
        <v>2</v>
      </c>
      <c r="L155" s="11">
        <v>122912</v>
      </c>
      <c r="M155" s="11">
        <v>291687</v>
      </c>
      <c r="N155" s="11">
        <v>122865</v>
      </c>
      <c r="O155" s="11">
        <v>222552</v>
      </c>
      <c r="P155" s="11">
        <v>83818</v>
      </c>
      <c r="Q155" s="11">
        <v>522825</v>
      </c>
      <c r="R155" s="11">
        <v>2069666</v>
      </c>
      <c r="S155" s="17">
        <f t="shared" si="8"/>
        <v>34.494433333333333</v>
      </c>
      <c r="T155" s="17">
        <f t="shared" si="9"/>
        <v>6.9099833333333329</v>
      </c>
      <c r="U155" s="17">
        <f t="shared" si="9"/>
        <v>5.7569499999999998</v>
      </c>
      <c r="V155" s="17">
        <f t="shared" si="10"/>
        <v>10.110716666666667</v>
      </c>
      <c r="W155" s="17">
        <f t="shared" si="11"/>
        <v>1.1530333333333334</v>
      </c>
      <c r="X155" s="11" t="s">
        <v>220</v>
      </c>
      <c r="Y155" s="11">
        <v>11</v>
      </c>
      <c r="Z155" s="11">
        <v>15</v>
      </c>
      <c r="AA155" s="11">
        <v>414599</v>
      </c>
      <c r="AB155" s="11">
        <v>345417</v>
      </c>
      <c r="AC155" s="11">
        <v>4</v>
      </c>
      <c r="AD155" s="11">
        <v>69182</v>
      </c>
      <c r="AE155" s="11">
        <v>28</v>
      </c>
      <c r="AF155">
        <v>19</v>
      </c>
      <c r="AG155" t="s">
        <v>466</v>
      </c>
      <c r="AH155" t="s">
        <v>100</v>
      </c>
      <c r="AI155" t="s">
        <v>99</v>
      </c>
      <c r="AJ155" t="s">
        <v>89</v>
      </c>
      <c r="AK155" t="s">
        <v>95</v>
      </c>
      <c r="AL155" t="s">
        <v>172</v>
      </c>
    </row>
    <row r="156" spans="1:38" x14ac:dyDescent="0.2">
      <c r="A156" t="s">
        <v>629</v>
      </c>
      <c r="B156" s="11" t="s">
        <v>0</v>
      </c>
      <c r="C156" s="11" t="s">
        <v>206</v>
      </c>
      <c r="D156" s="11">
        <v>0</v>
      </c>
      <c r="E156" s="11" t="s">
        <v>128</v>
      </c>
      <c r="F156" s="11" t="s">
        <v>127</v>
      </c>
      <c r="G156" s="11">
        <v>5</v>
      </c>
      <c r="H156" s="11">
        <v>10</v>
      </c>
      <c r="I156" s="11">
        <v>3</v>
      </c>
      <c r="J156" s="11">
        <v>8</v>
      </c>
      <c r="K156" s="11">
        <v>1</v>
      </c>
      <c r="L156" s="11">
        <v>142010</v>
      </c>
      <c r="M156" s="11">
        <v>316509</v>
      </c>
      <c r="N156" s="11">
        <v>154031</v>
      </c>
      <c r="O156" s="11">
        <v>393201</v>
      </c>
      <c r="P156" s="11">
        <v>143495</v>
      </c>
      <c r="Q156" s="11">
        <v>862788</v>
      </c>
      <c r="R156" s="11">
        <v>2766646</v>
      </c>
      <c r="S156" s="17">
        <f t="shared" si="8"/>
        <v>46.11076666666667</v>
      </c>
      <c r="T156" s="17">
        <f t="shared" si="9"/>
        <v>7.6419833333333331</v>
      </c>
      <c r="U156" s="17">
        <f t="shared" si="9"/>
        <v>9.1205333333333325</v>
      </c>
      <c r="V156" s="17">
        <f t="shared" si="10"/>
        <v>16.771383333333333</v>
      </c>
      <c r="W156" s="17">
        <f t="shared" si="11"/>
        <v>-1.4785499999999998</v>
      </c>
      <c r="X156" s="11" t="s">
        <v>221</v>
      </c>
      <c r="Y156" s="11">
        <v>15</v>
      </c>
      <c r="Z156" s="11">
        <v>11</v>
      </c>
      <c r="AA156" s="11">
        <v>458519</v>
      </c>
      <c r="AB156" s="11">
        <v>547232</v>
      </c>
      <c r="AC156" s="11">
        <v>-4</v>
      </c>
      <c r="AD156" s="11">
        <v>-88713</v>
      </c>
      <c r="AE156" s="11">
        <v>27</v>
      </c>
      <c r="AF156">
        <v>20</v>
      </c>
      <c r="AG156" t="s">
        <v>110</v>
      </c>
      <c r="AH156" t="s">
        <v>92</v>
      </c>
      <c r="AI156" t="s">
        <v>99</v>
      </c>
      <c r="AJ156" t="s">
        <v>89</v>
      </c>
      <c r="AK156" t="s">
        <v>95</v>
      </c>
      <c r="AL156" t="s">
        <v>460</v>
      </c>
    </row>
    <row r="157" spans="1:38" x14ac:dyDescent="0.2">
      <c r="A157" t="s">
        <v>630</v>
      </c>
      <c r="B157" s="11" t="s">
        <v>0</v>
      </c>
      <c r="C157" s="11" t="s">
        <v>206</v>
      </c>
      <c r="D157" s="11">
        <v>4</v>
      </c>
      <c r="E157" s="11" t="s">
        <v>128</v>
      </c>
      <c r="F157" s="11" t="s">
        <v>127</v>
      </c>
      <c r="G157" s="11">
        <v>5</v>
      </c>
      <c r="H157" s="11">
        <v>8</v>
      </c>
      <c r="I157" s="11">
        <v>5</v>
      </c>
      <c r="J157" s="11">
        <v>10</v>
      </c>
      <c r="K157" s="11">
        <v>2</v>
      </c>
      <c r="L157" s="11">
        <v>241977</v>
      </c>
      <c r="M157" s="11">
        <v>499318</v>
      </c>
      <c r="N157" s="11">
        <v>178459</v>
      </c>
      <c r="O157" s="11">
        <v>479190</v>
      </c>
      <c r="P157" s="11">
        <v>336502</v>
      </c>
      <c r="Q157" s="11">
        <v>829621</v>
      </c>
      <c r="R157" s="11">
        <v>2881795</v>
      </c>
      <c r="S157" s="17">
        <f t="shared" si="8"/>
        <v>48.029916666666665</v>
      </c>
      <c r="T157" s="17">
        <f t="shared" si="9"/>
        <v>12.354916666666666</v>
      </c>
      <c r="U157" s="17">
        <f t="shared" si="9"/>
        <v>10.960816666666666</v>
      </c>
      <c r="V157" s="17">
        <f t="shared" si="10"/>
        <v>19.435383333333334</v>
      </c>
      <c r="W157" s="17">
        <f t="shared" si="11"/>
        <v>1.3941000000000001</v>
      </c>
      <c r="X157" s="11" t="s">
        <v>222</v>
      </c>
      <c r="Y157" s="11">
        <v>13</v>
      </c>
      <c r="Z157" s="11">
        <v>15</v>
      </c>
      <c r="AA157" s="11">
        <v>741295</v>
      </c>
      <c r="AB157" s="11">
        <v>657649</v>
      </c>
      <c r="AC157" s="11">
        <v>2</v>
      </c>
      <c r="AD157" s="11">
        <v>83646</v>
      </c>
      <c r="AE157" s="11">
        <v>30</v>
      </c>
      <c r="AF157">
        <v>20</v>
      </c>
      <c r="AG157" t="s">
        <v>110</v>
      </c>
      <c r="AH157" t="s">
        <v>87</v>
      </c>
      <c r="AI157" t="s">
        <v>88</v>
      </c>
      <c r="AJ157" t="s">
        <v>89</v>
      </c>
      <c r="AK157" t="s">
        <v>95</v>
      </c>
      <c r="AL157" t="s">
        <v>460</v>
      </c>
    </row>
    <row r="158" spans="1:38" x14ac:dyDescent="0.2">
      <c r="A158" t="s">
        <v>631</v>
      </c>
      <c r="B158" s="11" t="s">
        <v>0</v>
      </c>
      <c r="C158" s="11" t="s">
        <v>206</v>
      </c>
      <c r="D158" s="11">
        <v>4</v>
      </c>
      <c r="E158" s="11" t="s">
        <v>127</v>
      </c>
      <c r="F158" s="11" t="s">
        <v>128</v>
      </c>
      <c r="G158" s="11">
        <v>5</v>
      </c>
      <c r="H158" s="11">
        <v>8</v>
      </c>
      <c r="I158" s="11">
        <v>2</v>
      </c>
      <c r="J158" s="11">
        <v>6</v>
      </c>
      <c r="K158" s="11">
        <v>1</v>
      </c>
      <c r="L158" s="11">
        <v>138093</v>
      </c>
      <c r="M158" s="11">
        <v>423676</v>
      </c>
      <c r="N158" s="11">
        <v>159548</v>
      </c>
      <c r="O158" s="11">
        <v>269689</v>
      </c>
      <c r="P158" s="11">
        <v>125797</v>
      </c>
      <c r="Q158" s="11">
        <v>533941</v>
      </c>
      <c r="R158" s="11">
        <v>1930090</v>
      </c>
      <c r="S158" s="17">
        <f t="shared" si="8"/>
        <v>32.168166666666664</v>
      </c>
      <c r="T158" s="17">
        <f t="shared" si="9"/>
        <v>9.3628166666666672</v>
      </c>
      <c r="U158" s="17">
        <f t="shared" si="9"/>
        <v>7.15395</v>
      </c>
      <c r="V158" s="17">
        <f t="shared" si="10"/>
        <v>10.995633333333334</v>
      </c>
      <c r="W158" s="17">
        <f t="shared" si="11"/>
        <v>2.2088666666666668</v>
      </c>
      <c r="X158" s="11" t="s">
        <v>223</v>
      </c>
      <c r="Y158" s="11">
        <v>13</v>
      </c>
      <c r="Z158" s="11">
        <v>8</v>
      </c>
      <c r="AA158" s="11">
        <v>561769</v>
      </c>
      <c r="AB158" s="11">
        <v>429237</v>
      </c>
      <c r="AC158" s="11">
        <v>-5</v>
      </c>
      <c r="AD158" s="11">
        <v>132532</v>
      </c>
      <c r="AE158" s="11">
        <v>22</v>
      </c>
      <c r="AF158">
        <v>18</v>
      </c>
      <c r="AG158" t="s">
        <v>110</v>
      </c>
      <c r="AH158" t="s">
        <v>92</v>
      </c>
      <c r="AI158" t="s">
        <v>93</v>
      </c>
      <c r="AJ158" t="s">
        <v>96</v>
      </c>
      <c r="AK158" t="s">
        <v>95</v>
      </c>
      <c r="AL158" t="s">
        <v>172</v>
      </c>
    </row>
    <row r="159" spans="1:38" x14ac:dyDescent="0.2">
      <c r="A159" t="s">
        <v>632</v>
      </c>
      <c r="B159" s="11" t="s">
        <v>0</v>
      </c>
      <c r="C159" s="11" t="s">
        <v>206</v>
      </c>
      <c r="D159" s="11">
        <v>4</v>
      </c>
      <c r="E159" s="11" t="s">
        <v>127</v>
      </c>
      <c r="F159" s="11" t="s">
        <v>128</v>
      </c>
      <c r="G159" s="11">
        <v>4</v>
      </c>
      <c r="H159" s="11">
        <v>8</v>
      </c>
      <c r="I159" s="11">
        <v>1</v>
      </c>
      <c r="J159" s="11">
        <v>6</v>
      </c>
      <c r="K159" s="11">
        <v>2</v>
      </c>
      <c r="L159" s="11">
        <v>256833</v>
      </c>
      <c r="M159" s="11">
        <v>416083</v>
      </c>
      <c r="N159" s="11">
        <v>374898</v>
      </c>
      <c r="O159" s="11">
        <v>418638</v>
      </c>
      <c r="P159" s="11">
        <v>134522</v>
      </c>
      <c r="Q159" s="11">
        <v>435339</v>
      </c>
      <c r="R159" s="11">
        <v>2294313</v>
      </c>
      <c r="S159" s="17">
        <f t="shared" si="8"/>
        <v>38.238550000000004</v>
      </c>
      <c r="T159" s="17">
        <f t="shared" si="9"/>
        <v>11.215266666666668</v>
      </c>
      <c r="U159" s="17">
        <f t="shared" si="9"/>
        <v>13.225599999999998</v>
      </c>
      <c r="V159" s="17">
        <f t="shared" si="10"/>
        <v>9.4976833333333328</v>
      </c>
      <c r="W159" s="17">
        <f t="shared" si="11"/>
        <v>-2.0103333333333335</v>
      </c>
      <c r="X159" s="11" t="s">
        <v>224</v>
      </c>
      <c r="Y159" s="11">
        <v>12</v>
      </c>
      <c r="Z159" s="11">
        <v>7</v>
      </c>
      <c r="AA159" s="11">
        <v>672916</v>
      </c>
      <c r="AB159" s="11">
        <v>793536</v>
      </c>
      <c r="AC159" s="11">
        <v>-5</v>
      </c>
      <c r="AD159" s="11">
        <v>-120620</v>
      </c>
      <c r="AE159" s="11">
        <v>21</v>
      </c>
      <c r="AF159">
        <v>21</v>
      </c>
      <c r="AG159" t="s">
        <v>110</v>
      </c>
      <c r="AH159" t="s">
        <v>100</v>
      </c>
      <c r="AI159" t="s">
        <v>88</v>
      </c>
      <c r="AJ159" t="s">
        <v>96</v>
      </c>
      <c r="AK159" t="s">
        <v>90</v>
      </c>
      <c r="AL159" t="s">
        <v>460</v>
      </c>
    </row>
    <row r="160" spans="1:38" x14ac:dyDescent="0.2">
      <c r="A160" t="s">
        <v>633</v>
      </c>
      <c r="B160" s="11" t="s">
        <v>0</v>
      </c>
      <c r="C160" s="11" t="s">
        <v>206</v>
      </c>
      <c r="D160" s="11">
        <v>4</v>
      </c>
      <c r="E160" s="11" t="s">
        <v>128</v>
      </c>
      <c r="F160" s="11" t="s">
        <v>127</v>
      </c>
      <c r="G160" s="11">
        <v>5</v>
      </c>
      <c r="H160" s="11">
        <v>6</v>
      </c>
      <c r="I160" s="11">
        <v>5</v>
      </c>
      <c r="J160" s="11">
        <v>8</v>
      </c>
      <c r="K160" s="11">
        <v>1</v>
      </c>
      <c r="L160" s="11">
        <v>135569</v>
      </c>
      <c r="M160" s="11">
        <v>276039</v>
      </c>
      <c r="N160" s="11">
        <v>95248</v>
      </c>
      <c r="O160" s="11">
        <v>433081</v>
      </c>
      <c r="P160" s="11">
        <v>483064</v>
      </c>
      <c r="Q160" s="11">
        <v>79894</v>
      </c>
      <c r="R160" s="11">
        <v>2030752</v>
      </c>
      <c r="S160" s="17">
        <f t="shared" si="8"/>
        <v>33.845866666666666</v>
      </c>
      <c r="T160" s="17">
        <f t="shared" si="9"/>
        <v>6.8601333333333336</v>
      </c>
      <c r="U160" s="17">
        <f t="shared" si="9"/>
        <v>8.8054833333333331</v>
      </c>
      <c r="V160" s="17">
        <f t="shared" si="10"/>
        <v>9.3826333333333327</v>
      </c>
      <c r="W160" s="17">
        <f t="shared" si="11"/>
        <v>-1.9453500000000001</v>
      </c>
      <c r="X160" s="11" t="s">
        <v>225</v>
      </c>
      <c r="Y160" s="11">
        <v>11</v>
      </c>
      <c r="Z160" s="11">
        <v>13</v>
      </c>
      <c r="AA160" s="11">
        <v>411608</v>
      </c>
      <c r="AB160" s="11">
        <v>528329</v>
      </c>
      <c r="AC160" s="11">
        <v>2</v>
      </c>
      <c r="AD160" s="11">
        <v>-116721</v>
      </c>
      <c r="AE160" s="11">
        <v>25</v>
      </c>
      <c r="AF160">
        <v>20</v>
      </c>
      <c r="AG160" t="s">
        <v>110</v>
      </c>
      <c r="AH160" t="s">
        <v>97</v>
      </c>
      <c r="AI160" t="s">
        <v>99</v>
      </c>
      <c r="AJ160" t="s">
        <v>89</v>
      </c>
      <c r="AK160" t="s">
        <v>95</v>
      </c>
      <c r="AL160" t="s">
        <v>172</v>
      </c>
    </row>
    <row r="161" spans="1:38" x14ac:dyDescent="0.2">
      <c r="A161" t="s">
        <v>634</v>
      </c>
      <c r="B161" s="11" t="s">
        <v>16</v>
      </c>
      <c r="C161" s="11" t="s">
        <v>227</v>
      </c>
      <c r="D161" s="11">
        <v>4</v>
      </c>
      <c r="E161" s="11" t="s">
        <v>128</v>
      </c>
      <c r="F161" s="11" t="s">
        <v>127</v>
      </c>
      <c r="G161" s="11">
        <v>3</v>
      </c>
      <c r="H161" s="11">
        <v>7</v>
      </c>
      <c r="I161" s="11">
        <v>4</v>
      </c>
      <c r="J161" s="11">
        <v>9</v>
      </c>
      <c r="K161" s="11">
        <v>1</v>
      </c>
      <c r="L161" s="11">
        <v>162334</v>
      </c>
      <c r="M161" s="11">
        <v>415394</v>
      </c>
      <c r="N161" s="11">
        <v>223771</v>
      </c>
      <c r="O161" s="11">
        <v>526657</v>
      </c>
      <c r="P161" s="11">
        <v>210668</v>
      </c>
      <c r="Q161" s="11">
        <v>1638056</v>
      </c>
      <c r="R161" s="11">
        <v>3429892</v>
      </c>
      <c r="S161" s="17">
        <f t="shared" si="8"/>
        <v>57.164866666666661</v>
      </c>
      <c r="T161" s="17">
        <f t="shared" si="9"/>
        <v>9.6288</v>
      </c>
      <c r="U161" s="17">
        <f t="shared" si="9"/>
        <v>12.507133333333334</v>
      </c>
      <c r="V161" s="17">
        <f t="shared" si="10"/>
        <v>30.812066666666666</v>
      </c>
      <c r="W161" s="17">
        <f t="shared" si="11"/>
        <v>-2.878333333333333</v>
      </c>
      <c r="X161" s="11" t="s">
        <v>228</v>
      </c>
      <c r="Y161" s="11">
        <v>10</v>
      </c>
      <c r="Z161" s="11">
        <v>13</v>
      </c>
      <c r="AA161" s="11">
        <v>577728</v>
      </c>
      <c r="AB161" s="11">
        <v>750428</v>
      </c>
      <c r="AC161" s="11">
        <v>3</v>
      </c>
      <c r="AD161" s="11">
        <v>-172700</v>
      </c>
      <c r="AE161" s="11">
        <v>24</v>
      </c>
      <c r="AF161">
        <v>18</v>
      </c>
      <c r="AG161" t="s">
        <v>110</v>
      </c>
      <c r="AH161" t="s">
        <v>92</v>
      </c>
      <c r="AI161" t="s">
        <v>93</v>
      </c>
      <c r="AJ161" t="s">
        <v>103</v>
      </c>
      <c r="AK161" t="s">
        <v>95</v>
      </c>
      <c r="AL161" t="s">
        <v>460</v>
      </c>
    </row>
    <row r="162" spans="1:38" x14ac:dyDescent="0.2">
      <c r="A162" t="s">
        <v>635</v>
      </c>
      <c r="B162" s="11" t="s">
        <v>16</v>
      </c>
      <c r="C162" s="11" t="s">
        <v>227</v>
      </c>
      <c r="D162" s="11">
        <v>4</v>
      </c>
      <c r="E162" s="11" t="s">
        <v>128</v>
      </c>
      <c r="F162" s="11" t="s">
        <v>127</v>
      </c>
      <c r="G162" s="11">
        <v>5</v>
      </c>
      <c r="H162" s="11">
        <v>6</v>
      </c>
      <c r="I162" s="11">
        <v>5</v>
      </c>
      <c r="J162" s="11">
        <v>8</v>
      </c>
      <c r="K162" s="11">
        <v>1</v>
      </c>
      <c r="L162" s="11">
        <v>209990</v>
      </c>
      <c r="M162" s="11">
        <v>432120</v>
      </c>
      <c r="N162" s="11">
        <v>242096</v>
      </c>
      <c r="O162" s="11">
        <v>760497</v>
      </c>
      <c r="P162" s="11">
        <v>190201</v>
      </c>
      <c r="Q162" s="11">
        <v>869610</v>
      </c>
      <c r="R162" s="11">
        <v>3012797</v>
      </c>
      <c r="S162" s="17">
        <f t="shared" si="8"/>
        <v>50.213283333333337</v>
      </c>
      <c r="T162" s="17">
        <f t="shared" si="9"/>
        <v>10.701833333333333</v>
      </c>
      <c r="U162" s="17">
        <f t="shared" si="9"/>
        <v>16.709883333333334</v>
      </c>
      <c r="V162" s="17">
        <f t="shared" si="10"/>
        <v>17.663516666666666</v>
      </c>
      <c r="W162" s="17">
        <f t="shared" si="11"/>
        <v>-6.0080499999999999</v>
      </c>
      <c r="X162" s="11" t="s">
        <v>229</v>
      </c>
      <c r="Y162" s="11">
        <v>11</v>
      </c>
      <c r="Z162" s="11">
        <v>13</v>
      </c>
      <c r="AA162" s="11">
        <v>642110</v>
      </c>
      <c r="AB162" s="11">
        <v>1002593</v>
      </c>
      <c r="AC162" s="11">
        <v>2</v>
      </c>
      <c r="AD162" s="11">
        <v>-360483</v>
      </c>
      <c r="AE162" s="11">
        <v>25</v>
      </c>
      <c r="AF162">
        <v>22</v>
      </c>
      <c r="AG162" t="s">
        <v>110</v>
      </c>
      <c r="AH162" t="s">
        <v>87</v>
      </c>
      <c r="AI162" t="s">
        <v>98</v>
      </c>
      <c r="AJ162" t="s">
        <v>89</v>
      </c>
      <c r="AK162" t="s">
        <v>95</v>
      </c>
      <c r="AL162" t="s">
        <v>172</v>
      </c>
    </row>
    <row r="163" spans="1:38" x14ac:dyDescent="0.2">
      <c r="A163" t="s">
        <v>636</v>
      </c>
      <c r="B163" s="11" t="s">
        <v>16</v>
      </c>
      <c r="C163" s="11" t="s">
        <v>227</v>
      </c>
      <c r="D163" s="11">
        <v>4</v>
      </c>
      <c r="E163" s="11" t="s">
        <v>127</v>
      </c>
      <c r="F163" s="11" t="s">
        <v>128</v>
      </c>
      <c r="G163" s="11">
        <v>5</v>
      </c>
      <c r="H163" s="11">
        <v>9</v>
      </c>
      <c r="I163" s="11">
        <v>4</v>
      </c>
      <c r="J163" s="11">
        <v>8</v>
      </c>
      <c r="K163" s="11">
        <v>2</v>
      </c>
      <c r="L163" s="11">
        <v>226997</v>
      </c>
      <c r="M163" s="11">
        <v>529243</v>
      </c>
      <c r="N163" s="11">
        <v>240893</v>
      </c>
      <c r="O163" s="11">
        <v>409844</v>
      </c>
      <c r="P163" s="11">
        <v>277577</v>
      </c>
      <c r="Q163" s="11">
        <v>951739</v>
      </c>
      <c r="R163" s="11">
        <v>2949448</v>
      </c>
      <c r="S163" s="17">
        <f t="shared" si="8"/>
        <v>49.157466666666664</v>
      </c>
      <c r="T163" s="17">
        <f t="shared" si="9"/>
        <v>12.604000000000001</v>
      </c>
      <c r="U163" s="17">
        <f t="shared" si="9"/>
        <v>10.845616666666666</v>
      </c>
      <c r="V163" s="17">
        <f t="shared" si="10"/>
        <v>20.488600000000002</v>
      </c>
      <c r="W163" s="17">
        <f t="shared" si="11"/>
        <v>1.7583833333333334</v>
      </c>
      <c r="X163" s="11" t="s">
        <v>230</v>
      </c>
      <c r="Y163" s="11">
        <v>14</v>
      </c>
      <c r="Z163" s="11">
        <v>12</v>
      </c>
      <c r="AA163" s="11">
        <v>756240</v>
      </c>
      <c r="AB163" s="11">
        <v>650737</v>
      </c>
      <c r="AC163" s="11">
        <v>-2</v>
      </c>
      <c r="AD163" s="11">
        <v>105503</v>
      </c>
      <c r="AE163" s="11">
        <v>28</v>
      </c>
      <c r="AF163">
        <v>19</v>
      </c>
      <c r="AG163" t="s">
        <v>110</v>
      </c>
      <c r="AH163" t="s">
        <v>92</v>
      </c>
      <c r="AI163" t="s">
        <v>99</v>
      </c>
      <c r="AJ163" t="s">
        <v>96</v>
      </c>
      <c r="AK163" t="s">
        <v>95</v>
      </c>
      <c r="AL163" t="s">
        <v>172</v>
      </c>
    </row>
    <row r="164" spans="1:38" x14ac:dyDescent="0.2">
      <c r="A164" t="s">
        <v>637</v>
      </c>
      <c r="B164" s="11" t="s">
        <v>0</v>
      </c>
      <c r="C164" s="11" t="s">
        <v>227</v>
      </c>
      <c r="D164" s="11">
        <v>2</v>
      </c>
      <c r="E164" s="11" t="s">
        <v>127</v>
      </c>
      <c r="F164" s="11" t="s">
        <v>128</v>
      </c>
      <c r="G164" s="11">
        <v>4</v>
      </c>
      <c r="H164" s="11">
        <v>4</v>
      </c>
      <c r="I164" s="11">
        <v>4</v>
      </c>
      <c r="J164" s="11">
        <v>7</v>
      </c>
      <c r="K164" s="11">
        <v>0</v>
      </c>
      <c r="L164" s="11">
        <v>96524</v>
      </c>
      <c r="M164" s="11">
        <v>441043</v>
      </c>
      <c r="N164" s="11">
        <v>214487</v>
      </c>
      <c r="O164" s="11">
        <v>317123</v>
      </c>
      <c r="P164" s="11">
        <v>241928</v>
      </c>
      <c r="Q164" s="11">
        <v>511135</v>
      </c>
      <c r="R164" s="11">
        <v>2103872</v>
      </c>
      <c r="S164" s="17">
        <f t="shared" si="8"/>
        <v>35.06453333333333</v>
      </c>
      <c r="T164" s="17">
        <f t="shared" si="9"/>
        <v>8.9594500000000004</v>
      </c>
      <c r="U164" s="17">
        <f t="shared" si="9"/>
        <v>8.8601666666666663</v>
      </c>
      <c r="V164" s="17">
        <f t="shared" si="10"/>
        <v>12.55105</v>
      </c>
      <c r="W164" s="17">
        <f t="shared" si="11"/>
        <v>9.9283333333333335E-2</v>
      </c>
      <c r="X164" s="11" t="s">
        <v>231</v>
      </c>
      <c r="Y164" s="11">
        <v>8</v>
      </c>
      <c r="Z164" s="11">
        <v>11</v>
      </c>
      <c r="AA164" s="11">
        <v>537567</v>
      </c>
      <c r="AB164" s="11">
        <v>531610</v>
      </c>
      <c r="AC164" s="11">
        <v>3</v>
      </c>
      <c r="AD164" s="11">
        <v>5957</v>
      </c>
      <c r="AE164" s="11">
        <v>19</v>
      </c>
      <c r="AF164">
        <v>19</v>
      </c>
      <c r="AG164" t="s">
        <v>110</v>
      </c>
      <c r="AH164" t="s">
        <v>92</v>
      </c>
      <c r="AI164" t="s">
        <v>93</v>
      </c>
      <c r="AJ164" t="s">
        <v>96</v>
      </c>
      <c r="AK164" t="s">
        <v>90</v>
      </c>
      <c r="AL164" t="s">
        <v>172</v>
      </c>
    </row>
    <row r="165" spans="1:38" x14ac:dyDescent="0.2">
      <c r="A165" t="s">
        <v>638</v>
      </c>
      <c r="B165" s="11" t="s">
        <v>16</v>
      </c>
      <c r="C165" s="11" t="s">
        <v>227</v>
      </c>
      <c r="D165" s="11">
        <v>4</v>
      </c>
      <c r="E165" s="11" t="s">
        <v>127</v>
      </c>
      <c r="F165" s="11" t="s">
        <v>128</v>
      </c>
      <c r="G165" s="11">
        <v>4</v>
      </c>
      <c r="H165" s="11">
        <v>6</v>
      </c>
      <c r="I165" s="11">
        <v>2</v>
      </c>
      <c r="J165" s="11">
        <v>4</v>
      </c>
      <c r="K165" s="11">
        <v>2</v>
      </c>
      <c r="L165" s="11">
        <v>135580</v>
      </c>
      <c r="M165" s="11">
        <v>352171</v>
      </c>
      <c r="N165" s="11">
        <v>239132</v>
      </c>
      <c r="O165" s="11">
        <v>696309</v>
      </c>
      <c r="P165" s="11">
        <v>268829</v>
      </c>
      <c r="Q165" s="11">
        <v>569713</v>
      </c>
      <c r="R165" s="11">
        <v>2536861</v>
      </c>
      <c r="S165" s="17">
        <f t="shared" si="8"/>
        <v>42.281016666666666</v>
      </c>
      <c r="T165" s="17">
        <f t="shared" si="9"/>
        <v>8.1291833333333336</v>
      </c>
      <c r="U165" s="17">
        <f t="shared" si="9"/>
        <v>15.590683333333335</v>
      </c>
      <c r="V165" s="17">
        <f t="shared" si="10"/>
        <v>13.9757</v>
      </c>
      <c r="W165" s="17">
        <f t="shared" si="11"/>
        <v>-7.4615</v>
      </c>
      <c r="X165" s="11" t="s">
        <v>232</v>
      </c>
      <c r="Y165" s="11">
        <v>10</v>
      </c>
      <c r="Z165" s="11">
        <v>6</v>
      </c>
      <c r="AA165" s="11">
        <v>487751</v>
      </c>
      <c r="AB165" s="11">
        <v>935441</v>
      </c>
      <c r="AC165" s="11">
        <v>-4</v>
      </c>
      <c r="AD165" s="11">
        <v>-447690</v>
      </c>
      <c r="AE165" s="11">
        <v>18</v>
      </c>
      <c r="AF165">
        <v>25</v>
      </c>
      <c r="AG165" t="s">
        <v>466</v>
      </c>
      <c r="AH165" t="s">
        <v>100</v>
      </c>
      <c r="AI165" t="s">
        <v>98</v>
      </c>
      <c r="AJ165" t="s">
        <v>89</v>
      </c>
      <c r="AK165" t="s">
        <v>95</v>
      </c>
      <c r="AL165" t="s">
        <v>460</v>
      </c>
    </row>
    <row r="166" spans="1:38" x14ac:dyDescent="0.2">
      <c r="A166" t="s">
        <v>639</v>
      </c>
      <c r="B166" s="11" t="s">
        <v>16</v>
      </c>
      <c r="C166" s="11" t="s">
        <v>227</v>
      </c>
      <c r="D166" s="11">
        <v>4</v>
      </c>
      <c r="E166" s="11" t="s">
        <v>128</v>
      </c>
      <c r="F166" s="11" t="s">
        <v>127</v>
      </c>
      <c r="G166" s="11">
        <v>4</v>
      </c>
      <c r="H166" s="11">
        <v>7</v>
      </c>
      <c r="I166" s="11">
        <v>5</v>
      </c>
      <c r="J166" s="11">
        <v>7</v>
      </c>
      <c r="K166" s="11">
        <v>2</v>
      </c>
      <c r="L166" s="11">
        <v>182318</v>
      </c>
      <c r="M166" s="11">
        <v>313328</v>
      </c>
      <c r="N166" s="11">
        <v>175418</v>
      </c>
      <c r="O166" s="11">
        <v>436123</v>
      </c>
      <c r="P166" s="11">
        <v>115392</v>
      </c>
      <c r="Q166" s="11">
        <v>413284</v>
      </c>
      <c r="R166" s="11">
        <v>1956320</v>
      </c>
      <c r="S166" s="17">
        <f t="shared" si="8"/>
        <v>32.605333333333334</v>
      </c>
      <c r="T166" s="17">
        <f t="shared" si="9"/>
        <v>8.260766666666667</v>
      </c>
      <c r="U166" s="17">
        <f t="shared" si="9"/>
        <v>10.192350000000001</v>
      </c>
      <c r="V166" s="17">
        <f t="shared" si="10"/>
        <v>8.8112666666666666</v>
      </c>
      <c r="W166" s="17">
        <f t="shared" si="11"/>
        <v>-1.9315833333333332</v>
      </c>
      <c r="X166" s="11" t="s">
        <v>233</v>
      </c>
      <c r="Y166" s="11">
        <v>11</v>
      </c>
      <c r="Z166" s="11">
        <v>12</v>
      </c>
      <c r="AA166" s="11">
        <v>495646</v>
      </c>
      <c r="AB166" s="11">
        <v>611541</v>
      </c>
      <c r="AC166" s="11">
        <v>1</v>
      </c>
      <c r="AD166" s="11">
        <v>-115895</v>
      </c>
      <c r="AE166" s="11">
        <v>25</v>
      </c>
      <c r="AF166">
        <v>23</v>
      </c>
      <c r="AG166" t="s">
        <v>640</v>
      </c>
      <c r="AH166" t="s">
        <v>97</v>
      </c>
      <c r="AI166" t="s">
        <v>100</v>
      </c>
      <c r="AJ166" t="s">
        <v>89</v>
      </c>
      <c r="AK166" t="s">
        <v>90</v>
      </c>
      <c r="AL166" t="s">
        <v>460</v>
      </c>
    </row>
    <row r="167" spans="1:38" x14ac:dyDescent="0.2">
      <c r="A167" t="s">
        <v>641</v>
      </c>
      <c r="B167" s="11" t="s">
        <v>16</v>
      </c>
      <c r="C167" s="11" t="s">
        <v>227</v>
      </c>
      <c r="D167" s="11">
        <v>2</v>
      </c>
      <c r="E167" s="11" t="s">
        <v>127</v>
      </c>
      <c r="F167" s="11" t="s">
        <v>128</v>
      </c>
      <c r="G167" s="11">
        <v>4</v>
      </c>
      <c r="H167" s="11">
        <v>6</v>
      </c>
      <c r="I167" s="11">
        <v>1</v>
      </c>
      <c r="J167" s="11">
        <v>0</v>
      </c>
      <c r="K167" s="11">
        <v>0</v>
      </c>
      <c r="L167" s="11">
        <v>141638</v>
      </c>
      <c r="M167" s="11">
        <v>332482</v>
      </c>
      <c r="N167" s="11">
        <v>177992</v>
      </c>
      <c r="O167" s="11">
        <v>506330</v>
      </c>
      <c r="P167" s="11">
        <v>1002009</v>
      </c>
      <c r="Q167" s="11">
        <v>135456</v>
      </c>
      <c r="R167" s="11">
        <v>2548127</v>
      </c>
      <c r="S167" s="17">
        <f t="shared" si="8"/>
        <v>42.468783333333334</v>
      </c>
      <c r="T167" s="17">
        <f t="shared" si="9"/>
        <v>7.9020000000000001</v>
      </c>
      <c r="U167" s="17">
        <f t="shared" si="9"/>
        <v>11.405366666666668</v>
      </c>
      <c r="V167" s="17">
        <f t="shared" si="10"/>
        <v>18.957749999999997</v>
      </c>
      <c r="W167" s="17">
        <f t="shared" si="11"/>
        <v>-3.5033666666666665</v>
      </c>
      <c r="X167" s="11" t="s">
        <v>234</v>
      </c>
      <c r="Y167" s="11">
        <v>10</v>
      </c>
      <c r="Z167" s="11">
        <v>1</v>
      </c>
      <c r="AA167" s="11">
        <v>474120</v>
      </c>
      <c r="AB167" s="11">
        <v>684322</v>
      </c>
      <c r="AC167" s="11">
        <v>-9</v>
      </c>
      <c r="AD167" s="11">
        <v>-210202</v>
      </c>
      <c r="AE167" s="11">
        <v>11</v>
      </c>
      <c r="AF167">
        <v>23</v>
      </c>
      <c r="AG167" t="s">
        <v>469</v>
      </c>
      <c r="AH167" t="s">
        <v>97</v>
      </c>
      <c r="AI167" t="s">
        <v>98</v>
      </c>
      <c r="AJ167" t="s">
        <v>89</v>
      </c>
      <c r="AK167" t="s">
        <v>95</v>
      </c>
      <c r="AL167" t="s">
        <v>460</v>
      </c>
    </row>
    <row r="168" spans="1:38" x14ac:dyDescent="0.2">
      <c r="A168" t="s">
        <v>642</v>
      </c>
      <c r="B168" s="11" t="s">
        <v>16</v>
      </c>
      <c r="C168" s="11" t="s">
        <v>227</v>
      </c>
      <c r="D168" s="11">
        <v>4</v>
      </c>
      <c r="E168" s="11" t="s">
        <v>127</v>
      </c>
      <c r="F168" s="11" t="s">
        <v>128</v>
      </c>
      <c r="G168" s="11">
        <v>4</v>
      </c>
      <c r="H168" s="11">
        <v>4</v>
      </c>
      <c r="I168" s="11">
        <v>3</v>
      </c>
      <c r="J168" s="11">
        <v>8</v>
      </c>
      <c r="K168" s="11">
        <v>2</v>
      </c>
      <c r="L168" s="11">
        <v>141349</v>
      </c>
      <c r="M168" s="11">
        <v>540112</v>
      </c>
      <c r="N168" s="11">
        <v>196205</v>
      </c>
      <c r="O168" s="11">
        <v>446558</v>
      </c>
      <c r="P168" s="11">
        <v>245271</v>
      </c>
      <c r="Q168" s="11">
        <v>577705</v>
      </c>
      <c r="R168" s="11">
        <v>2455543</v>
      </c>
      <c r="S168" s="17">
        <f t="shared" si="8"/>
        <v>40.925716666666666</v>
      </c>
      <c r="T168" s="17">
        <f t="shared" si="9"/>
        <v>11.357683333333334</v>
      </c>
      <c r="U168" s="17">
        <f t="shared" si="9"/>
        <v>10.712716666666667</v>
      </c>
      <c r="V168" s="17">
        <f t="shared" si="10"/>
        <v>13.716266666666666</v>
      </c>
      <c r="W168" s="17">
        <f t="shared" si="11"/>
        <v>0.64496666666666669</v>
      </c>
      <c r="X168" s="11" t="s">
        <v>235</v>
      </c>
      <c r="Y168" s="11">
        <v>8</v>
      </c>
      <c r="Z168" s="11">
        <v>11</v>
      </c>
      <c r="AA168" s="11">
        <v>681461</v>
      </c>
      <c r="AB168" s="11">
        <v>642763</v>
      </c>
      <c r="AC168" s="11">
        <v>3</v>
      </c>
      <c r="AD168" s="11">
        <v>38698</v>
      </c>
      <c r="AE168" s="11">
        <v>21</v>
      </c>
      <c r="AF168">
        <v>21</v>
      </c>
      <c r="AG168" t="s">
        <v>459</v>
      </c>
      <c r="AH168" t="s">
        <v>100</v>
      </c>
      <c r="AI168" t="s">
        <v>88</v>
      </c>
      <c r="AJ168" t="s">
        <v>96</v>
      </c>
      <c r="AK168" t="s">
        <v>95</v>
      </c>
      <c r="AL168" t="s">
        <v>172</v>
      </c>
    </row>
    <row r="169" spans="1:38" x14ac:dyDescent="0.2">
      <c r="A169" t="s">
        <v>643</v>
      </c>
      <c r="B169" s="11" t="s">
        <v>16</v>
      </c>
      <c r="C169" s="11" t="s">
        <v>227</v>
      </c>
      <c r="D169" s="11">
        <v>4</v>
      </c>
      <c r="E169" s="11" t="s">
        <v>128</v>
      </c>
      <c r="F169" s="11" t="s">
        <v>127</v>
      </c>
      <c r="G169" s="11">
        <v>5</v>
      </c>
      <c r="H169" s="11">
        <v>7</v>
      </c>
      <c r="I169" s="11">
        <v>5</v>
      </c>
      <c r="J169" s="11">
        <v>10</v>
      </c>
      <c r="K169" s="11">
        <v>1</v>
      </c>
      <c r="L169" s="11">
        <v>153949</v>
      </c>
      <c r="M169" s="11">
        <v>330287</v>
      </c>
      <c r="N169" s="11">
        <v>198269</v>
      </c>
      <c r="O169" s="11">
        <v>651058</v>
      </c>
      <c r="P169" s="11">
        <v>141876</v>
      </c>
      <c r="Q169" s="11">
        <v>670935</v>
      </c>
      <c r="R169" s="11">
        <v>2438232</v>
      </c>
      <c r="S169" s="17">
        <f t="shared" si="8"/>
        <v>40.6372</v>
      </c>
      <c r="T169" s="17">
        <f t="shared" si="9"/>
        <v>8.0706000000000007</v>
      </c>
      <c r="U169" s="17">
        <f t="shared" si="9"/>
        <v>14.15545</v>
      </c>
      <c r="V169" s="17">
        <f t="shared" si="10"/>
        <v>13.546850000000001</v>
      </c>
      <c r="W169" s="17">
        <f t="shared" si="11"/>
        <v>-6.0848500000000003</v>
      </c>
      <c r="X169" s="11" t="s">
        <v>236</v>
      </c>
      <c r="Y169" s="11">
        <v>12</v>
      </c>
      <c r="Z169" s="11">
        <v>15</v>
      </c>
      <c r="AA169" s="11">
        <v>484236</v>
      </c>
      <c r="AB169" s="11">
        <v>849327</v>
      </c>
      <c r="AC169" s="11">
        <v>3</v>
      </c>
      <c r="AD169" s="11">
        <v>-365091</v>
      </c>
      <c r="AE169" s="11">
        <v>28</v>
      </c>
      <c r="AF169">
        <v>19</v>
      </c>
      <c r="AG169" t="s">
        <v>110</v>
      </c>
      <c r="AH169" t="s">
        <v>92</v>
      </c>
      <c r="AI169" t="s">
        <v>99</v>
      </c>
      <c r="AJ169" t="s">
        <v>96</v>
      </c>
      <c r="AK169" t="s">
        <v>90</v>
      </c>
      <c r="AL169" t="s">
        <v>172</v>
      </c>
    </row>
    <row r="170" spans="1:38" x14ac:dyDescent="0.2">
      <c r="A170" t="s">
        <v>644</v>
      </c>
      <c r="B170" s="11" t="s">
        <v>16</v>
      </c>
      <c r="C170" s="11" t="s">
        <v>227</v>
      </c>
      <c r="D170" s="11">
        <v>3</v>
      </c>
      <c r="E170" s="11" t="s">
        <v>127</v>
      </c>
      <c r="F170" s="11" t="s">
        <v>128</v>
      </c>
      <c r="G170" s="11">
        <v>4</v>
      </c>
      <c r="H170" s="11">
        <v>6</v>
      </c>
      <c r="I170" s="11">
        <v>2</v>
      </c>
      <c r="J170" s="11">
        <v>5</v>
      </c>
      <c r="K170" s="11">
        <v>1</v>
      </c>
      <c r="L170" s="11">
        <v>169896</v>
      </c>
      <c r="M170" s="11">
        <v>676089</v>
      </c>
      <c r="N170" s="11">
        <v>322392</v>
      </c>
      <c r="O170" s="11">
        <v>743165</v>
      </c>
      <c r="P170" s="11">
        <v>194998</v>
      </c>
      <c r="Q170" s="11">
        <v>554733</v>
      </c>
      <c r="R170" s="11">
        <v>3088487</v>
      </c>
      <c r="S170" s="17">
        <f t="shared" si="8"/>
        <v>51.474783333333335</v>
      </c>
      <c r="T170" s="17">
        <f t="shared" si="9"/>
        <v>14.09975</v>
      </c>
      <c r="U170" s="17">
        <f t="shared" si="9"/>
        <v>17.759283333333332</v>
      </c>
      <c r="V170" s="17">
        <f t="shared" si="10"/>
        <v>12.495516666666667</v>
      </c>
      <c r="W170" s="17">
        <f t="shared" si="11"/>
        <v>-3.6595333333333335</v>
      </c>
      <c r="X170" s="11" t="s">
        <v>237</v>
      </c>
      <c r="Y170" s="11">
        <v>10</v>
      </c>
      <c r="Z170" s="11">
        <v>7</v>
      </c>
      <c r="AA170" s="11">
        <v>845985</v>
      </c>
      <c r="AB170" s="11">
        <v>1065557</v>
      </c>
      <c r="AC170" s="11">
        <v>-3</v>
      </c>
      <c r="AD170" s="11">
        <v>-219572</v>
      </c>
      <c r="AE170" s="11">
        <v>18</v>
      </c>
      <c r="AF170">
        <v>21</v>
      </c>
      <c r="AG170" t="s">
        <v>110</v>
      </c>
      <c r="AH170" t="s">
        <v>87</v>
      </c>
      <c r="AI170" t="s">
        <v>98</v>
      </c>
      <c r="AJ170" t="s">
        <v>96</v>
      </c>
      <c r="AK170" t="s">
        <v>95</v>
      </c>
      <c r="AL170" t="s">
        <v>460</v>
      </c>
    </row>
    <row r="171" spans="1:38" x14ac:dyDescent="0.2">
      <c r="A171" t="s">
        <v>645</v>
      </c>
      <c r="B171" s="11" t="s">
        <v>16</v>
      </c>
      <c r="C171" s="11" t="s">
        <v>227</v>
      </c>
      <c r="D171" s="11">
        <v>3</v>
      </c>
      <c r="E171" s="11" t="s">
        <v>127</v>
      </c>
      <c r="F171" s="11" t="s">
        <v>128</v>
      </c>
      <c r="G171" s="11">
        <v>4</v>
      </c>
      <c r="H171" s="11">
        <v>6</v>
      </c>
      <c r="I171" s="11">
        <v>4</v>
      </c>
      <c r="J171" s="11">
        <v>7</v>
      </c>
      <c r="K171" s="11">
        <v>1</v>
      </c>
      <c r="L171" s="11">
        <v>128091</v>
      </c>
      <c r="M171" s="11">
        <v>429446</v>
      </c>
      <c r="N171" s="11">
        <v>242643</v>
      </c>
      <c r="O171" s="11">
        <v>317581</v>
      </c>
      <c r="P171" s="11">
        <v>623429</v>
      </c>
      <c r="Q171" s="11">
        <v>149441</v>
      </c>
      <c r="R171" s="11">
        <v>2197521</v>
      </c>
      <c r="S171" s="17">
        <f t="shared" si="8"/>
        <v>36.625350000000005</v>
      </c>
      <c r="T171" s="17">
        <f t="shared" si="9"/>
        <v>9.2922833333333337</v>
      </c>
      <c r="U171" s="17">
        <f t="shared" si="9"/>
        <v>9.3370666666666668</v>
      </c>
      <c r="V171" s="17">
        <f t="shared" si="10"/>
        <v>12.881166666666667</v>
      </c>
      <c r="W171" s="17">
        <f t="shared" si="11"/>
        <v>-4.4783333333333328E-2</v>
      </c>
      <c r="X171" s="11" t="s">
        <v>238</v>
      </c>
      <c r="Y171" s="11">
        <v>10</v>
      </c>
      <c r="Z171" s="11">
        <v>11</v>
      </c>
      <c r="AA171" s="11">
        <v>557537</v>
      </c>
      <c r="AB171" s="11">
        <v>560224</v>
      </c>
      <c r="AC171" s="11">
        <v>1</v>
      </c>
      <c r="AD171" s="11">
        <v>-2687</v>
      </c>
      <c r="AE171" s="11">
        <v>22</v>
      </c>
      <c r="AF171">
        <v>22</v>
      </c>
      <c r="AG171" t="s">
        <v>112</v>
      </c>
      <c r="AH171" t="s">
        <v>100</v>
      </c>
      <c r="AI171" t="s">
        <v>98</v>
      </c>
      <c r="AJ171" t="s">
        <v>89</v>
      </c>
      <c r="AK171" t="s">
        <v>95</v>
      </c>
      <c r="AL171" t="s">
        <v>460</v>
      </c>
    </row>
    <row r="172" spans="1:38" x14ac:dyDescent="0.2">
      <c r="A172" t="s">
        <v>646</v>
      </c>
      <c r="B172" s="11" t="s">
        <v>0</v>
      </c>
      <c r="C172" s="11" t="s">
        <v>227</v>
      </c>
      <c r="D172" s="11">
        <v>3</v>
      </c>
      <c r="E172" s="11" t="s">
        <v>127</v>
      </c>
      <c r="F172" s="11" t="s">
        <v>128</v>
      </c>
      <c r="G172" s="11">
        <v>5</v>
      </c>
      <c r="H172" s="11">
        <v>6</v>
      </c>
      <c r="I172" s="11">
        <v>3</v>
      </c>
      <c r="J172" s="11">
        <v>8</v>
      </c>
      <c r="K172" s="11">
        <v>1</v>
      </c>
      <c r="L172" s="11">
        <v>195498</v>
      </c>
      <c r="M172" s="11">
        <v>582554</v>
      </c>
      <c r="N172" s="11">
        <v>146878</v>
      </c>
      <c r="O172" s="11">
        <v>351009</v>
      </c>
      <c r="P172" s="11">
        <v>885111</v>
      </c>
      <c r="Q172" s="11">
        <v>74413</v>
      </c>
      <c r="R172" s="11">
        <v>2941130</v>
      </c>
      <c r="S172" s="17">
        <f t="shared" si="8"/>
        <v>49.018833333333333</v>
      </c>
      <c r="T172" s="17">
        <f t="shared" si="9"/>
        <v>12.967533333333334</v>
      </c>
      <c r="U172" s="17">
        <f t="shared" si="9"/>
        <v>8.298116666666667</v>
      </c>
      <c r="V172" s="17">
        <f t="shared" si="10"/>
        <v>15.992066666666666</v>
      </c>
      <c r="W172" s="17">
        <f t="shared" si="11"/>
        <v>4.6694166666666668</v>
      </c>
      <c r="X172" s="11" t="s">
        <v>239</v>
      </c>
      <c r="Y172" s="11">
        <v>11</v>
      </c>
      <c r="Z172" s="11">
        <v>11</v>
      </c>
      <c r="AA172" s="11">
        <v>778052</v>
      </c>
      <c r="AB172" s="11">
        <v>497887</v>
      </c>
      <c r="AC172" s="11">
        <v>0</v>
      </c>
      <c r="AD172" s="11">
        <v>280165</v>
      </c>
      <c r="AE172" s="11">
        <v>23</v>
      </c>
      <c r="AF172">
        <v>19</v>
      </c>
      <c r="AG172" t="s">
        <v>110</v>
      </c>
      <c r="AH172" t="s">
        <v>92</v>
      </c>
      <c r="AI172" t="s">
        <v>99</v>
      </c>
      <c r="AJ172" t="s">
        <v>101</v>
      </c>
      <c r="AK172" t="s">
        <v>90</v>
      </c>
      <c r="AL172" t="s">
        <v>172</v>
      </c>
    </row>
    <row r="173" spans="1:38" x14ac:dyDescent="0.2">
      <c r="A173" t="s">
        <v>647</v>
      </c>
      <c r="B173" s="11" t="s">
        <v>16</v>
      </c>
      <c r="C173" s="11" t="s">
        <v>227</v>
      </c>
      <c r="D173" s="11">
        <v>4</v>
      </c>
      <c r="E173" s="11" t="s">
        <v>127</v>
      </c>
      <c r="F173" s="11" t="s">
        <v>128</v>
      </c>
      <c r="G173" s="11">
        <v>5</v>
      </c>
      <c r="H173" s="11">
        <v>8</v>
      </c>
      <c r="I173" s="11">
        <v>5</v>
      </c>
      <c r="J173" s="11">
        <v>10</v>
      </c>
      <c r="K173" s="11">
        <v>2</v>
      </c>
      <c r="L173" s="11">
        <v>161514</v>
      </c>
      <c r="M173" s="11">
        <v>467185</v>
      </c>
      <c r="N173" s="11">
        <v>232402</v>
      </c>
      <c r="O173" s="11">
        <v>415933</v>
      </c>
      <c r="P173" s="11">
        <v>82431</v>
      </c>
      <c r="Q173" s="11">
        <v>769927</v>
      </c>
      <c r="R173" s="11">
        <v>2468519</v>
      </c>
      <c r="S173" s="17">
        <f t="shared" si="8"/>
        <v>41.141983333333329</v>
      </c>
      <c r="T173" s="17">
        <f t="shared" si="9"/>
        <v>10.478316666666666</v>
      </c>
      <c r="U173" s="17">
        <f t="shared" si="9"/>
        <v>10.805583333333335</v>
      </c>
      <c r="V173" s="17">
        <f t="shared" si="10"/>
        <v>14.205966666666665</v>
      </c>
      <c r="W173" s="17">
        <f t="shared" si="11"/>
        <v>-0.32726666666666665</v>
      </c>
      <c r="X173" s="11" t="s">
        <v>240</v>
      </c>
      <c r="Y173" s="11">
        <v>13</v>
      </c>
      <c r="Z173" s="11">
        <v>15</v>
      </c>
      <c r="AA173" s="11">
        <v>628699</v>
      </c>
      <c r="AB173" s="11">
        <v>648335</v>
      </c>
      <c r="AC173" s="11">
        <v>2</v>
      </c>
      <c r="AD173" s="11">
        <v>-19636</v>
      </c>
      <c r="AE173" s="11">
        <v>30</v>
      </c>
      <c r="AF173">
        <v>20</v>
      </c>
      <c r="AG173" t="s">
        <v>110</v>
      </c>
      <c r="AH173" t="s">
        <v>92</v>
      </c>
      <c r="AI173" t="s">
        <v>99</v>
      </c>
      <c r="AJ173" t="s">
        <v>96</v>
      </c>
      <c r="AK173" t="s">
        <v>95</v>
      </c>
      <c r="AL173" t="s">
        <v>172</v>
      </c>
    </row>
    <row r="174" spans="1:38" x14ac:dyDescent="0.2">
      <c r="A174" t="s">
        <v>648</v>
      </c>
      <c r="B174" s="11" t="s">
        <v>16</v>
      </c>
      <c r="C174" s="11" t="s">
        <v>227</v>
      </c>
      <c r="D174" s="11">
        <v>4</v>
      </c>
      <c r="E174" s="11" t="s">
        <v>128</v>
      </c>
      <c r="F174" s="11" t="s">
        <v>127</v>
      </c>
      <c r="G174" s="11">
        <v>5</v>
      </c>
      <c r="H174" s="11">
        <v>7</v>
      </c>
      <c r="I174" s="11">
        <v>4</v>
      </c>
      <c r="J174" s="11">
        <v>9</v>
      </c>
      <c r="K174" s="11">
        <v>2</v>
      </c>
      <c r="L174" s="11">
        <v>156511</v>
      </c>
      <c r="M174" s="11">
        <v>308336</v>
      </c>
      <c r="N174" s="11">
        <v>113280</v>
      </c>
      <c r="O174" s="11">
        <v>348872</v>
      </c>
      <c r="P174" s="11">
        <v>241982</v>
      </c>
      <c r="Q174" s="11">
        <v>635526</v>
      </c>
      <c r="R174" s="11">
        <v>2137131</v>
      </c>
      <c r="S174" s="17">
        <f t="shared" si="8"/>
        <v>35.618849999999995</v>
      </c>
      <c r="T174" s="17">
        <f t="shared" si="9"/>
        <v>7.7474499999999997</v>
      </c>
      <c r="U174" s="17">
        <f t="shared" si="9"/>
        <v>7.7025333333333332</v>
      </c>
      <c r="V174" s="17">
        <f t="shared" si="10"/>
        <v>14.625133333333334</v>
      </c>
      <c r="W174" s="17">
        <f t="shared" si="11"/>
        <v>4.4916666666666667E-2</v>
      </c>
      <c r="X174" s="11" t="s">
        <v>241</v>
      </c>
      <c r="Y174" s="11">
        <v>12</v>
      </c>
      <c r="Z174" s="11">
        <v>13</v>
      </c>
      <c r="AA174" s="11">
        <v>464847</v>
      </c>
      <c r="AB174" s="11">
        <v>462152</v>
      </c>
      <c r="AC174" s="11">
        <v>1</v>
      </c>
      <c r="AD174" s="11">
        <v>2695</v>
      </c>
      <c r="AE174" s="11">
        <v>27</v>
      </c>
      <c r="AF174">
        <v>20</v>
      </c>
      <c r="AG174" t="s">
        <v>110</v>
      </c>
      <c r="AH174" t="s">
        <v>92</v>
      </c>
      <c r="AI174" t="s">
        <v>88</v>
      </c>
      <c r="AJ174" t="s">
        <v>89</v>
      </c>
      <c r="AK174" t="s">
        <v>95</v>
      </c>
      <c r="AL174" t="s">
        <v>172</v>
      </c>
    </row>
    <row r="175" spans="1:38" x14ac:dyDescent="0.2">
      <c r="A175" t="s">
        <v>649</v>
      </c>
      <c r="B175" s="11" t="s">
        <v>16</v>
      </c>
      <c r="C175" s="11" t="s">
        <v>227</v>
      </c>
      <c r="D175" s="11">
        <v>2</v>
      </c>
      <c r="E175" s="11" t="s">
        <v>128</v>
      </c>
      <c r="F175" s="11" t="s">
        <v>127</v>
      </c>
      <c r="G175" s="11">
        <v>3</v>
      </c>
      <c r="H175" s="11">
        <v>3</v>
      </c>
      <c r="I175" s="11">
        <v>2</v>
      </c>
      <c r="J175" s="11">
        <v>0</v>
      </c>
      <c r="K175" s="11">
        <v>0</v>
      </c>
      <c r="L175" s="11">
        <v>125144</v>
      </c>
      <c r="M175" s="11">
        <v>191630</v>
      </c>
      <c r="N175" s="11">
        <v>184991</v>
      </c>
      <c r="O175" s="11">
        <v>272475</v>
      </c>
      <c r="P175" s="11">
        <v>62325</v>
      </c>
      <c r="Q175" s="11">
        <v>714793</v>
      </c>
      <c r="R175" s="11">
        <v>1751730</v>
      </c>
      <c r="S175" s="17">
        <f t="shared" si="8"/>
        <v>29.195499999999999</v>
      </c>
      <c r="T175" s="17">
        <f t="shared" si="9"/>
        <v>5.2795666666666667</v>
      </c>
      <c r="U175" s="17">
        <f t="shared" si="9"/>
        <v>7.6244333333333332</v>
      </c>
      <c r="V175" s="17">
        <f t="shared" si="10"/>
        <v>12.951966666666667</v>
      </c>
      <c r="W175" s="17">
        <f t="shared" si="11"/>
        <v>-2.3448666666666669</v>
      </c>
      <c r="X175" s="11" t="s">
        <v>242</v>
      </c>
      <c r="Y175" s="11">
        <v>6</v>
      </c>
      <c r="Z175" s="11">
        <v>2</v>
      </c>
      <c r="AA175" s="11">
        <v>316774</v>
      </c>
      <c r="AB175" s="11">
        <v>457466</v>
      </c>
      <c r="AC175" s="11">
        <v>-4</v>
      </c>
      <c r="AD175" s="11">
        <v>-140692</v>
      </c>
      <c r="AE175" s="11">
        <v>8</v>
      </c>
      <c r="AF175">
        <v>22</v>
      </c>
      <c r="AG175" t="s">
        <v>110</v>
      </c>
      <c r="AH175" t="s">
        <v>92</v>
      </c>
      <c r="AI175" t="s">
        <v>98</v>
      </c>
      <c r="AJ175" t="s">
        <v>89</v>
      </c>
      <c r="AK175" t="s">
        <v>95</v>
      </c>
      <c r="AL175" t="s">
        <v>460</v>
      </c>
    </row>
    <row r="176" spans="1:38" x14ac:dyDescent="0.2">
      <c r="A176" t="s">
        <v>650</v>
      </c>
      <c r="B176" s="11" t="s">
        <v>0</v>
      </c>
      <c r="C176" s="11" t="s">
        <v>227</v>
      </c>
      <c r="D176" s="11">
        <v>4</v>
      </c>
      <c r="E176" s="11" t="s">
        <v>128</v>
      </c>
      <c r="F176" s="11" t="s">
        <v>127</v>
      </c>
      <c r="G176" s="11">
        <v>4</v>
      </c>
      <c r="H176" s="11">
        <v>7</v>
      </c>
      <c r="I176" s="11">
        <v>4</v>
      </c>
      <c r="J176" s="11">
        <v>6</v>
      </c>
      <c r="K176" s="11">
        <v>1</v>
      </c>
      <c r="L176" s="11">
        <v>271913</v>
      </c>
      <c r="M176" s="11">
        <v>669796</v>
      </c>
      <c r="N176" s="11">
        <v>282032</v>
      </c>
      <c r="O176" s="11">
        <v>641646</v>
      </c>
      <c r="P176" s="11">
        <v>178601</v>
      </c>
      <c r="Q176" s="11">
        <v>539176</v>
      </c>
      <c r="R176" s="11">
        <v>2908012</v>
      </c>
      <c r="S176" s="17">
        <f t="shared" si="8"/>
        <v>48.466866666666668</v>
      </c>
      <c r="T176" s="17">
        <f t="shared" si="9"/>
        <v>15.69515</v>
      </c>
      <c r="U176" s="17">
        <f t="shared" si="9"/>
        <v>15.394633333333333</v>
      </c>
      <c r="V176" s="17">
        <f t="shared" si="10"/>
        <v>11.962950000000001</v>
      </c>
      <c r="W176" s="17">
        <f t="shared" si="11"/>
        <v>0.30051666666666665</v>
      </c>
      <c r="X176" s="11" t="s">
        <v>243</v>
      </c>
      <c r="Y176" s="11">
        <v>11</v>
      </c>
      <c r="Z176" s="11">
        <v>10</v>
      </c>
      <c r="AA176" s="11">
        <v>941709</v>
      </c>
      <c r="AB176" s="11">
        <v>923678</v>
      </c>
      <c r="AC176" s="11">
        <v>-1</v>
      </c>
      <c r="AD176" s="11">
        <v>18031</v>
      </c>
      <c r="AE176" s="11">
        <v>22</v>
      </c>
      <c r="AF176">
        <v>21</v>
      </c>
      <c r="AG176" t="s">
        <v>110</v>
      </c>
      <c r="AH176" t="s">
        <v>92</v>
      </c>
      <c r="AI176" t="s">
        <v>88</v>
      </c>
      <c r="AJ176" t="s">
        <v>96</v>
      </c>
      <c r="AK176" t="s">
        <v>95</v>
      </c>
      <c r="AL176" t="s">
        <v>172</v>
      </c>
    </row>
    <row r="177" spans="1:38" x14ac:dyDescent="0.2">
      <c r="A177" t="s">
        <v>651</v>
      </c>
      <c r="B177" s="11" t="s">
        <v>0</v>
      </c>
      <c r="C177" s="11" t="s">
        <v>227</v>
      </c>
      <c r="D177" s="11">
        <v>2</v>
      </c>
      <c r="E177" s="11" t="s">
        <v>127</v>
      </c>
      <c r="F177" s="11" t="s">
        <v>128</v>
      </c>
      <c r="G177" s="11">
        <v>5</v>
      </c>
      <c r="H177" s="11">
        <v>4</v>
      </c>
      <c r="I177" s="11">
        <v>1</v>
      </c>
      <c r="J177" s="11">
        <v>0</v>
      </c>
      <c r="K177" s="11">
        <v>2</v>
      </c>
      <c r="L177" s="11">
        <v>131371</v>
      </c>
      <c r="M177" s="11">
        <v>414306</v>
      </c>
      <c r="N177" s="11">
        <v>252411</v>
      </c>
      <c r="O177" s="11">
        <v>401331</v>
      </c>
      <c r="P177" s="11">
        <v>102042</v>
      </c>
      <c r="Q177" s="11">
        <v>708644</v>
      </c>
      <c r="R177" s="11">
        <v>2224933</v>
      </c>
      <c r="S177" s="17">
        <f t="shared" si="8"/>
        <v>37.082216666666667</v>
      </c>
      <c r="T177" s="17">
        <f t="shared" si="9"/>
        <v>9.094616666666667</v>
      </c>
      <c r="U177" s="17">
        <f t="shared" si="9"/>
        <v>10.8957</v>
      </c>
      <c r="V177" s="17">
        <f t="shared" si="10"/>
        <v>13.511433333333335</v>
      </c>
      <c r="W177" s="17">
        <f t="shared" si="11"/>
        <v>-1.8010833333333334</v>
      </c>
      <c r="X177" s="11" t="s">
        <v>244</v>
      </c>
      <c r="Y177" s="11">
        <v>9</v>
      </c>
      <c r="Z177" s="11">
        <v>1</v>
      </c>
      <c r="AA177" s="11">
        <v>545677</v>
      </c>
      <c r="AB177" s="11">
        <v>653742</v>
      </c>
      <c r="AC177" s="11">
        <v>-8</v>
      </c>
      <c r="AD177" s="11">
        <v>-108065</v>
      </c>
      <c r="AE177" s="11">
        <v>12</v>
      </c>
      <c r="AF177">
        <v>20</v>
      </c>
      <c r="AG177" t="s">
        <v>110</v>
      </c>
      <c r="AH177" t="s">
        <v>97</v>
      </c>
      <c r="AI177" t="s">
        <v>88</v>
      </c>
      <c r="AJ177" t="s">
        <v>89</v>
      </c>
      <c r="AK177" t="s">
        <v>95</v>
      </c>
      <c r="AL177" t="s">
        <v>460</v>
      </c>
    </row>
    <row r="178" spans="1:38" x14ac:dyDescent="0.2">
      <c r="A178" t="s">
        <v>652</v>
      </c>
      <c r="B178" s="11" t="s">
        <v>16</v>
      </c>
      <c r="C178" s="11" t="s">
        <v>227</v>
      </c>
      <c r="D178" s="11">
        <v>4</v>
      </c>
      <c r="E178" s="11" t="s">
        <v>128</v>
      </c>
      <c r="F178" s="11" t="s">
        <v>127</v>
      </c>
      <c r="G178" s="11">
        <v>4</v>
      </c>
      <c r="H178" s="11">
        <v>5</v>
      </c>
      <c r="I178" s="11">
        <v>5</v>
      </c>
      <c r="J178" s="11">
        <v>9</v>
      </c>
      <c r="K178" s="11">
        <v>2</v>
      </c>
      <c r="L178" s="11">
        <v>112896</v>
      </c>
      <c r="M178" s="11">
        <v>274399</v>
      </c>
      <c r="N178" s="11">
        <v>141638</v>
      </c>
      <c r="O178" s="11">
        <v>320349</v>
      </c>
      <c r="P178" s="11">
        <v>188706</v>
      </c>
      <c r="Q178" s="11">
        <v>528603</v>
      </c>
      <c r="R178" s="11">
        <v>1830937</v>
      </c>
      <c r="S178" s="17">
        <f t="shared" si="8"/>
        <v>30.515616666666666</v>
      </c>
      <c r="T178" s="17">
        <f t="shared" si="9"/>
        <v>6.4549166666666666</v>
      </c>
      <c r="U178" s="17">
        <f t="shared" si="9"/>
        <v>7.6997833333333334</v>
      </c>
      <c r="V178" s="17">
        <f t="shared" si="10"/>
        <v>11.95515</v>
      </c>
      <c r="W178" s="17">
        <f t="shared" si="11"/>
        <v>-1.2448666666666666</v>
      </c>
      <c r="X178" s="11" t="s">
        <v>245</v>
      </c>
      <c r="Y178" s="11">
        <v>9</v>
      </c>
      <c r="Z178" s="11">
        <v>14</v>
      </c>
      <c r="AA178" s="11">
        <v>387295</v>
      </c>
      <c r="AB178" s="11">
        <v>461987</v>
      </c>
      <c r="AC178" s="11">
        <v>5</v>
      </c>
      <c r="AD178" s="11">
        <v>-74692</v>
      </c>
      <c r="AE178" s="11">
        <v>25</v>
      </c>
      <c r="AF178">
        <v>21</v>
      </c>
      <c r="AG178" t="s">
        <v>110</v>
      </c>
      <c r="AH178" t="s">
        <v>92</v>
      </c>
      <c r="AI178" t="s">
        <v>98</v>
      </c>
      <c r="AJ178" t="s">
        <v>89</v>
      </c>
      <c r="AK178" t="s">
        <v>95</v>
      </c>
      <c r="AL178" t="s">
        <v>460</v>
      </c>
    </row>
    <row r="179" spans="1:38" x14ac:dyDescent="0.2">
      <c r="A179" t="s">
        <v>653</v>
      </c>
      <c r="B179" s="11" t="s">
        <v>16</v>
      </c>
      <c r="C179" s="11" t="s">
        <v>227</v>
      </c>
      <c r="D179" s="11">
        <v>0</v>
      </c>
      <c r="E179" s="11" t="s">
        <v>127</v>
      </c>
      <c r="F179" s="11" t="s">
        <v>128</v>
      </c>
      <c r="G179" s="11">
        <v>5</v>
      </c>
      <c r="H179" s="11">
        <v>8</v>
      </c>
      <c r="I179" s="11">
        <v>2</v>
      </c>
      <c r="J179" s="11">
        <v>0</v>
      </c>
      <c r="K179" s="11">
        <v>1</v>
      </c>
      <c r="L179" s="11">
        <v>149924</v>
      </c>
      <c r="M179" s="11">
        <v>554473</v>
      </c>
      <c r="N179" s="11">
        <v>405874</v>
      </c>
      <c r="O179" s="11">
        <v>752630</v>
      </c>
      <c r="P179" s="11">
        <v>230573</v>
      </c>
      <c r="Q179" s="11">
        <v>913784</v>
      </c>
      <c r="R179" s="11">
        <v>3238271</v>
      </c>
      <c r="S179" s="17">
        <f t="shared" si="8"/>
        <v>53.971183333333336</v>
      </c>
      <c r="T179" s="17">
        <f t="shared" si="9"/>
        <v>11.73995</v>
      </c>
      <c r="U179" s="17">
        <f t="shared" si="9"/>
        <v>19.308399999999999</v>
      </c>
      <c r="V179" s="17">
        <f t="shared" si="10"/>
        <v>19.072616666666665</v>
      </c>
      <c r="W179" s="17">
        <f t="shared" si="11"/>
        <v>-7.5684500000000003</v>
      </c>
      <c r="X179" s="11" t="s">
        <v>246</v>
      </c>
      <c r="Y179" s="11">
        <v>13</v>
      </c>
      <c r="Z179" s="11">
        <v>2</v>
      </c>
      <c r="AA179" s="11">
        <v>704397</v>
      </c>
      <c r="AB179" s="11">
        <v>1158504</v>
      </c>
      <c r="AC179" s="11">
        <v>-11</v>
      </c>
      <c r="AD179" s="11">
        <v>-454107</v>
      </c>
      <c r="AE179" s="11">
        <v>16</v>
      </c>
      <c r="AF179">
        <v>33</v>
      </c>
      <c r="AG179" t="s">
        <v>110</v>
      </c>
      <c r="AH179" t="s">
        <v>92</v>
      </c>
      <c r="AI179" t="s">
        <v>88</v>
      </c>
      <c r="AJ179" t="s">
        <v>89</v>
      </c>
      <c r="AK179" t="s">
        <v>95</v>
      </c>
      <c r="AL179" t="s">
        <v>460</v>
      </c>
    </row>
    <row r="180" spans="1:38" x14ac:dyDescent="0.2">
      <c r="A180" t="s">
        <v>654</v>
      </c>
      <c r="B180" s="11" t="s">
        <v>0</v>
      </c>
      <c r="C180" s="11" t="s">
        <v>227</v>
      </c>
      <c r="D180" s="11">
        <v>4</v>
      </c>
      <c r="E180" s="11" t="s">
        <v>127</v>
      </c>
      <c r="F180" s="11" t="s">
        <v>128</v>
      </c>
      <c r="G180" s="11">
        <v>4</v>
      </c>
      <c r="H180" s="11">
        <v>6</v>
      </c>
      <c r="I180" s="11">
        <v>3</v>
      </c>
      <c r="J180" s="11">
        <v>6</v>
      </c>
      <c r="K180" s="11">
        <v>1</v>
      </c>
      <c r="L180" s="11">
        <v>141257</v>
      </c>
      <c r="M180" s="11">
        <v>410629</v>
      </c>
      <c r="N180" s="11">
        <v>130265</v>
      </c>
      <c r="O180" s="11">
        <v>238523</v>
      </c>
      <c r="P180" s="11">
        <v>100622</v>
      </c>
      <c r="Q180" s="11">
        <v>312908</v>
      </c>
      <c r="R180" s="11">
        <v>1560590</v>
      </c>
      <c r="S180" s="17">
        <f t="shared" si="8"/>
        <v>26.009833333333333</v>
      </c>
      <c r="T180" s="17">
        <f t="shared" si="9"/>
        <v>9.1981000000000002</v>
      </c>
      <c r="U180" s="17">
        <f t="shared" si="9"/>
        <v>6.146466666666667</v>
      </c>
      <c r="V180" s="17">
        <f t="shared" si="10"/>
        <v>6.8921666666666663</v>
      </c>
      <c r="W180" s="17">
        <f t="shared" si="11"/>
        <v>3.0516333333333336</v>
      </c>
      <c r="X180" s="11" t="s">
        <v>247</v>
      </c>
      <c r="Y180" s="11">
        <v>10</v>
      </c>
      <c r="Z180" s="11">
        <v>9</v>
      </c>
      <c r="AA180" s="11">
        <v>551886</v>
      </c>
      <c r="AB180" s="11">
        <v>368788</v>
      </c>
      <c r="AC180" s="11">
        <v>-1</v>
      </c>
      <c r="AD180" s="11">
        <v>183098</v>
      </c>
      <c r="AE180" s="11">
        <v>20</v>
      </c>
      <c r="AF180">
        <v>23</v>
      </c>
      <c r="AG180" t="s">
        <v>624</v>
      </c>
      <c r="AH180" t="s">
        <v>100</v>
      </c>
      <c r="AI180" t="s">
        <v>88</v>
      </c>
      <c r="AJ180" t="s">
        <v>96</v>
      </c>
      <c r="AK180" t="s">
        <v>95</v>
      </c>
      <c r="AL180" t="s">
        <v>172</v>
      </c>
    </row>
    <row r="181" spans="1:38" x14ac:dyDescent="0.2">
      <c r="A181" t="s">
        <v>655</v>
      </c>
      <c r="B181" s="11" t="s">
        <v>0</v>
      </c>
      <c r="C181" s="11" t="s">
        <v>227</v>
      </c>
      <c r="D181" s="11">
        <v>0</v>
      </c>
      <c r="E181" s="11" t="s">
        <v>128</v>
      </c>
      <c r="F181" s="11" t="s">
        <v>127</v>
      </c>
      <c r="G181" s="11">
        <v>5</v>
      </c>
      <c r="H181" s="11">
        <v>6</v>
      </c>
      <c r="I181" s="11">
        <v>3</v>
      </c>
      <c r="J181" s="11">
        <v>7</v>
      </c>
      <c r="K181" s="11">
        <v>1</v>
      </c>
      <c r="L181" s="11">
        <v>175314</v>
      </c>
      <c r="M181" s="11">
        <v>321338</v>
      </c>
      <c r="N181" s="11">
        <v>144328</v>
      </c>
      <c r="O181" s="11">
        <v>415672</v>
      </c>
      <c r="P181" s="11">
        <v>179159</v>
      </c>
      <c r="Q181" s="11">
        <v>757197</v>
      </c>
      <c r="R181" s="11">
        <v>2343899</v>
      </c>
      <c r="S181" s="17">
        <f t="shared" si="8"/>
        <v>39.064983333333331</v>
      </c>
      <c r="T181" s="17">
        <f t="shared" si="9"/>
        <v>8.2775333333333325</v>
      </c>
      <c r="U181" s="17">
        <f t="shared" si="9"/>
        <v>9.3333333333333339</v>
      </c>
      <c r="V181" s="17">
        <f t="shared" si="10"/>
        <v>15.605933333333333</v>
      </c>
      <c r="W181" s="17">
        <f t="shared" si="11"/>
        <v>-1.0558000000000001</v>
      </c>
      <c r="X181" s="11" t="s">
        <v>248</v>
      </c>
      <c r="Y181" s="11">
        <v>11</v>
      </c>
      <c r="Z181" s="11">
        <v>10</v>
      </c>
      <c r="AA181" s="11">
        <v>496652</v>
      </c>
      <c r="AB181" s="11">
        <v>560000</v>
      </c>
      <c r="AC181" s="11">
        <v>-1</v>
      </c>
      <c r="AD181" s="11">
        <v>-63348</v>
      </c>
      <c r="AE181" s="11">
        <v>22</v>
      </c>
      <c r="AF181">
        <v>27</v>
      </c>
      <c r="AG181" t="s">
        <v>466</v>
      </c>
      <c r="AH181" t="s">
        <v>100</v>
      </c>
      <c r="AI181" t="s">
        <v>88</v>
      </c>
      <c r="AJ181" t="s">
        <v>89</v>
      </c>
      <c r="AK181" t="s">
        <v>90</v>
      </c>
      <c r="AL181" t="s">
        <v>460</v>
      </c>
    </row>
    <row r="182" spans="1:38" x14ac:dyDescent="0.2">
      <c r="A182" t="s">
        <v>656</v>
      </c>
      <c r="B182" s="11" t="s">
        <v>16</v>
      </c>
      <c r="C182" s="11" t="s">
        <v>227</v>
      </c>
      <c r="D182" s="11">
        <v>2</v>
      </c>
      <c r="E182" s="11" t="s">
        <v>127</v>
      </c>
      <c r="F182" s="11" t="s">
        <v>128</v>
      </c>
      <c r="G182" s="11">
        <v>4</v>
      </c>
      <c r="H182" s="11">
        <v>8</v>
      </c>
      <c r="I182" s="11">
        <v>1</v>
      </c>
      <c r="J182" s="11">
        <v>0</v>
      </c>
      <c r="K182" s="11">
        <v>1</v>
      </c>
      <c r="L182" s="11">
        <v>121675</v>
      </c>
      <c r="M182" s="11">
        <v>341511</v>
      </c>
      <c r="N182" s="11">
        <v>401617</v>
      </c>
      <c r="O182" s="11">
        <v>436389</v>
      </c>
      <c r="P182" s="11">
        <v>96921</v>
      </c>
      <c r="Q182" s="11">
        <v>582575</v>
      </c>
      <c r="R182" s="11">
        <v>2281466</v>
      </c>
      <c r="S182" s="17">
        <f t="shared" si="8"/>
        <v>38.024433333333334</v>
      </c>
      <c r="T182" s="17">
        <f t="shared" si="9"/>
        <v>7.7197666666666667</v>
      </c>
      <c r="U182" s="17">
        <f t="shared" si="9"/>
        <v>13.966766666666667</v>
      </c>
      <c r="V182" s="17">
        <f t="shared" si="10"/>
        <v>11.324933333333332</v>
      </c>
      <c r="W182" s="17">
        <f t="shared" si="11"/>
        <v>-6.2469999999999999</v>
      </c>
      <c r="X182" s="11" t="s">
        <v>249</v>
      </c>
      <c r="Y182" s="11">
        <v>12</v>
      </c>
      <c r="Z182" s="11">
        <v>1</v>
      </c>
      <c r="AA182" s="11">
        <v>463186</v>
      </c>
      <c r="AB182" s="11">
        <v>838006</v>
      </c>
      <c r="AC182" s="11">
        <v>-11</v>
      </c>
      <c r="AD182" s="11">
        <v>-374820</v>
      </c>
      <c r="AE182" s="11">
        <v>14</v>
      </c>
      <c r="AF182">
        <v>19</v>
      </c>
      <c r="AG182" t="s">
        <v>110</v>
      </c>
      <c r="AH182" t="s">
        <v>97</v>
      </c>
      <c r="AI182" t="s">
        <v>99</v>
      </c>
      <c r="AJ182" t="s">
        <v>89</v>
      </c>
      <c r="AK182" t="s">
        <v>90</v>
      </c>
      <c r="AL182" t="s">
        <v>460</v>
      </c>
    </row>
    <row r="183" spans="1:38" x14ac:dyDescent="0.2">
      <c r="A183" t="s">
        <v>657</v>
      </c>
      <c r="B183" s="11" t="s">
        <v>16</v>
      </c>
      <c r="C183" s="11" t="s">
        <v>227</v>
      </c>
      <c r="D183" s="11">
        <v>4</v>
      </c>
      <c r="E183" s="11" t="s">
        <v>127</v>
      </c>
      <c r="F183" s="11" t="s">
        <v>128</v>
      </c>
      <c r="G183" s="11">
        <v>4</v>
      </c>
      <c r="H183" s="11">
        <v>9</v>
      </c>
      <c r="I183" s="11">
        <v>3</v>
      </c>
      <c r="J183" s="11">
        <v>10</v>
      </c>
      <c r="K183" s="11">
        <v>2</v>
      </c>
      <c r="L183" s="11">
        <v>156363</v>
      </c>
      <c r="M183" s="11">
        <v>527035</v>
      </c>
      <c r="N183" s="11">
        <v>247086</v>
      </c>
      <c r="O183" s="11">
        <v>386808</v>
      </c>
      <c r="P183" s="11">
        <v>95975</v>
      </c>
      <c r="Q183" s="11">
        <v>641044</v>
      </c>
      <c r="R183" s="11">
        <v>2467272</v>
      </c>
      <c r="S183" s="17">
        <f t="shared" si="8"/>
        <v>41.121200000000002</v>
      </c>
      <c r="T183" s="17">
        <f t="shared" si="9"/>
        <v>11.389966666666668</v>
      </c>
      <c r="U183" s="17">
        <f t="shared" si="9"/>
        <v>10.5649</v>
      </c>
      <c r="V183" s="17">
        <f t="shared" si="10"/>
        <v>12.28365</v>
      </c>
      <c r="W183" s="17">
        <f t="shared" si="11"/>
        <v>0.82506666666666661</v>
      </c>
      <c r="X183" s="11" t="s">
        <v>250</v>
      </c>
      <c r="Y183" s="11">
        <v>13</v>
      </c>
      <c r="Z183" s="11">
        <v>13</v>
      </c>
      <c r="AA183" s="11">
        <v>683398</v>
      </c>
      <c r="AB183" s="11">
        <v>633894</v>
      </c>
      <c r="AC183" s="11">
        <v>0</v>
      </c>
      <c r="AD183" s="11">
        <v>49504</v>
      </c>
      <c r="AE183" s="11">
        <v>28</v>
      </c>
      <c r="AF183">
        <v>18</v>
      </c>
      <c r="AG183" t="s">
        <v>110</v>
      </c>
      <c r="AH183" t="s">
        <v>87</v>
      </c>
      <c r="AI183" t="s">
        <v>93</v>
      </c>
      <c r="AJ183" t="s">
        <v>89</v>
      </c>
      <c r="AK183" t="s">
        <v>90</v>
      </c>
      <c r="AL183" t="s">
        <v>172</v>
      </c>
    </row>
    <row r="184" spans="1:38" x14ac:dyDescent="0.2">
      <c r="A184" t="s">
        <v>658</v>
      </c>
      <c r="B184" s="11" t="s">
        <v>16</v>
      </c>
      <c r="C184" s="11" t="s">
        <v>227</v>
      </c>
      <c r="D184" s="11">
        <v>0</v>
      </c>
      <c r="E184" s="11" t="s">
        <v>127</v>
      </c>
      <c r="F184" s="11" t="s">
        <v>128</v>
      </c>
      <c r="G184" s="11">
        <v>3</v>
      </c>
      <c r="H184" s="11">
        <v>6</v>
      </c>
      <c r="I184" s="11">
        <v>1</v>
      </c>
      <c r="J184" s="11">
        <v>1</v>
      </c>
      <c r="K184" s="11">
        <v>0</v>
      </c>
      <c r="L184" s="11">
        <v>91393</v>
      </c>
      <c r="M184" s="11">
        <v>382627</v>
      </c>
      <c r="N184" s="11">
        <v>170700</v>
      </c>
      <c r="O184" s="11">
        <v>307201</v>
      </c>
      <c r="P184" s="11">
        <v>614587</v>
      </c>
      <c r="Q184" s="11">
        <v>645812</v>
      </c>
      <c r="R184" s="11">
        <v>2455948</v>
      </c>
      <c r="S184" s="17">
        <f t="shared" si="8"/>
        <v>40.932466666666663</v>
      </c>
      <c r="T184" s="17">
        <f t="shared" si="9"/>
        <v>7.9003333333333332</v>
      </c>
      <c r="U184" s="17">
        <f t="shared" si="9"/>
        <v>7.9650166666666671</v>
      </c>
      <c r="V184" s="17">
        <f t="shared" si="10"/>
        <v>21.006649999999997</v>
      </c>
      <c r="W184" s="17">
        <f t="shared" si="11"/>
        <v>-6.4683333333333329E-2</v>
      </c>
      <c r="X184" s="11" t="s">
        <v>251</v>
      </c>
      <c r="Y184" s="11">
        <v>9</v>
      </c>
      <c r="Z184" s="11">
        <v>2</v>
      </c>
      <c r="AA184" s="11">
        <v>474020</v>
      </c>
      <c r="AB184" s="11">
        <v>477901</v>
      </c>
      <c r="AC184" s="11">
        <v>-7</v>
      </c>
      <c r="AD184" s="11">
        <v>-3881</v>
      </c>
      <c r="AE184" s="11">
        <v>11</v>
      </c>
      <c r="AF184">
        <v>21</v>
      </c>
      <c r="AG184" t="s">
        <v>110</v>
      </c>
      <c r="AH184" t="s">
        <v>92</v>
      </c>
      <c r="AI184" t="s">
        <v>88</v>
      </c>
      <c r="AJ184" t="s">
        <v>89</v>
      </c>
      <c r="AK184" t="s">
        <v>95</v>
      </c>
      <c r="AL184" t="s">
        <v>460</v>
      </c>
    </row>
    <row r="185" spans="1:38" x14ac:dyDescent="0.2">
      <c r="A185" t="s">
        <v>659</v>
      </c>
      <c r="B185" s="11" t="s">
        <v>0</v>
      </c>
      <c r="C185" s="11" t="s">
        <v>227</v>
      </c>
      <c r="D185" s="11">
        <v>0</v>
      </c>
      <c r="E185" s="11" t="s">
        <v>128</v>
      </c>
      <c r="F185" s="11" t="s">
        <v>127</v>
      </c>
      <c r="G185" s="11">
        <v>5</v>
      </c>
      <c r="H185" s="11">
        <v>8</v>
      </c>
      <c r="I185" s="11">
        <v>2</v>
      </c>
      <c r="J185" s="11">
        <v>3</v>
      </c>
      <c r="K185" s="11">
        <v>1</v>
      </c>
      <c r="L185" s="11">
        <v>162236</v>
      </c>
      <c r="M185" s="11">
        <v>463867</v>
      </c>
      <c r="N185" s="11">
        <v>359822</v>
      </c>
      <c r="O185" s="11">
        <v>786651</v>
      </c>
      <c r="P185" s="11">
        <v>230926</v>
      </c>
      <c r="Q185" s="11">
        <v>796720</v>
      </c>
      <c r="R185" s="11">
        <v>3097747</v>
      </c>
      <c r="S185" s="17">
        <f t="shared" si="8"/>
        <v>51.629116666666661</v>
      </c>
      <c r="T185" s="17">
        <f t="shared" si="9"/>
        <v>10.435049999999999</v>
      </c>
      <c r="U185" s="17">
        <f t="shared" si="9"/>
        <v>19.107883333333334</v>
      </c>
      <c r="V185" s="17">
        <f t="shared" si="10"/>
        <v>17.127433333333332</v>
      </c>
      <c r="W185" s="17">
        <f t="shared" si="11"/>
        <v>-8.6728333333333332</v>
      </c>
      <c r="X185" s="11" t="s">
        <v>252</v>
      </c>
      <c r="Y185" s="11">
        <v>13</v>
      </c>
      <c r="Z185" s="11">
        <v>5</v>
      </c>
      <c r="AA185" s="11">
        <v>626103</v>
      </c>
      <c r="AB185" s="11">
        <v>1146473</v>
      </c>
      <c r="AC185" s="11">
        <v>-8</v>
      </c>
      <c r="AD185" s="11">
        <v>-520370</v>
      </c>
      <c r="AE185" s="11">
        <v>19</v>
      </c>
      <c r="AF185">
        <v>19</v>
      </c>
      <c r="AG185" t="s">
        <v>110</v>
      </c>
      <c r="AH185" t="s">
        <v>92</v>
      </c>
      <c r="AI185" t="s">
        <v>99</v>
      </c>
      <c r="AJ185" t="s">
        <v>89</v>
      </c>
      <c r="AK185" t="s">
        <v>90</v>
      </c>
      <c r="AL185" t="s">
        <v>460</v>
      </c>
    </row>
    <row r="186" spans="1:38" x14ac:dyDescent="0.2">
      <c r="A186" t="s">
        <v>660</v>
      </c>
      <c r="B186" s="11" t="s">
        <v>16</v>
      </c>
      <c r="C186" s="11" t="s">
        <v>227</v>
      </c>
      <c r="D186" s="11">
        <v>4</v>
      </c>
      <c r="E186" s="11" t="s">
        <v>127</v>
      </c>
      <c r="F186" s="11" t="s">
        <v>128</v>
      </c>
      <c r="G186" s="11">
        <v>5</v>
      </c>
      <c r="H186" s="11">
        <v>8</v>
      </c>
      <c r="I186" s="11">
        <v>4</v>
      </c>
      <c r="J186" s="11">
        <v>6</v>
      </c>
      <c r="K186" s="11">
        <v>2</v>
      </c>
      <c r="L186" s="11">
        <v>102622</v>
      </c>
      <c r="M186" s="11">
        <v>311843</v>
      </c>
      <c r="N186" s="11">
        <v>144043</v>
      </c>
      <c r="O186" s="11">
        <v>323224</v>
      </c>
      <c r="P186" s="11">
        <v>100330</v>
      </c>
      <c r="Q186" s="11">
        <v>385079</v>
      </c>
      <c r="R186" s="11">
        <v>1610469</v>
      </c>
      <c r="S186" s="17">
        <f t="shared" si="8"/>
        <v>26.841150000000003</v>
      </c>
      <c r="T186" s="17">
        <f t="shared" si="9"/>
        <v>6.9077499999999992</v>
      </c>
      <c r="U186" s="17">
        <f t="shared" si="9"/>
        <v>7.7877833333333335</v>
      </c>
      <c r="V186" s="17">
        <f t="shared" si="10"/>
        <v>8.0901499999999995</v>
      </c>
      <c r="W186" s="17">
        <f t="shared" si="11"/>
        <v>-0.88003333333333333</v>
      </c>
      <c r="X186" s="11" t="s">
        <v>253</v>
      </c>
      <c r="Y186" s="11">
        <v>13</v>
      </c>
      <c r="Z186" s="11">
        <v>10</v>
      </c>
      <c r="AA186" s="11">
        <v>414465</v>
      </c>
      <c r="AB186" s="11">
        <v>467267</v>
      </c>
      <c r="AC186" s="11">
        <v>-3</v>
      </c>
      <c r="AD186" s="11">
        <v>-52802</v>
      </c>
      <c r="AE186" s="11">
        <v>25</v>
      </c>
      <c r="AF186">
        <v>18</v>
      </c>
      <c r="AG186" t="s">
        <v>110</v>
      </c>
      <c r="AH186" t="s">
        <v>92</v>
      </c>
      <c r="AI186" t="s">
        <v>93</v>
      </c>
      <c r="AJ186" t="s">
        <v>102</v>
      </c>
      <c r="AK186" t="s">
        <v>95</v>
      </c>
      <c r="AL186" t="s">
        <v>460</v>
      </c>
    </row>
    <row r="187" spans="1:38" x14ac:dyDescent="0.2">
      <c r="A187" t="s">
        <v>661</v>
      </c>
      <c r="B187" s="11" t="s">
        <v>16</v>
      </c>
      <c r="C187" s="11" t="s">
        <v>255</v>
      </c>
      <c r="D187" s="11">
        <v>0</v>
      </c>
      <c r="E187" s="11" t="s">
        <v>127</v>
      </c>
      <c r="F187" s="11" t="s">
        <v>128</v>
      </c>
      <c r="G187" s="11">
        <v>4</v>
      </c>
      <c r="H187" s="11">
        <v>6</v>
      </c>
      <c r="I187" s="11">
        <v>1</v>
      </c>
      <c r="J187" s="11">
        <v>3</v>
      </c>
      <c r="K187" s="11">
        <v>0</v>
      </c>
      <c r="L187" s="11">
        <v>134838</v>
      </c>
      <c r="M187" s="11">
        <v>418529</v>
      </c>
      <c r="N187" s="11">
        <v>303859</v>
      </c>
      <c r="O187" s="11">
        <v>672016</v>
      </c>
      <c r="P187" s="11">
        <v>514687</v>
      </c>
      <c r="Q187" s="11">
        <v>197603</v>
      </c>
      <c r="R187" s="11">
        <v>2537333</v>
      </c>
      <c r="S187" s="17">
        <f t="shared" si="8"/>
        <v>42.288883333333338</v>
      </c>
      <c r="T187" s="17">
        <f t="shared" si="9"/>
        <v>9.2227833333333322</v>
      </c>
      <c r="U187" s="17">
        <f t="shared" si="9"/>
        <v>16.264583333333334</v>
      </c>
      <c r="V187" s="17">
        <f t="shared" si="10"/>
        <v>11.871499999999999</v>
      </c>
      <c r="W187" s="17">
        <f t="shared" si="11"/>
        <v>-7.0417999999999994</v>
      </c>
      <c r="X187" s="11" t="s">
        <v>254</v>
      </c>
      <c r="Y187" s="11">
        <v>10</v>
      </c>
      <c r="Z187" s="11">
        <v>4</v>
      </c>
      <c r="AA187" s="11">
        <v>553367</v>
      </c>
      <c r="AB187" s="11">
        <v>975875</v>
      </c>
      <c r="AC187" s="11">
        <v>-6</v>
      </c>
      <c r="AD187" s="11">
        <v>-422508</v>
      </c>
      <c r="AE187" s="11">
        <v>14</v>
      </c>
      <c r="AF187">
        <v>21</v>
      </c>
      <c r="AG187" t="s">
        <v>110</v>
      </c>
      <c r="AH187" t="s">
        <v>92</v>
      </c>
      <c r="AI187" t="s">
        <v>88</v>
      </c>
      <c r="AJ187" t="s">
        <v>89</v>
      </c>
      <c r="AK187" t="s">
        <v>90</v>
      </c>
      <c r="AL187" t="s">
        <v>172</v>
      </c>
    </row>
    <row r="188" spans="1:38" x14ac:dyDescent="0.2">
      <c r="A188" t="s">
        <v>662</v>
      </c>
      <c r="B188" s="11" t="s">
        <v>0</v>
      </c>
      <c r="C188" s="11" t="s">
        <v>255</v>
      </c>
      <c r="D188" s="11">
        <v>4</v>
      </c>
      <c r="E188" s="11" t="s">
        <v>128</v>
      </c>
      <c r="F188" s="11" t="s">
        <v>127</v>
      </c>
      <c r="G188" s="11">
        <v>5</v>
      </c>
      <c r="H188" s="11">
        <v>8</v>
      </c>
      <c r="I188" s="11">
        <v>5</v>
      </c>
      <c r="J188" s="11">
        <v>10</v>
      </c>
      <c r="K188" s="11">
        <v>1</v>
      </c>
      <c r="L188" s="11">
        <v>636112</v>
      </c>
      <c r="M188" s="11">
        <v>747207</v>
      </c>
      <c r="N188" s="11">
        <v>200547</v>
      </c>
      <c r="O188" s="11">
        <v>405701</v>
      </c>
      <c r="P188" s="11">
        <v>96924</v>
      </c>
      <c r="Q188" s="11">
        <v>541249</v>
      </c>
      <c r="R188" s="11">
        <v>2899105</v>
      </c>
      <c r="S188" s="17">
        <f t="shared" si="8"/>
        <v>48.318416666666664</v>
      </c>
      <c r="T188" s="17">
        <f t="shared" si="9"/>
        <v>23.055316666666666</v>
      </c>
      <c r="U188" s="17">
        <f t="shared" si="9"/>
        <v>10.104133333333333</v>
      </c>
      <c r="V188" s="17">
        <f t="shared" si="10"/>
        <v>10.636216666666666</v>
      </c>
      <c r="W188" s="17">
        <f t="shared" si="11"/>
        <v>12.951183333333335</v>
      </c>
      <c r="X188" s="11" t="s">
        <v>256</v>
      </c>
      <c r="Y188" s="11">
        <v>13</v>
      </c>
      <c r="Z188" s="11">
        <v>15</v>
      </c>
      <c r="AA188" s="11">
        <v>1383319</v>
      </c>
      <c r="AB188" s="11">
        <v>606248</v>
      </c>
      <c r="AC188" s="11">
        <v>2</v>
      </c>
      <c r="AD188" s="11">
        <v>777071</v>
      </c>
      <c r="AE188" s="11">
        <v>29</v>
      </c>
      <c r="AF188">
        <v>21</v>
      </c>
      <c r="AG188" t="s">
        <v>279</v>
      </c>
      <c r="AH188" t="s">
        <v>100</v>
      </c>
      <c r="AI188" t="s">
        <v>88</v>
      </c>
      <c r="AJ188" t="s">
        <v>96</v>
      </c>
      <c r="AK188" t="s">
        <v>95</v>
      </c>
      <c r="AL188" t="s">
        <v>460</v>
      </c>
    </row>
    <row r="189" spans="1:38" x14ac:dyDescent="0.2">
      <c r="A189" t="s">
        <v>663</v>
      </c>
      <c r="B189" s="11" t="s">
        <v>0</v>
      </c>
      <c r="C189" s="11" t="s">
        <v>255</v>
      </c>
      <c r="D189" s="11">
        <v>2</v>
      </c>
      <c r="E189" s="11" t="s">
        <v>128</v>
      </c>
      <c r="F189" s="11" t="s">
        <v>127</v>
      </c>
      <c r="G189" s="11">
        <v>2</v>
      </c>
      <c r="H189" s="11">
        <v>9</v>
      </c>
      <c r="I189" s="11">
        <v>5</v>
      </c>
      <c r="J189" s="11">
        <v>9</v>
      </c>
      <c r="K189" s="11">
        <v>2</v>
      </c>
      <c r="L189" s="11">
        <v>185596</v>
      </c>
      <c r="M189" s="11">
        <v>310679</v>
      </c>
      <c r="N189" s="11">
        <v>232005</v>
      </c>
      <c r="O189" s="11">
        <v>478296</v>
      </c>
      <c r="P189" s="11">
        <v>129512</v>
      </c>
      <c r="Q189" s="11">
        <v>869622</v>
      </c>
      <c r="R189" s="11">
        <v>2433601</v>
      </c>
      <c r="S189" s="17">
        <f t="shared" si="8"/>
        <v>40.560016666666669</v>
      </c>
      <c r="T189" s="17">
        <f t="shared" si="9"/>
        <v>8.2712500000000002</v>
      </c>
      <c r="U189" s="17">
        <f t="shared" si="9"/>
        <v>11.83835</v>
      </c>
      <c r="V189" s="17">
        <f t="shared" si="10"/>
        <v>16.652233333333335</v>
      </c>
      <c r="W189" s="17">
        <f t="shared" si="11"/>
        <v>-3.5671000000000004</v>
      </c>
      <c r="X189" s="11" t="s">
        <v>257</v>
      </c>
      <c r="Y189" s="11">
        <v>11</v>
      </c>
      <c r="Z189" s="11">
        <v>14</v>
      </c>
      <c r="AA189" s="11">
        <v>496275</v>
      </c>
      <c r="AB189" s="11">
        <v>710301</v>
      </c>
      <c r="AC189" s="11">
        <v>3</v>
      </c>
      <c r="AD189" s="11">
        <v>-214026</v>
      </c>
      <c r="AE189" s="11">
        <v>27</v>
      </c>
      <c r="AF189">
        <v>19</v>
      </c>
      <c r="AG189" t="s">
        <v>110</v>
      </c>
      <c r="AH189" t="s">
        <v>92</v>
      </c>
      <c r="AI189" t="s">
        <v>99</v>
      </c>
      <c r="AJ189" t="s">
        <v>96</v>
      </c>
      <c r="AK189" t="s">
        <v>95</v>
      </c>
      <c r="AL189" t="s">
        <v>460</v>
      </c>
    </row>
    <row r="190" spans="1:38" x14ac:dyDescent="0.2">
      <c r="A190" t="s">
        <v>664</v>
      </c>
      <c r="B190" s="11" t="s">
        <v>16</v>
      </c>
      <c r="C190" s="11" t="s">
        <v>255</v>
      </c>
      <c r="D190" s="11">
        <v>0</v>
      </c>
      <c r="E190" s="11" t="s">
        <v>127</v>
      </c>
      <c r="F190" s="11" t="s">
        <v>128</v>
      </c>
      <c r="G190" s="11">
        <v>5</v>
      </c>
      <c r="H190" s="11">
        <v>7</v>
      </c>
      <c r="I190" s="11">
        <v>5</v>
      </c>
      <c r="J190" s="11">
        <v>8</v>
      </c>
      <c r="K190" s="11">
        <v>1</v>
      </c>
      <c r="L190" s="11">
        <v>100625</v>
      </c>
      <c r="M190" s="11">
        <v>401383</v>
      </c>
      <c r="N190" s="11">
        <v>165944</v>
      </c>
      <c r="O190" s="11">
        <v>549435</v>
      </c>
      <c r="P190" s="11">
        <v>123060</v>
      </c>
      <c r="Q190" s="11">
        <v>737641</v>
      </c>
      <c r="R190" s="11">
        <v>2357531</v>
      </c>
      <c r="S190" s="17">
        <f t="shared" si="8"/>
        <v>39.292183333333334</v>
      </c>
      <c r="T190" s="17">
        <f t="shared" si="9"/>
        <v>8.3667999999999996</v>
      </c>
      <c r="U190" s="17">
        <f t="shared" si="9"/>
        <v>11.922983333333333</v>
      </c>
      <c r="V190" s="17">
        <f t="shared" si="10"/>
        <v>14.345016666666668</v>
      </c>
      <c r="W190" s="17">
        <f t="shared" si="11"/>
        <v>-3.5561833333333337</v>
      </c>
      <c r="X190" s="11" t="s">
        <v>258</v>
      </c>
      <c r="Y190" s="11">
        <v>12</v>
      </c>
      <c r="Z190" s="11">
        <v>13</v>
      </c>
      <c r="AA190" s="11">
        <v>502008</v>
      </c>
      <c r="AB190" s="11">
        <v>715379</v>
      </c>
      <c r="AC190" s="11">
        <v>1</v>
      </c>
      <c r="AD190" s="11">
        <v>-213371</v>
      </c>
      <c r="AE190" s="11">
        <v>26</v>
      </c>
      <c r="AF190">
        <v>19</v>
      </c>
      <c r="AG190" t="s">
        <v>110</v>
      </c>
      <c r="AH190" t="s">
        <v>92</v>
      </c>
      <c r="AI190" t="s">
        <v>99</v>
      </c>
      <c r="AJ190" t="s">
        <v>89</v>
      </c>
      <c r="AK190" t="s">
        <v>90</v>
      </c>
      <c r="AL190" t="s">
        <v>172</v>
      </c>
    </row>
    <row r="191" spans="1:38" x14ac:dyDescent="0.2">
      <c r="A191" t="s">
        <v>665</v>
      </c>
      <c r="B191" s="11" t="s">
        <v>0</v>
      </c>
      <c r="C191" s="11" t="s">
        <v>255</v>
      </c>
      <c r="D191" s="11">
        <v>0</v>
      </c>
      <c r="E191" s="11" t="s">
        <v>128</v>
      </c>
      <c r="F191" s="11" t="s">
        <v>127</v>
      </c>
      <c r="G191" s="11">
        <v>4</v>
      </c>
      <c r="H191" s="11">
        <v>7</v>
      </c>
      <c r="I191" s="11">
        <v>5</v>
      </c>
      <c r="J191" s="11">
        <v>8</v>
      </c>
      <c r="K191" s="11">
        <v>2</v>
      </c>
      <c r="L191" s="11">
        <v>108756</v>
      </c>
      <c r="M191" s="11">
        <v>346587</v>
      </c>
      <c r="N191" s="11">
        <v>148850</v>
      </c>
      <c r="O191" s="11">
        <v>270036</v>
      </c>
      <c r="P191" s="11">
        <v>84954</v>
      </c>
      <c r="Q191" s="11">
        <v>481523</v>
      </c>
      <c r="R191" s="11">
        <v>1696135</v>
      </c>
      <c r="S191" s="17">
        <f t="shared" si="8"/>
        <v>28.268916666666666</v>
      </c>
      <c r="T191" s="17">
        <f t="shared" si="9"/>
        <v>7.5890500000000003</v>
      </c>
      <c r="U191" s="17">
        <f t="shared" si="9"/>
        <v>6.9814333333333334</v>
      </c>
      <c r="V191" s="17">
        <f t="shared" si="10"/>
        <v>9.4412833333333328</v>
      </c>
      <c r="W191" s="17">
        <f t="shared" si="11"/>
        <v>0.60761666666666669</v>
      </c>
      <c r="X191" s="11" t="s">
        <v>259</v>
      </c>
      <c r="Y191" s="11">
        <v>11</v>
      </c>
      <c r="Z191" s="11">
        <v>13</v>
      </c>
      <c r="AA191" s="11">
        <v>455343</v>
      </c>
      <c r="AB191" s="11">
        <v>418886</v>
      </c>
      <c r="AC191" s="11">
        <v>2</v>
      </c>
      <c r="AD191" s="11">
        <v>36457</v>
      </c>
      <c r="AE191" s="11">
        <v>26</v>
      </c>
      <c r="AF191">
        <v>20</v>
      </c>
      <c r="AG191" t="s">
        <v>110</v>
      </c>
      <c r="AH191" t="s">
        <v>92</v>
      </c>
      <c r="AI191" t="s">
        <v>88</v>
      </c>
      <c r="AJ191" t="s">
        <v>96</v>
      </c>
      <c r="AK191" t="s">
        <v>95</v>
      </c>
      <c r="AL191" t="s">
        <v>460</v>
      </c>
    </row>
    <row r="192" spans="1:38" x14ac:dyDescent="0.2">
      <c r="A192" t="s">
        <v>666</v>
      </c>
      <c r="B192" s="11" t="s">
        <v>0</v>
      </c>
      <c r="C192" s="11" t="s">
        <v>255</v>
      </c>
      <c r="D192" s="11">
        <v>4</v>
      </c>
      <c r="E192" s="11" t="s">
        <v>128</v>
      </c>
      <c r="F192" s="11" t="s">
        <v>127</v>
      </c>
      <c r="G192" s="11">
        <v>3</v>
      </c>
      <c r="H192" s="11">
        <v>7</v>
      </c>
      <c r="I192" s="11">
        <v>4</v>
      </c>
      <c r="J192" s="11">
        <v>9</v>
      </c>
      <c r="K192" s="11">
        <v>2</v>
      </c>
      <c r="L192" s="11">
        <v>172246</v>
      </c>
      <c r="M192" s="11">
        <v>388797</v>
      </c>
      <c r="N192" s="11">
        <v>211507</v>
      </c>
      <c r="O192" s="11">
        <v>403631</v>
      </c>
      <c r="P192" s="11">
        <v>300190</v>
      </c>
      <c r="Q192" s="11">
        <v>611852</v>
      </c>
      <c r="R192" s="11">
        <v>2349180</v>
      </c>
      <c r="S192" s="17">
        <f t="shared" si="8"/>
        <v>39.152999999999999</v>
      </c>
      <c r="T192" s="17">
        <f t="shared" si="9"/>
        <v>9.350716666666667</v>
      </c>
      <c r="U192" s="17">
        <f t="shared" si="9"/>
        <v>10.2523</v>
      </c>
      <c r="V192" s="17">
        <f t="shared" si="10"/>
        <v>15.200700000000001</v>
      </c>
      <c r="W192" s="17">
        <f t="shared" si="11"/>
        <v>-0.90158333333333329</v>
      </c>
      <c r="X192" s="11" t="s">
        <v>260</v>
      </c>
      <c r="Y192" s="11">
        <v>10</v>
      </c>
      <c r="Z192" s="11">
        <v>13</v>
      </c>
      <c r="AA192" s="11">
        <v>561043</v>
      </c>
      <c r="AB192" s="11">
        <v>615138</v>
      </c>
      <c r="AC192" s="11">
        <v>3</v>
      </c>
      <c r="AD192" s="11">
        <v>-54095</v>
      </c>
      <c r="AE192" s="11">
        <v>25</v>
      </c>
      <c r="AF192">
        <v>19</v>
      </c>
      <c r="AG192" t="s">
        <v>110</v>
      </c>
      <c r="AH192" t="s">
        <v>92</v>
      </c>
      <c r="AI192" t="s">
        <v>99</v>
      </c>
      <c r="AJ192" t="s">
        <v>89</v>
      </c>
      <c r="AK192" t="s">
        <v>95</v>
      </c>
      <c r="AL192" t="s">
        <v>460</v>
      </c>
    </row>
    <row r="193" spans="1:38" x14ac:dyDescent="0.2">
      <c r="A193" t="s">
        <v>667</v>
      </c>
      <c r="B193" s="11" t="s">
        <v>16</v>
      </c>
      <c r="C193" s="11" t="s">
        <v>255</v>
      </c>
      <c r="D193" s="11">
        <v>4</v>
      </c>
      <c r="E193" s="11" t="s">
        <v>127</v>
      </c>
      <c r="F193" s="11" t="s">
        <v>128</v>
      </c>
      <c r="G193" s="11">
        <v>3</v>
      </c>
      <c r="H193" s="11">
        <v>7</v>
      </c>
      <c r="I193" s="11">
        <v>3</v>
      </c>
      <c r="J193" s="11">
        <v>7</v>
      </c>
      <c r="K193" s="11">
        <v>2</v>
      </c>
      <c r="L193" s="11">
        <v>131686</v>
      </c>
      <c r="M193" s="11">
        <v>350850</v>
      </c>
      <c r="N193" s="11">
        <v>266448</v>
      </c>
      <c r="O193" s="11">
        <v>415368</v>
      </c>
      <c r="P193" s="11">
        <v>115957</v>
      </c>
      <c r="Q193" s="11">
        <v>725246</v>
      </c>
      <c r="R193" s="11">
        <v>2250600</v>
      </c>
      <c r="S193" s="17">
        <f t="shared" si="8"/>
        <v>37.51</v>
      </c>
      <c r="T193" s="17">
        <f t="shared" si="9"/>
        <v>8.0422666666666665</v>
      </c>
      <c r="U193" s="17">
        <f t="shared" si="9"/>
        <v>11.3636</v>
      </c>
      <c r="V193" s="17">
        <f t="shared" si="10"/>
        <v>14.020049999999999</v>
      </c>
      <c r="W193" s="17">
        <f t="shared" si="11"/>
        <v>-3.3213333333333335</v>
      </c>
      <c r="X193" s="11" t="s">
        <v>261</v>
      </c>
      <c r="Y193" s="11">
        <v>10</v>
      </c>
      <c r="Z193" s="11">
        <v>10</v>
      </c>
      <c r="AA193" s="11">
        <v>482536</v>
      </c>
      <c r="AB193" s="11">
        <v>681816</v>
      </c>
      <c r="AC193" s="11">
        <v>0</v>
      </c>
      <c r="AD193" s="11">
        <v>-199280</v>
      </c>
      <c r="AE193" s="11">
        <v>22</v>
      </c>
      <c r="AF193">
        <v>22</v>
      </c>
      <c r="AG193" t="s">
        <v>110</v>
      </c>
      <c r="AH193" t="s">
        <v>92</v>
      </c>
      <c r="AI193" t="s">
        <v>98</v>
      </c>
      <c r="AJ193" t="s">
        <v>103</v>
      </c>
      <c r="AK193" t="s">
        <v>95</v>
      </c>
      <c r="AL193" t="s">
        <v>172</v>
      </c>
    </row>
    <row r="194" spans="1:38" x14ac:dyDescent="0.2">
      <c r="A194" t="s">
        <v>668</v>
      </c>
      <c r="B194" s="11" t="s">
        <v>0</v>
      </c>
      <c r="C194" s="11" t="s">
        <v>255</v>
      </c>
      <c r="D194" s="11">
        <v>4</v>
      </c>
      <c r="E194" s="11" t="s">
        <v>127</v>
      </c>
      <c r="F194" s="11" t="s">
        <v>128</v>
      </c>
      <c r="G194" s="11">
        <v>5</v>
      </c>
      <c r="H194" s="11">
        <v>7</v>
      </c>
      <c r="I194" s="11">
        <v>2</v>
      </c>
      <c r="J194" s="11">
        <v>8</v>
      </c>
      <c r="K194" s="11">
        <v>0</v>
      </c>
      <c r="L194" s="11">
        <v>137465</v>
      </c>
      <c r="M194" s="11">
        <v>440943</v>
      </c>
      <c r="N194" s="11">
        <v>215470</v>
      </c>
      <c r="O194" s="11">
        <v>228250</v>
      </c>
      <c r="P194" s="11">
        <v>235635</v>
      </c>
      <c r="Q194" s="11">
        <v>685612</v>
      </c>
      <c r="R194" s="11">
        <v>2241066</v>
      </c>
      <c r="S194" s="17">
        <f t="shared" si="8"/>
        <v>37.351099999999995</v>
      </c>
      <c r="T194" s="17">
        <f t="shared" si="9"/>
        <v>9.640133333333333</v>
      </c>
      <c r="U194" s="17">
        <f t="shared" si="9"/>
        <v>7.3953333333333342</v>
      </c>
      <c r="V194" s="17">
        <f t="shared" si="10"/>
        <v>15.354116666666666</v>
      </c>
      <c r="W194" s="17">
        <f t="shared" si="11"/>
        <v>2.2447999999999997</v>
      </c>
      <c r="X194" s="11" t="s">
        <v>262</v>
      </c>
      <c r="Y194" s="11">
        <v>12</v>
      </c>
      <c r="Z194" s="11">
        <v>10</v>
      </c>
      <c r="AA194" s="11">
        <v>578408</v>
      </c>
      <c r="AB194" s="11">
        <v>443720</v>
      </c>
      <c r="AC194" s="11">
        <v>-2</v>
      </c>
      <c r="AD194" s="11">
        <v>134688</v>
      </c>
      <c r="AE194" s="11">
        <v>22</v>
      </c>
      <c r="AF194">
        <v>20</v>
      </c>
      <c r="AG194" t="s">
        <v>110</v>
      </c>
      <c r="AH194" t="s">
        <v>92</v>
      </c>
      <c r="AI194" t="s">
        <v>88</v>
      </c>
      <c r="AJ194" t="s">
        <v>96</v>
      </c>
      <c r="AK194" t="s">
        <v>95</v>
      </c>
      <c r="AL194" t="s">
        <v>460</v>
      </c>
    </row>
    <row r="195" spans="1:38" x14ac:dyDescent="0.2">
      <c r="A195" t="s">
        <v>669</v>
      </c>
      <c r="B195" s="11" t="s">
        <v>0</v>
      </c>
      <c r="C195" s="11" t="s">
        <v>255</v>
      </c>
      <c r="D195" s="11">
        <v>0</v>
      </c>
      <c r="E195" s="11" t="s">
        <v>128</v>
      </c>
      <c r="F195" s="11" t="s">
        <v>127</v>
      </c>
      <c r="G195" s="11">
        <v>5</v>
      </c>
      <c r="H195" s="11">
        <v>8</v>
      </c>
      <c r="I195" s="11">
        <v>3</v>
      </c>
      <c r="J195" s="11">
        <v>7</v>
      </c>
      <c r="K195" s="11">
        <v>2</v>
      </c>
      <c r="L195" s="11">
        <v>188218</v>
      </c>
      <c r="M195" s="11">
        <v>438048</v>
      </c>
      <c r="N195" s="11">
        <v>242908</v>
      </c>
      <c r="O195" s="11">
        <v>612679</v>
      </c>
      <c r="P195" s="11">
        <v>123198</v>
      </c>
      <c r="Q195" s="11">
        <v>442394</v>
      </c>
      <c r="R195" s="11">
        <v>2300970</v>
      </c>
      <c r="S195" s="17">
        <f t="shared" ref="S195:S258" si="12">R195/1000/60</f>
        <v>38.349499999999999</v>
      </c>
      <c r="T195" s="17">
        <f t="shared" ref="T195:U258" si="13">AA195/1000/60</f>
        <v>10.437766666666667</v>
      </c>
      <c r="U195" s="17">
        <f t="shared" si="13"/>
        <v>14.259783333333333</v>
      </c>
      <c r="V195" s="17">
        <f t="shared" ref="V195:V258" si="14">(P195+Q195)/1000/60</f>
        <v>9.4265333333333334</v>
      </c>
      <c r="W195" s="17">
        <f t="shared" ref="W195:W258" si="15">AD195/1000/60</f>
        <v>-3.8220166666666668</v>
      </c>
      <c r="X195" s="11" t="s">
        <v>263</v>
      </c>
      <c r="Y195" s="11">
        <v>13</v>
      </c>
      <c r="Z195" s="11">
        <v>10</v>
      </c>
      <c r="AA195" s="11">
        <v>626266</v>
      </c>
      <c r="AB195" s="11">
        <v>855587</v>
      </c>
      <c r="AC195" s="11">
        <v>-3</v>
      </c>
      <c r="AD195" s="11">
        <v>-229321</v>
      </c>
      <c r="AE195" s="11">
        <v>25</v>
      </c>
      <c r="AF195">
        <v>18</v>
      </c>
      <c r="AG195" t="s">
        <v>110</v>
      </c>
      <c r="AH195" t="s">
        <v>92</v>
      </c>
      <c r="AI195" t="s">
        <v>93</v>
      </c>
      <c r="AJ195" t="s">
        <v>89</v>
      </c>
      <c r="AK195" t="s">
        <v>90</v>
      </c>
      <c r="AL195" t="s">
        <v>460</v>
      </c>
    </row>
    <row r="196" spans="1:38" x14ac:dyDescent="0.2">
      <c r="A196" t="s">
        <v>670</v>
      </c>
      <c r="B196" s="11" t="s">
        <v>16</v>
      </c>
      <c r="C196" s="11" t="s">
        <v>255</v>
      </c>
      <c r="D196" s="11">
        <v>0</v>
      </c>
      <c r="E196" s="11" t="s">
        <v>128</v>
      </c>
      <c r="F196" s="11" t="s">
        <v>127</v>
      </c>
      <c r="G196" s="11">
        <v>5</v>
      </c>
      <c r="H196" s="11">
        <v>5</v>
      </c>
      <c r="I196" s="11">
        <v>2</v>
      </c>
      <c r="J196" s="11">
        <v>2</v>
      </c>
      <c r="K196" s="11">
        <v>2</v>
      </c>
      <c r="L196" s="11">
        <v>172455</v>
      </c>
      <c r="M196" s="11">
        <v>455471</v>
      </c>
      <c r="N196" s="11">
        <v>202943</v>
      </c>
      <c r="O196" s="11">
        <v>465598</v>
      </c>
      <c r="P196" s="11">
        <v>138524</v>
      </c>
      <c r="Q196" s="11">
        <v>466000</v>
      </c>
      <c r="R196" s="11">
        <v>2063665</v>
      </c>
      <c r="S196" s="17">
        <f t="shared" si="12"/>
        <v>34.394416666666665</v>
      </c>
      <c r="T196" s="17">
        <f t="shared" si="13"/>
        <v>10.465433333333333</v>
      </c>
      <c r="U196" s="17">
        <f t="shared" si="13"/>
        <v>11.14235</v>
      </c>
      <c r="V196" s="17">
        <f t="shared" si="14"/>
        <v>10.0754</v>
      </c>
      <c r="W196" s="17">
        <f t="shared" si="15"/>
        <v>-0.67691666666666672</v>
      </c>
      <c r="X196" s="11" t="s">
        <v>264</v>
      </c>
      <c r="Y196" s="11">
        <v>10</v>
      </c>
      <c r="Z196" s="11">
        <v>4</v>
      </c>
      <c r="AA196" s="11">
        <v>627926</v>
      </c>
      <c r="AB196" s="11">
        <v>668541</v>
      </c>
      <c r="AC196" s="11">
        <v>-6</v>
      </c>
      <c r="AD196" s="11">
        <v>-40615</v>
      </c>
      <c r="AE196" s="11">
        <v>16</v>
      </c>
      <c r="AF196">
        <v>21</v>
      </c>
      <c r="AG196" t="s">
        <v>255</v>
      </c>
      <c r="AH196" t="s">
        <v>92</v>
      </c>
      <c r="AI196" t="s">
        <v>98</v>
      </c>
      <c r="AJ196" t="s">
        <v>96</v>
      </c>
      <c r="AK196" t="s">
        <v>95</v>
      </c>
      <c r="AL196" t="s">
        <v>460</v>
      </c>
    </row>
    <row r="197" spans="1:38" x14ac:dyDescent="0.2">
      <c r="A197" t="s">
        <v>671</v>
      </c>
      <c r="B197" s="11" t="s">
        <v>16</v>
      </c>
      <c r="C197" s="11" t="s">
        <v>255</v>
      </c>
      <c r="D197" s="11">
        <v>4</v>
      </c>
      <c r="E197" s="11" t="s">
        <v>127</v>
      </c>
      <c r="F197" s="11" t="s">
        <v>128</v>
      </c>
      <c r="G197" s="11">
        <v>4</v>
      </c>
      <c r="H197" s="11">
        <v>8</v>
      </c>
      <c r="I197" s="11">
        <v>4</v>
      </c>
      <c r="J197" s="11">
        <v>10</v>
      </c>
      <c r="K197" s="11">
        <v>1</v>
      </c>
      <c r="L197" s="11">
        <v>128961</v>
      </c>
      <c r="M197" s="11">
        <v>398548</v>
      </c>
      <c r="N197" s="11">
        <v>212210</v>
      </c>
      <c r="O197" s="11">
        <v>398232</v>
      </c>
      <c r="P197" s="11">
        <v>184281</v>
      </c>
      <c r="Q197" s="11">
        <v>478396</v>
      </c>
      <c r="R197" s="11">
        <v>2067321</v>
      </c>
      <c r="S197" s="17">
        <f t="shared" si="12"/>
        <v>34.455349999999996</v>
      </c>
      <c r="T197" s="17">
        <f t="shared" si="13"/>
        <v>8.7918166666666675</v>
      </c>
      <c r="U197" s="17">
        <f t="shared" si="13"/>
        <v>10.174033333333334</v>
      </c>
      <c r="V197" s="17">
        <f t="shared" si="14"/>
        <v>11.044616666666666</v>
      </c>
      <c r="W197" s="17">
        <f t="shared" si="15"/>
        <v>-1.3822166666666669</v>
      </c>
      <c r="X197" s="11" t="s">
        <v>265</v>
      </c>
      <c r="Y197" s="11">
        <v>12</v>
      </c>
      <c r="Z197" s="11">
        <v>14</v>
      </c>
      <c r="AA197" s="11">
        <v>527509</v>
      </c>
      <c r="AB197" s="11">
        <v>610442</v>
      </c>
      <c r="AC197" s="11">
        <v>2</v>
      </c>
      <c r="AD197" s="11">
        <v>-82933</v>
      </c>
      <c r="AE197" s="11">
        <v>27</v>
      </c>
      <c r="AF197">
        <v>20</v>
      </c>
      <c r="AG197" t="s">
        <v>110</v>
      </c>
      <c r="AH197" t="s">
        <v>92</v>
      </c>
      <c r="AI197" t="s">
        <v>88</v>
      </c>
      <c r="AJ197" t="s">
        <v>89</v>
      </c>
      <c r="AK197" t="s">
        <v>95</v>
      </c>
      <c r="AL197" t="s">
        <v>172</v>
      </c>
    </row>
    <row r="198" spans="1:38" x14ac:dyDescent="0.2">
      <c r="A198" t="s">
        <v>672</v>
      </c>
      <c r="B198" s="11" t="s">
        <v>0</v>
      </c>
      <c r="C198" s="11" t="s">
        <v>255</v>
      </c>
      <c r="D198" s="11">
        <v>3</v>
      </c>
      <c r="E198" s="11" t="s">
        <v>127</v>
      </c>
      <c r="F198" s="11" t="s">
        <v>128</v>
      </c>
      <c r="G198" s="11">
        <v>3</v>
      </c>
      <c r="H198" s="11">
        <v>6</v>
      </c>
      <c r="I198" s="11">
        <v>1</v>
      </c>
      <c r="J198" s="11">
        <v>8</v>
      </c>
      <c r="K198" s="11">
        <v>2</v>
      </c>
      <c r="L198" s="11">
        <v>102723</v>
      </c>
      <c r="M198" s="11">
        <v>306229</v>
      </c>
      <c r="N198" s="11">
        <v>199101</v>
      </c>
      <c r="O198" s="11">
        <v>206941</v>
      </c>
      <c r="P198" s="11">
        <v>97398</v>
      </c>
      <c r="Q198" s="11">
        <v>500469</v>
      </c>
      <c r="R198" s="11">
        <v>1636360</v>
      </c>
      <c r="S198" s="17">
        <f t="shared" si="12"/>
        <v>27.272666666666666</v>
      </c>
      <c r="T198" s="17">
        <f t="shared" si="13"/>
        <v>6.8158666666666665</v>
      </c>
      <c r="U198" s="17">
        <f t="shared" si="13"/>
        <v>6.7673666666666659</v>
      </c>
      <c r="V198" s="17">
        <f t="shared" si="14"/>
        <v>9.9644499999999994</v>
      </c>
      <c r="W198" s="17">
        <f t="shared" si="15"/>
        <v>4.8500000000000001E-2</v>
      </c>
      <c r="X198" s="11" t="s">
        <v>266</v>
      </c>
      <c r="Y198" s="11">
        <v>9</v>
      </c>
      <c r="Z198" s="11">
        <v>9</v>
      </c>
      <c r="AA198" s="11">
        <v>408952</v>
      </c>
      <c r="AB198" s="11">
        <v>406042</v>
      </c>
      <c r="AC198" s="11">
        <v>0</v>
      </c>
      <c r="AD198" s="11">
        <v>2910</v>
      </c>
      <c r="AE198" s="11">
        <v>20</v>
      </c>
      <c r="AF198">
        <v>21</v>
      </c>
      <c r="AG198" t="s">
        <v>466</v>
      </c>
      <c r="AH198" t="s">
        <v>100</v>
      </c>
      <c r="AI198" t="s">
        <v>88</v>
      </c>
      <c r="AJ198" t="s">
        <v>96</v>
      </c>
      <c r="AK198" t="s">
        <v>90</v>
      </c>
      <c r="AL198" t="s">
        <v>172</v>
      </c>
    </row>
    <row r="199" spans="1:38" x14ac:dyDescent="0.2">
      <c r="A199" t="s">
        <v>673</v>
      </c>
      <c r="B199" s="11" t="s">
        <v>0</v>
      </c>
      <c r="C199" s="11" t="s">
        <v>255</v>
      </c>
      <c r="D199" s="11">
        <v>4</v>
      </c>
      <c r="E199" s="11" t="s">
        <v>128</v>
      </c>
      <c r="F199" s="11" t="s">
        <v>127</v>
      </c>
      <c r="G199" s="11">
        <v>4</v>
      </c>
      <c r="H199" s="11">
        <v>8</v>
      </c>
      <c r="I199" s="11">
        <v>4</v>
      </c>
      <c r="J199" s="11">
        <v>8</v>
      </c>
      <c r="K199" s="11">
        <v>2</v>
      </c>
      <c r="L199" s="11">
        <v>137844</v>
      </c>
      <c r="M199" s="11">
        <v>296302</v>
      </c>
      <c r="N199" s="11">
        <v>132133</v>
      </c>
      <c r="O199" s="11">
        <v>314176</v>
      </c>
      <c r="P199" s="11">
        <v>158155</v>
      </c>
      <c r="Q199" s="11">
        <v>627882</v>
      </c>
      <c r="R199" s="11">
        <v>1906739</v>
      </c>
      <c r="S199" s="17">
        <f t="shared" si="12"/>
        <v>31.778983333333333</v>
      </c>
      <c r="T199" s="17">
        <f t="shared" si="13"/>
        <v>7.2357666666666667</v>
      </c>
      <c r="U199" s="17">
        <f t="shared" si="13"/>
        <v>7.438483333333334</v>
      </c>
      <c r="V199" s="17">
        <f t="shared" si="14"/>
        <v>13.100616666666667</v>
      </c>
      <c r="W199" s="17">
        <f t="shared" si="15"/>
        <v>-0.20271666666666668</v>
      </c>
      <c r="X199" s="11" t="s">
        <v>267</v>
      </c>
      <c r="Y199" s="11">
        <v>12</v>
      </c>
      <c r="Z199" s="11">
        <v>12</v>
      </c>
      <c r="AA199" s="11">
        <v>434146</v>
      </c>
      <c r="AB199" s="11">
        <v>446309</v>
      </c>
      <c r="AC199" s="11">
        <v>0</v>
      </c>
      <c r="AD199" s="11">
        <v>-12163</v>
      </c>
      <c r="AE199" s="11">
        <v>26</v>
      </c>
      <c r="AF199">
        <v>20</v>
      </c>
      <c r="AG199" t="s">
        <v>110</v>
      </c>
      <c r="AH199" t="s">
        <v>92</v>
      </c>
      <c r="AI199" t="s">
        <v>88</v>
      </c>
      <c r="AJ199" t="s">
        <v>96</v>
      </c>
      <c r="AK199" t="s">
        <v>95</v>
      </c>
      <c r="AL199" t="s">
        <v>460</v>
      </c>
    </row>
    <row r="200" spans="1:38" x14ac:dyDescent="0.2">
      <c r="A200" t="s">
        <v>674</v>
      </c>
      <c r="B200" s="11" t="s">
        <v>0</v>
      </c>
      <c r="C200" s="11" t="s">
        <v>255</v>
      </c>
      <c r="D200" s="11">
        <v>3</v>
      </c>
      <c r="E200" s="11" t="s">
        <v>128</v>
      </c>
      <c r="F200" s="11" t="s">
        <v>127</v>
      </c>
      <c r="G200" s="11">
        <v>5</v>
      </c>
      <c r="H200" s="11">
        <v>7</v>
      </c>
      <c r="I200" s="11">
        <v>4</v>
      </c>
      <c r="J200" s="11">
        <v>6</v>
      </c>
      <c r="K200" s="11">
        <v>1</v>
      </c>
      <c r="L200" s="11">
        <v>155946</v>
      </c>
      <c r="M200" s="11">
        <v>409083</v>
      </c>
      <c r="N200" s="11">
        <v>193834</v>
      </c>
      <c r="O200" s="11">
        <v>648751</v>
      </c>
      <c r="P200" s="11">
        <v>154674</v>
      </c>
      <c r="Q200" s="11">
        <v>495669</v>
      </c>
      <c r="R200" s="11">
        <v>2349107</v>
      </c>
      <c r="S200" s="17">
        <f t="shared" si="12"/>
        <v>39.151783333333334</v>
      </c>
      <c r="T200" s="17">
        <f t="shared" si="13"/>
        <v>9.4171499999999995</v>
      </c>
      <c r="U200" s="17">
        <f t="shared" si="13"/>
        <v>14.043083333333334</v>
      </c>
      <c r="V200" s="17">
        <f t="shared" si="14"/>
        <v>10.839049999999999</v>
      </c>
      <c r="W200" s="17">
        <f t="shared" si="15"/>
        <v>-4.6259333333333332</v>
      </c>
      <c r="X200" s="11" t="s">
        <v>268</v>
      </c>
      <c r="Y200" s="11">
        <v>12</v>
      </c>
      <c r="Z200" s="11">
        <v>10</v>
      </c>
      <c r="AA200" s="11">
        <v>565029</v>
      </c>
      <c r="AB200" s="11">
        <v>842585</v>
      </c>
      <c r="AC200" s="11">
        <v>-2</v>
      </c>
      <c r="AD200" s="11">
        <v>-277556</v>
      </c>
      <c r="AE200" s="11">
        <v>23</v>
      </c>
      <c r="AF200">
        <v>20</v>
      </c>
      <c r="AG200" t="s">
        <v>469</v>
      </c>
      <c r="AH200" t="s">
        <v>97</v>
      </c>
      <c r="AI200" t="s">
        <v>88</v>
      </c>
      <c r="AJ200" t="s">
        <v>101</v>
      </c>
      <c r="AK200" t="s">
        <v>95</v>
      </c>
      <c r="AL200" t="s">
        <v>460</v>
      </c>
    </row>
    <row r="201" spans="1:38" x14ac:dyDescent="0.2">
      <c r="A201" t="s">
        <v>675</v>
      </c>
      <c r="B201" s="11" t="s">
        <v>0</v>
      </c>
      <c r="C201" s="11" t="s">
        <v>255</v>
      </c>
      <c r="D201" s="11">
        <v>3</v>
      </c>
      <c r="E201" s="11" t="s">
        <v>128</v>
      </c>
      <c r="F201" s="11" t="s">
        <v>127</v>
      </c>
      <c r="G201" s="11">
        <v>4</v>
      </c>
      <c r="H201" s="11">
        <v>8</v>
      </c>
      <c r="I201" s="11">
        <v>4</v>
      </c>
      <c r="J201" s="11">
        <v>8</v>
      </c>
      <c r="K201" s="11">
        <v>1</v>
      </c>
      <c r="L201" s="11">
        <v>287843</v>
      </c>
      <c r="M201" s="11">
        <v>486599</v>
      </c>
      <c r="N201" s="11">
        <v>189126</v>
      </c>
      <c r="O201" s="11">
        <v>470181</v>
      </c>
      <c r="P201" s="11">
        <v>115146</v>
      </c>
      <c r="Q201" s="11">
        <v>1319787</v>
      </c>
      <c r="R201" s="11">
        <v>3173189</v>
      </c>
      <c r="S201" s="17">
        <f t="shared" si="12"/>
        <v>52.886483333333331</v>
      </c>
      <c r="T201" s="17">
        <f t="shared" si="13"/>
        <v>12.907366666666666</v>
      </c>
      <c r="U201" s="17">
        <f t="shared" si="13"/>
        <v>10.98845</v>
      </c>
      <c r="V201" s="17">
        <f t="shared" si="14"/>
        <v>23.91555</v>
      </c>
      <c r="W201" s="17">
        <f t="shared" si="15"/>
        <v>1.9189166666666668</v>
      </c>
      <c r="X201" s="11" t="s">
        <v>269</v>
      </c>
      <c r="Y201" s="11">
        <v>12</v>
      </c>
      <c r="Z201" s="11">
        <v>12</v>
      </c>
      <c r="AA201" s="11">
        <v>774442</v>
      </c>
      <c r="AB201" s="11">
        <v>659307</v>
      </c>
      <c r="AC201" s="11">
        <v>0</v>
      </c>
      <c r="AD201" s="11">
        <v>115135</v>
      </c>
      <c r="AE201" s="11">
        <v>25</v>
      </c>
      <c r="AF201">
        <v>20</v>
      </c>
      <c r="AG201" t="s">
        <v>469</v>
      </c>
      <c r="AH201" t="s">
        <v>97</v>
      </c>
      <c r="AI201" t="s">
        <v>99</v>
      </c>
      <c r="AJ201" t="s">
        <v>89</v>
      </c>
      <c r="AK201" t="s">
        <v>95</v>
      </c>
      <c r="AL201" t="s">
        <v>460</v>
      </c>
    </row>
    <row r="202" spans="1:38" x14ac:dyDescent="0.2">
      <c r="A202" t="s">
        <v>676</v>
      </c>
      <c r="B202" s="11" t="s">
        <v>16</v>
      </c>
      <c r="C202" s="11" t="s">
        <v>255</v>
      </c>
      <c r="D202" s="11">
        <v>4</v>
      </c>
      <c r="E202" s="11" t="s">
        <v>128</v>
      </c>
      <c r="F202" s="11" t="s">
        <v>127</v>
      </c>
      <c r="G202" s="11">
        <v>4</v>
      </c>
      <c r="H202" s="11">
        <v>7</v>
      </c>
      <c r="I202" s="11">
        <v>5</v>
      </c>
      <c r="J202" s="11">
        <v>8</v>
      </c>
      <c r="K202" s="11">
        <v>1</v>
      </c>
      <c r="L202" s="11">
        <v>134890</v>
      </c>
      <c r="M202" s="11">
        <v>291658</v>
      </c>
      <c r="N202" s="11">
        <v>125992</v>
      </c>
      <c r="O202" s="11">
        <v>436999</v>
      </c>
      <c r="P202" s="11">
        <v>114439</v>
      </c>
      <c r="Q202" s="11">
        <v>698398</v>
      </c>
      <c r="R202" s="11">
        <v>2070209</v>
      </c>
      <c r="S202" s="17">
        <f t="shared" si="12"/>
        <v>34.503483333333328</v>
      </c>
      <c r="T202" s="17">
        <f t="shared" si="13"/>
        <v>7.1091333333333333</v>
      </c>
      <c r="U202" s="17">
        <f t="shared" si="13"/>
        <v>9.3831833333333332</v>
      </c>
      <c r="V202" s="17">
        <f t="shared" si="14"/>
        <v>13.547283333333333</v>
      </c>
      <c r="W202" s="17">
        <f t="shared" si="15"/>
        <v>-2.2740500000000003</v>
      </c>
      <c r="X202" s="11" t="s">
        <v>270</v>
      </c>
      <c r="Y202" s="11">
        <v>11</v>
      </c>
      <c r="Z202" s="11">
        <v>13</v>
      </c>
      <c r="AA202" s="11">
        <v>426548</v>
      </c>
      <c r="AB202" s="11">
        <v>562991</v>
      </c>
      <c r="AC202" s="11">
        <v>2</v>
      </c>
      <c r="AD202" s="11">
        <v>-136443</v>
      </c>
      <c r="AE202" s="11">
        <v>25</v>
      </c>
      <c r="AF202">
        <v>20</v>
      </c>
      <c r="AG202" t="s">
        <v>110</v>
      </c>
      <c r="AH202" t="s">
        <v>92</v>
      </c>
      <c r="AI202" t="s">
        <v>88</v>
      </c>
      <c r="AJ202" t="s">
        <v>89</v>
      </c>
      <c r="AK202" t="s">
        <v>95</v>
      </c>
      <c r="AL202" t="s">
        <v>172</v>
      </c>
    </row>
    <row r="203" spans="1:38" x14ac:dyDescent="0.2">
      <c r="A203" t="s">
        <v>677</v>
      </c>
      <c r="B203" s="11" t="s">
        <v>0</v>
      </c>
      <c r="C203" s="11" t="s">
        <v>255</v>
      </c>
      <c r="D203" s="11">
        <v>0</v>
      </c>
      <c r="E203" s="11" t="s">
        <v>127</v>
      </c>
      <c r="F203" s="11" t="s">
        <v>128</v>
      </c>
      <c r="G203" s="11">
        <v>4</v>
      </c>
      <c r="H203" s="11">
        <v>8</v>
      </c>
      <c r="I203" s="11">
        <v>1</v>
      </c>
      <c r="J203" s="11">
        <v>0</v>
      </c>
      <c r="K203" s="11">
        <v>2</v>
      </c>
      <c r="L203" s="11">
        <v>92206</v>
      </c>
      <c r="M203" s="11">
        <v>417764</v>
      </c>
      <c r="N203" s="11">
        <v>446999</v>
      </c>
      <c r="O203" s="11">
        <v>399195</v>
      </c>
      <c r="P203" s="11">
        <v>120206</v>
      </c>
      <c r="Q203" s="11">
        <v>387212</v>
      </c>
      <c r="R203" s="11">
        <v>2061037</v>
      </c>
      <c r="S203" s="17">
        <f t="shared" si="12"/>
        <v>34.35061666666666</v>
      </c>
      <c r="T203" s="17">
        <f t="shared" si="13"/>
        <v>8.4995000000000012</v>
      </c>
      <c r="U203" s="17">
        <f t="shared" si="13"/>
        <v>14.103233333333332</v>
      </c>
      <c r="V203" s="17">
        <f t="shared" si="14"/>
        <v>8.4569666666666663</v>
      </c>
      <c r="W203" s="17">
        <f t="shared" si="15"/>
        <v>-5.6037333333333335</v>
      </c>
      <c r="X203" s="11" t="s">
        <v>271</v>
      </c>
      <c r="Y203" s="11">
        <v>12</v>
      </c>
      <c r="Z203" s="11">
        <v>1</v>
      </c>
      <c r="AA203" s="11">
        <v>509970</v>
      </c>
      <c r="AB203" s="11">
        <v>846194</v>
      </c>
      <c r="AC203" s="11">
        <v>-11</v>
      </c>
      <c r="AD203" s="11">
        <v>-336224</v>
      </c>
      <c r="AE203" s="11">
        <v>15</v>
      </c>
      <c r="AF203">
        <v>23</v>
      </c>
      <c r="AG203" t="s">
        <v>226</v>
      </c>
      <c r="AH203" t="s">
        <v>100</v>
      </c>
      <c r="AI203" t="s">
        <v>98</v>
      </c>
      <c r="AJ203" t="s">
        <v>96</v>
      </c>
      <c r="AK203" t="s">
        <v>90</v>
      </c>
      <c r="AL203" t="s">
        <v>460</v>
      </c>
    </row>
    <row r="204" spans="1:38" x14ac:dyDescent="0.2">
      <c r="A204" t="s">
        <v>678</v>
      </c>
      <c r="B204" s="11" t="s">
        <v>16</v>
      </c>
      <c r="C204" s="11" t="s">
        <v>255</v>
      </c>
      <c r="D204" s="11">
        <v>4</v>
      </c>
      <c r="E204" s="11" t="s">
        <v>128</v>
      </c>
      <c r="F204" s="11" t="s">
        <v>127</v>
      </c>
      <c r="G204" s="11">
        <v>3</v>
      </c>
      <c r="H204" s="11">
        <v>2</v>
      </c>
      <c r="I204" s="11">
        <v>1</v>
      </c>
      <c r="J204" s="11">
        <v>0</v>
      </c>
      <c r="K204" s="11">
        <v>0</v>
      </c>
      <c r="L204" s="11">
        <v>178687</v>
      </c>
      <c r="M204" s="11">
        <v>230618</v>
      </c>
      <c r="N204" s="11">
        <v>121793</v>
      </c>
      <c r="O204" s="11">
        <v>248635</v>
      </c>
      <c r="P204" s="11">
        <v>14107</v>
      </c>
      <c r="Q204" s="11">
        <v>631532</v>
      </c>
      <c r="R204" s="11">
        <v>1646268</v>
      </c>
      <c r="S204" s="17">
        <f t="shared" si="12"/>
        <v>27.437799999999999</v>
      </c>
      <c r="T204" s="17">
        <f t="shared" si="13"/>
        <v>6.8217499999999998</v>
      </c>
      <c r="U204" s="17">
        <f t="shared" si="13"/>
        <v>6.1738</v>
      </c>
      <c r="V204" s="17">
        <f t="shared" si="14"/>
        <v>10.76065</v>
      </c>
      <c r="W204" s="17">
        <f t="shared" si="15"/>
        <v>0.64795000000000003</v>
      </c>
      <c r="X204" s="11" t="s">
        <v>272</v>
      </c>
      <c r="Y204" s="11">
        <v>5</v>
      </c>
      <c r="Z204" s="11">
        <v>1</v>
      </c>
      <c r="AA204" s="11">
        <v>409305</v>
      </c>
      <c r="AB204" s="11">
        <v>370428</v>
      </c>
      <c r="AC204" s="11">
        <v>-4</v>
      </c>
      <c r="AD204" s="11">
        <v>38877</v>
      </c>
      <c r="AE204" s="11">
        <v>6</v>
      </c>
      <c r="AF204">
        <v>24</v>
      </c>
      <c r="AG204" t="s">
        <v>110</v>
      </c>
      <c r="AH204" t="s">
        <v>92</v>
      </c>
      <c r="AI204" t="s">
        <v>98</v>
      </c>
      <c r="AJ204" t="s">
        <v>89</v>
      </c>
      <c r="AK204" t="s">
        <v>90</v>
      </c>
      <c r="AL204" t="s">
        <v>460</v>
      </c>
    </row>
    <row r="205" spans="1:38" x14ac:dyDescent="0.2">
      <c r="A205" t="s">
        <v>679</v>
      </c>
      <c r="B205" s="11" t="s">
        <v>16</v>
      </c>
      <c r="C205" s="11" t="s">
        <v>255</v>
      </c>
      <c r="D205" s="11">
        <v>4</v>
      </c>
      <c r="E205" s="11" t="s">
        <v>127</v>
      </c>
      <c r="F205" s="11" t="s">
        <v>128</v>
      </c>
      <c r="G205" s="11">
        <v>4</v>
      </c>
      <c r="H205" s="11">
        <v>5</v>
      </c>
      <c r="I205" s="11">
        <v>4</v>
      </c>
      <c r="J205" s="11">
        <v>6</v>
      </c>
      <c r="K205" s="11">
        <v>0</v>
      </c>
      <c r="L205" s="11">
        <v>118970</v>
      </c>
      <c r="M205" s="11">
        <v>382667</v>
      </c>
      <c r="N205" s="11">
        <v>181639</v>
      </c>
      <c r="O205" s="11">
        <v>218406</v>
      </c>
      <c r="P205" s="11">
        <v>73759</v>
      </c>
      <c r="Q205" s="11">
        <v>191704</v>
      </c>
      <c r="R205" s="11">
        <v>1346061</v>
      </c>
      <c r="S205" s="17">
        <f t="shared" si="12"/>
        <v>22.434349999999998</v>
      </c>
      <c r="T205" s="17">
        <f t="shared" si="13"/>
        <v>8.360616666666667</v>
      </c>
      <c r="U205" s="17">
        <f t="shared" si="13"/>
        <v>6.667416666666667</v>
      </c>
      <c r="V205" s="17">
        <f t="shared" si="14"/>
        <v>4.424383333333334</v>
      </c>
      <c r="W205" s="17">
        <f t="shared" si="15"/>
        <v>1.6932</v>
      </c>
      <c r="X205" s="11" t="s">
        <v>273</v>
      </c>
      <c r="Y205" s="11">
        <v>9</v>
      </c>
      <c r="Z205" s="11">
        <v>10</v>
      </c>
      <c r="AA205" s="11">
        <v>501637</v>
      </c>
      <c r="AB205" s="11">
        <v>400045</v>
      </c>
      <c r="AC205" s="11">
        <v>1</v>
      </c>
      <c r="AD205" s="11">
        <v>101592</v>
      </c>
      <c r="AE205" s="11">
        <v>19</v>
      </c>
      <c r="AF205">
        <v>20</v>
      </c>
      <c r="AG205" t="s">
        <v>680</v>
      </c>
      <c r="AH205" t="s">
        <v>100</v>
      </c>
      <c r="AI205" t="s">
        <v>88</v>
      </c>
      <c r="AJ205" t="s">
        <v>96</v>
      </c>
      <c r="AK205" t="s">
        <v>95</v>
      </c>
      <c r="AL205" t="s">
        <v>460</v>
      </c>
    </row>
    <row r="206" spans="1:38" x14ac:dyDescent="0.2">
      <c r="A206" t="s">
        <v>681</v>
      </c>
      <c r="B206" s="11" t="s">
        <v>0</v>
      </c>
      <c r="C206" s="11" t="s">
        <v>255</v>
      </c>
      <c r="D206" s="11">
        <v>2</v>
      </c>
      <c r="E206" s="11" t="s">
        <v>127</v>
      </c>
      <c r="F206" s="11" t="s">
        <v>128</v>
      </c>
      <c r="G206" s="11">
        <v>5</v>
      </c>
      <c r="H206" s="11">
        <v>8</v>
      </c>
      <c r="I206" s="11">
        <v>4</v>
      </c>
      <c r="J206" s="11">
        <v>8</v>
      </c>
      <c r="K206" s="11">
        <v>2</v>
      </c>
      <c r="L206" s="11">
        <v>139503</v>
      </c>
      <c r="M206" s="11">
        <v>424732</v>
      </c>
      <c r="N206" s="11">
        <v>129143</v>
      </c>
      <c r="O206" s="11">
        <v>236706</v>
      </c>
      <c r="P206" s="11">
        <v>77390</v>
      </c>
      <c r="Q206" s="11">
        <v>462301</v>
      </c>
      <c r="R206" s="11">
        <v>1763772</v>
      </c>
      <c r="S206" s="17">
        <f t="shared" si="12"/>
        <v>29.3962</v>
      </c>
      <c r="T206" s="17">
        <f t="shared" si="13"/>
        <v>9.4039166666666674</v>
      </c>
      <c r="U206" s="17">
        <f t="shared" si="13"/>
        <v>6.0974833333333329</v>
      </c>
      <c r="V206" s="17">
        <f t="shared" si="14"/>
        <v>8.9948500000000013</v>
      </c>
      <c r="W206" s="17">
        <f t="shared" si="15"/>
        <v>3.3064333333333331</v>
      </c>
      <c r="X206" s="11" t="s">
        <v>274</v>
      </c>
      <c r="Y206" s="11">
        <v>13</v>
      </c>
      <c r="Z206" s="11">
        <v>12</v>
      </c>
      <c r="AA206" s="11">
        <v>564235</v>
      </c>
      <c r="AB206" s="11">
        <v>365849</v>
      </c>
      <c r="AC206" s="11">
        <v>-1</v>
      </c>
      <c r="AD206" s="11">
        <v>198386</v>
      </c>
      <c r="AE206" s="11">
        <v>27</v>
      </c>
      <c r="AF206">
        <v>19</v>
      </c>
      <c r="AG206" t="s">
        <v>110</v>
      </c>
      <c r="AH206" t="s">
        <v>92</v>
      </c>
      <c r="AI206" t="s">
        <v>99</v>
      </c>
      <c r="AJ206" t="s">
        <v>146</v>
      </c>
      <c r="AK206" t="s">
        <v>95</v>
      </c>
      <c r="AL206" t="s">
        <v>172</v>
      </c>
    </row>
    <row r="207" spans="1:38" x14ac:dyDescent="0.2">
      <c r="A207" t="s">
        <v>682</v>
      </c>
      <c r="B207" s="11" t="s">
        <v>0</v>
      </c>
      <c r="C207" s="11" t="s">
        <v>255</v>
      </c>
      <c r="D207" s="11">
        <v>3</v>
      </c>
      <c r="E207" s="11" t="s">
        <v>128</v>
      </c>
      <c r="F207" s="11" t="s">
        <v>127</v>
      </c>
      <c r="G207" s="11">
        <v>5</v>
      </c>
      <c r="H207" s="11">
        <v>8</v>
      </c>
      <c r="I207" s="11">
        <v>3</v>
      </c>
      <c r="J207" s="11">
        <v>9</v>
      </c>
      <c r="K207" s="11">
        <v>1</v>
      </c>
      <c r="L207" s="11">
        <v>232370</v>
      </c>
      <c r="M207" s="11">
        <v>548430</v>
      </c>
      <c r="N207" s="11">
        <v>168997</v>
      </c>
      <c r="O207" s="11">
        <v>591422</v>
      </c>
      <c r="P207" s="11">
        <v>174582</v>
      </c>
      <c r="Q207" s="11">
        <v>702513</v>
      </c>
      <c r="R207" s="11">
        <v>2786895</v>
      </c>
      <c r="S207" s="17">
        <f t="shared" si="12"/>
        <v>46.448250000000002</v>
      </c>
      <c r="T207" s="17">
        <f t="shared" si="13"/>
        <v>13.013333333333332</v>
      </c>
      <c r="U207" s="17">
        <f t="shared" si="13"/>
        <v>12.67365</v>
      </c>
      <c r="V207" s="17">
        <f t="shared" si="14"/>
        <v>14.61825</v>
      </c>
      <c r="W207" s="17">
        <f t="shared" si="15"/>
        <v>0.33968333333333334</v>
      </c>
      <c r="X207" s="11" t="s">
        <v>275</v>
      </c>
      <c r="Y207" s="11">
        <v>13</v>
      </c>
      <c r="Z207" s="11">
        <v>12</v>
      </c>
      <c r="AA207" s="11">
        <v>780800</v>
      </c>
      <c r="AB207" s="11">
        <v>760419</v>
      </c>
      <c r="AC207" s="11">
        <v>-1</v>
      </c>
      <c r="AD207" s="11">
        <v>20381</v>
      </c>
      <c r="AE207" s="11">
        <v>26</v>
      </c>
      <c r="AF207">
        <v>24</v>
      </c>
      <c r="AG207" t="s">
        <v>110</v>
      </c>
      <c r="AH207" t="s">
        <v>92</v>
      </c>
      <c r="AI207" t="s">
        <v>98</v>
      </c>
      <c r="AJ207" t="s">
        <v>89</v>
      </c>
      <c r="AK207" t="s">
        <v>95</v>
      </c>
      <c r="AL207" t="s">
        <v>460</v>
      </c>
    </row>
    <row r="208" spans="1:38" x14ac:dyDescent="0.2">
      <c r="A208" t="s">
        <v>683</v>
      </c>
      <c r="B208" s="11" t="s">
        <v>0</v>
      </c>
      <c r="C208" s="11" t="s">
        <v>255</v>
      </c>
      <c r="D208" s="11">
        <v>2</v>
      </c>
      <c r="E208" s="11" t="s">
        <v>128</v>
      </c>
      <c r="F208" s="11" t="s">
        <v>127</v>
      </c>
      <c r="G208" s="11">
        <v>3</v>
      </c>
      <c r="H208" s="11">
        <v>3</v>
      </c>
      <c r="I208" s="11">
        <v>1</v>
      </c>
      <c r="J208" s="11">
        <v>2</v>
      </c>
      <c r="K208" s="11">
        <v>2</v>
      </c>
      <c r="L208" s="11">
        <v>118641</v>
      </c>
      <c r="M208" s="11">
        <v>196159</v>
      </c>
      <c r="N208" s="11">
        <v>105441</v>
      </c>
      <c r="O208" s="11">
        <v>287356</v>
      </c>
      <c r="P208" s="11">
        <v>339818</v>
      </c>
      <c r="Q208" s="11">
        <v>83022</v>
      </c>
      <c r="R208" s="11">
        <v>1361200</v>
      </c>
      <c r="S208" s="17">
        <f t="shared" si="12"/>
        <v>22.686666666666667</v>
      </c>
      <c r="T208" s="17">
        <f t="shared" si="13"/>
        <v>5.246666666666667</v>
      </c>
      <c r="U208" s="17">
        <f t="shared" si="13"/>
        <v>6.546616666666667</v>
      </c>
      <c r="V208" s="17">
        <f t="shared" si="14"/>
        <v>7.0473333333333326</v>
      </c>
      <c r="W208" s="17">
        <f t="shared" si="15"/>
        <v>-1.2999499999999999</v>
      </c>
      <c r="X208" s="11" t="s">
        <v>276</v>
      </c>
      <c r="Y208" s="11">
        <v>6</v>
      </c>
      <c r="Z208" s="11">
        <v>3</v>
      </c>
      <c r="AA208" s="11">
        <v>314800</v>
      </c>
      <c r="AB208" s="11">
        <v>392797</v>
      </c>
      <c r="AC208" s="11">
        <v>-3</v>
      </c>
      <c r="AD208" s="11">
        <v>-77997</v>
      </c>
      <c r="AE208" s="11">
        <v>11</v>
      </c>
      <c r="AF208">
        <v>23</v>
      </c>
      <c r="AG208" t="s">
        <v>518</v>
      </c>
      <c r="AH208" t="s">
        <v>92</v>
      </c>
      <c r="AI208" t="s">
        <v>98</v>
      </c>
      <c r="AJ208" t="s">
        <v>89</v>
      </c>
      <c r="AK208" t="s">
        <v>95</v>
      </c>
      <c r="AL208" t="s">
        <v>460</v>
      </c>
    </row>
    <row r="209" spans="1:38" x14ac:dyDescent="0.2">
      <c r="A209" t="s">
        <v>684</v>
      </c>
      <c r="B209" s="11" t="s">
        <v>0</v>
      </c>
      <c r="C209" s="11" t="s">
        <v>255</v>
      </c>
      <c r="D209" s="11">
        <v>2</v>
      </c>
      <c r="E209" s="11" t="s">
        <v>128</v>
      </c>
      <c r="F209" s="11" t="s">
        <v>127</v>
      </c>
      <c r="G209" s="11">
        <v>4</v>
      </c>
      <c r="H209" s="11">
        <v>7</v>
      </c>
      <c r="I209" s="11">
        <v>4</v>
      </c>
      <c r="J209" s="11">
        <v>10</v>
      </c>
      <c r="K209" s="11">
        <v>1</v>
      </c>
      <c r="L209" s="11">
        <v>198305</v>
      </c>
      <c r="M209" s="11">
        <v>278705</v>
      </c>
      <c r="N209" s="11">
        <v>110380</v>
      </c>
      <c r="O209" s="11">
        <v>256096</v>
      </c>
      <c r="P209" s="11">
        <v>141097</v>
      </c>
      <c r="Q209" s="11">
        <v>331389</v>
      </c>
      <c r="R209" s="11">
        <v>1531107</v>
      </c>
      <c r="S209" s="17">
        <f t="shared" si="12"/>
        <v>25.518449999999998</v>
      </c>
      <c r="T209" s="17">
        <f t="shared" si="13"/>
        <v>7.9501666666666662</v>
      </c>
      <c r="U209" s="17">
        <f t="shared" si="13"/>
        <v>6.1079333333333334</v>
      </c>
      <c r="V209" s="17">
        <f t="shared" si="14"/>
        <v>7.8747666666666669</v>
      </c>
      <c r="W209" s="17">
        <f t="shared" si="15"/>
        <v>1.8422333333333334</v>
      </c>
      <c r="X209" s="11" t="s">
        <v>277</v>
      </c>
      <c r="Y209" s="11">
        <v>11</v>
      </c>
      <c r="Z209" s="11">
        <v>14</v>
      </c>
      <c r="AA209" s="11">
        <v>477010</v>
      </c>
      <c r="AB209" s="11">
        <v>366476</v>
      </c>
      <c r="AC209" s="11">
        <v>3</v>
      </c>
      <c r="AD209" s="11">
        <v>110534</v>
      </c>
      <c r="AE209" s="11">
        <v>26</v>
      </c>
      <c r="AF209">
        <v>21</v>
      </c>
      <c r="AG209" t="s">
        <v>110</v>
      </c>
      <c r="AH209" t="s">
        <v>92</v>
      </c>
      <c r="AI209" t="s">
        <v>88</v>
      </c>
      <c r="AJ209" t="s">
        <v>89</v>
      </c>
      <c r="AK209" t="s">
        <v>95</v>
      </c>
      <c r="AL209" t="s">
        <v>172</v>
      </c>
    </row>
    <row r="210" spans="1:38" x14ac:dyDescent="0.2">
      <c r="A210" t="s">
        <v>685</v>
      </c>
      <c r="B210" s="11" t="s">
        <v>0</v>
      </c>
      <c r="C210" s="11" t="s">
        <v>255</v>
      </c>
      <c r="D210" s="11">
        <v>0</v>
      </c>
      <c r="E210" s="11" t="s">
        <v>128</v>
      </c>
      <c r="F210" s="11" t="s">
        <v>127</v>
      </c>
      <c r="G210" s="11">
        <v>4</v>
      </c>
      <c r="H210" s="11">
        <v>8</v>
      </c>
      <c r="I210" s="11">
        <v>4</v>
      </c>
      <c r="J210" s="11">
        <v>7</v>
      </c>
      <c r="K210" s="11">
        <v>2</v>
      </c>
      <c r="L210" s="11">
        <v>91563</v>
      </c>
      <c r="M210" s="11">
        <v>223213</v>
      </c>
      <c r="N210" s="11">
        <v>112402</v>
      </c>
      <c r="O210" s="11">
        <v>311187</v>
      </c>
      <c r="P210" s="11">
        <v>354600</v>
      </c>
      <c r="Q210" s="11">
        <v>22084</v>
      </c>
      <c r="R210" s="11">
        <v>1314584</v>
      </c>
      <c r="S210" s="17">
        <f t="shared" si="12"/>
        <v>21.909733333333335</v>
      </c>
      <c r="T210" s="17">
        <f t="shared" si="13"/>
        <v>5.2462666666666671</v>
      </c>
      <c r="U210" s="17">
        <f t="shared" si="13"/>
        <v>7.0598166666666664</v>
      </c>
      <c r="V210" s="17">
        <f t="shared" si="14"/>
        <v>6.2780666666666667</v>
      </c>
      <c r="W210" s="17">
        <f t="shared" si="15"/>
        <v>-1.81355</v>
      </c>
      <c r="X210" s="11" t="s">
        <v>278</v>
      </c>
      <c r="Y210" s="11">
        <v>12</v>
      </c>
      <c r="Z210" s="11">
        <v>11</v>
      </c>
      <c r="AA210" s="11">
        <v>314776</v>
      </c>
      <c r="AB210" s="11">
        <v>423589</v>
      </c>
      <c r="AC210" s="11">
        <v>-1</v>
      </c>
      <c r="AD210" s="11">
        <v>-108813</v>
      </c>
      <c r="AE210" s="11">
        <v>25</v>
      </c>
      <c r="AF210">
        <v>18</v>
      </c>
      <c r="AG210" t="s">
        <v>110</v>
      </c>
      <c r="AH210" t="s">
        <v>100</v>
      </c>
      <c r="AI210" t="s">
        <v>93</v>
      </c>
      <c r="AJ210" t="s">
        <v>96</v>
      </c>
      <c r="AK210" t="s">
        <v>95</v>
      </c>
      <c r="AL210" t="s">
        <v>172</v>
      </c>
    </row>
    <row r="211" spans="1:38" x14ac:dyDescent="0.2">
      <c r="A211" t="s">
        <v>686</v>
      </c>
      <c r="B211" s="11" t="s">
        <v>0</v>
      </c>
      <c r="C211" s="11" t="s">
        <v>280</v>
      </c>
      <c r="D211" s="11">
        <v>1</v>
      </c>
      <c r="E211" s="11" t="s">
        <v>127</v>
      </c>
      <c r="F211" s="11" t="s">
        <v>128</v>
      </c>
      <c r="G211" s="11">
        <v>4</v>
      </c>
      <c r="H211" s="11">
        <v>8</v>
      </c>
      <c r="I211" s="11">
        <v>2</v>
      </c>
      <c r="J211" s="11">
        <v>7</v>
      </c>
      <c r="K211" s="11">
        <v>0</v>
      </c>
      <c r="L211" s="11">
        <v>229869</v>
      </c>
      <c r="M211" s="11">
        <v>696819</v>
      </c>
      <c r="N211" s="11">
        <v>390231</v>
      </c>
      <c r="O211" s="11">
        <v>411375</v>
      </c>
      <c r="P211" s="11">
        <v>96728</v>
      </c>
      <c r="Q211" s="11">
        <v>1140003</v>
      </c>
      <c r="R211" s="11">
        <v>3392647</v>
      </c>
      <c r="S211" s="17">
        <f t="shared" si="12"/>
        <v>56.544116666666667</v>
      </c>
      <c r="T211" s="17">
        <f t="shared" si="13"/>
        <v>15.444799999999999</v>
      </c>
      <c r="U211" s="17">
        <f t="shared" si="13"/>
        <v>13.360099999999999</v>
      </c>
      <c r="V211" s="17">
        <f t="shared" si="14"/>
        <v>20.612183333333334</v>
      </c>
      <c r="W211" s="17">
        <f t="shared" si="15"/>
        <v>2.0846999999999998</v>
      </c>
      <c r="X211" s="11" t="s">
        <v>281</v>
      </c>
      <c r="Y211" s="11">
        <v>12</v>
      </c>
      <c r="Z211" s="11">
        <v>9</v>
      </c>
      <c r="AA211" s="11">
        <v>926688</v>
      </c>
      <c r="AB211" s="11">
        <v>801606</v>
      </c>
      <c r="AC211" s="11">
        <v>-3</v>
      </c>
      <c r="AD211" s="11">
        <v>125082</v>
      </c>
      <c r="AE211" s="11">
        <v>21</v>
      </c>
      <c r="AF211">
        <v>21</v>
      </c>
      <c r="AG211" t="s">
        <v>110</v>
      </c>
      <c r="AH211" t="s">
        <v>92</v>
      </c>
      <c r="AI211" t="s">
        <v>98</v>
      </c>
      <c r="AJ211" t="s">
        <v>89</v>
      </c>
      <c r="AK211" t="s">
        <v>95</v>
      </c>
      <c r="AL211" t="s">
        <v>460</v>
      </c>
    </row>
    <row r="212" spans="1:38" x14ac:dyDescent="0.2">
      <c r="A212" t="s">
        <v>687</v>
      </c>
      <c r="B212" s="11" t="s">
        <v>16</v>
      </c>
      <c r="C212" s="11" t="s">
        <v>280</v>
      </c>
      <c r="D212" s="11">
        <v>1</v>
      </c>
      <c r="E212" s="11" t="s">
        <v>127</v>
      </c>
      <c r="F212" s="11" t="s">
        <v>128</v>
      </c>
      <c r="G212" s="11">
        <v>3</v>
      </c>
      <c r="H212" s="11">
        <v>5</v>
      </c>
      <c r="I212" s="11">
        <v>1</v>
      </c>
      <c r="J212" s="11">
        <v>8</v>
      </c>
      <c r="K212" s="11">
        <v>1</v>
      </c>
      <c r="L212" s="11">
        <v>178536</v>
      </c>
      <c r="M212" s="11">
        <v>660824</v>
      </c>
      <c r="N212" s="11">
        <v>418439</v>
      </c>
      <c r="O212" s="11">
        <v>566365</v>
      </c>
      <c r="P212" s="11">
        <v>320900</v>
      </c>
      <c r="Q212" s="11">
        <v>720050</v>
      </c>
      <c r="R212" s="11">
        <v>3320006</v>
      </c>
      <c r="S212" s="17">
        <f t="shared" si="12"/>
        <v>55.333433333333332</v>
      </c>
      <c r="T212" s="17">
        <f t="shared" si="13"/>
        <v>13.989333333333333</v>
      </c>
      <c r="U212" s="17">
        <f t="shared" si="13"/>
        <v>16.413399999999999</v>
      </c>
      <c r="V212" s="17">
        <f t="shared" si="14"/>
        <v>17.349166666666669</v>
      </c>
      <c r="W212" s="17">
        <f t="shared" si="15"/>
        <v>-2.4240666666666666</v>
      </c>
      <c r="X212" s="11" t="s">
        <v>282</v>
      </c>
      <c r="Y212" s="11">
        <v>8</v>
      </c>
      <c r="Z212" s="11">
        <v>9</v>
      </c>
      <c r="AA212" s="11">
        <v>839360</v>
      </c>
      <c r="AB212" s="11">
        <v>984804</v>
      </c>
      <c r="AC212" s="11">
        <v>1</v>
      </c>
      <c r="AD212" s="11">
        <v>-145444</v>
      </c>
      <c r="AE212" s="11">
        <v>18</v>
      </c>
      <c r="AF212">
        <v>21</v>
      </c>
      <c r="AG212" t="s">
        <v>110</v>
      </c>
      <c r="AH212" t="s">
        <v>87</v>
      </c>
      <c r="AI212" t="s">
        <v>88</v>
      </c>
      <c r="AJ212" t="s">
        <v>89</v>
      </c>
      <c r="AK212" t="s">
        <v>95</v>
      </c>
      <c r="AL212" t="s">
        <v>460</v>
      </c>
    </row>
    <row r="213" spans="1:38" x14ac:dyDescent="0.2">
      <c r="A213" t="s">
        <v>688</v>
      </c>
      <c r="B213" s="11" t="s">
        <v>16</v>
      </c>
      <c r="C213" s="11" t="s">
        <v>280</v>
      </c>
      <c r="D213" s="11">
        <v>1</v>
      </c>
      <c r="E213" s="11" t="s">
        <v>128</v>
      </c>
      <c r="F213" s="11" t="s">
        <v>127</v>
      </c>
      <c r="G213" s="11">
        <v>4</v>
      </c>
      <c r="H213" s="11">
        <v>9</v>
      </c>
      <c r="I213" s="11">
        <v>5</v>
      </c>
      <c r="J213" s="11">
        <v>9</v>
      </c>
      <c r="K213" s="11">
        <v>2</v>
      </c>
      <c r="L213" s="11">
        <v>168144</v>
      </c>
      <c r="M213" s="11">
        <v>402121</v>
      </c>
      <c r="N213" s="11">
        <v>226549</v>
      </c>
      <c r="O213" s="11">
        <v>462132</v>
      </c>
      <c r="P213" s="11">
        <v>135023</v>
      </c>
      <c r="Q213" s="11">
        <v>648899</v>
      </c>
      <c r="R213" s="11">
        <v>2494900</v>
      </c>
      <c r="S213" s="17">
        <f t="shared" si="12"/>
        <v>41.581666666666671</v>
      </c>
      <c r="T213" s="17">
        <f t="shared" si="13"/>
        <v>9.5044166666666658</v>
      </c>
      <c r="U213" s="17">
        <f t="shared" si="13"/>
        <v>11.478016666666667</v>
      </c>
      <c r="V213" s="17">
        <f t="shared" si="14"/>
        <v>13.065366666666668</v>
      </c>
      <c r="W213" s="17">
        <f t="shared" si="15"/>
        <v>-1.9736</v>
      </c>
      <c r="X213" s="11" t="s">
        <v>283</v>
      </c>
      <c r="Y213" s="11">
        <v>13</v>
      </c>
      <c r="Z213" s="11">
        <v>14</v>
      </c>
      <c r="AA213" s="11">
        <v>570265</v>
      </c>
      <c r="AB213" s="11">
        <v>688681</v>
      </c>
      <c r="AC213" s="11">
        <v>1</v>
      </c>
      <c r="AD213" s="11">
        <v>-118416</v>
      </c>
      <c r="AE213" s="11">
        <v>29</v>
      </c>
      <c r="AF213">
        <v>22</v>
      </c>
      <c r="AG213" t="s">
        <v>110</v>
      </c>
      <c r="AH213" t="s">
        <v>92</v>
      </c>
      <c r="AI213" t="s">
        <v>98</v>
      </c>
      <c r="AJ213" t="s">
        <v>89</v>
      </c>
      <c r="AK213" t="s">
        <v>95</v>
      </c>
      <c r="AL213" t="s">
        <v>172</v>
      </c>
    </row>
    <row r="214" spans="1:38" x14ac:dyDescent="0.2">
      <c r="A214" t="s">
        <v>689</v>
      </c>
      <c r="B214" s="11" t="s">
        <v>0</v>
      </c>
      <c r="C214" s="11" t="s">
        <v>280</v>
      </c>
      <c r="D214" s="11">
        <v>1</v>
      </c>
      <c r="E214" s="11" t="s">
        <v>128</v>
      </c>
      <c r="F214" s="11" t="s">
        <v>127</v>
      </c>
      <c r="G214" s="11">
        <v>4</v>
      </c>
      <c r="H214" s="11">
        <v>4</v>
      </c>
      <c r="I214" s="11">
        <v>2</v>
      </c>
      <c r="J214" s="11">
        <v>1</v>
      </c>
      <c r="K214" s="11">
        <v>1</v>
      </c>
      <c r="L214" s="11">
        <v>201956</v>
      </c>
      <c r="M214" s="11">
        <v>283321</v>
      </c>
      <c r="N214" s="11">
        <v>271308</v>
      </c>
      <c r="O214" s="11">
        <v>383760</v>
      </c>
      <c r="P214" s="11">
        <v>1314862</v>
      </c>
      <c r="Q214" s="11">
        <v>120548</v>
      </c>
      <c r="R214" s="11">
        <v>3019869</v>
      </c>
      <c r="S214" s="17">
        <f t="shared" si="12"/>
        <v>50.331150000000001</v>
      </c>
      <c r="T214" s="17">
        <f t="shared" si="13"/>
        <v>8.0879499999999993</v>
      </c>
      <c r="U214" s="17">
        <f t="shared" si="13"/>
        <v>10.9178</v>
      </c>
      <c r="V214" s="17">
        <f t="shared" si="14"/>
        <v>23.923500000000001</v>
      </c>
      <c r="W214" s="17">
        <f t="shared" si="15"/>
        <v>-2.82985</v>
      </c>
      <c r="X214" s="11" t="s">
        <v>284</v>
      </c>
      <c r="Y214" s="11">
        <v>8</v>
      </c>
      <c r="Z214" s="11">
        <v>3</v>
      </c>
      <c r="AA214" s="11">
        <v>485277</v>
      </c>
      <c r="AB214" s="11">
        <v>655068</v>
      </c>
      <c r="AC214" s="11">
        <v>-5</v>
      </c>
      <c r="AD214" s="11">
        <v>-169791</v>
      </c>
      <c r="AE214" s="11">
        <v>12</v>
      </c>
      <c r="AF214">
        <v>25</v>
      </c>
      <c r="AG214" t="s">
        <v>110</v>
      </c>
      <c r="AH214" t="s">
        <v>92</v>
      </c>
      <c r="AI214" t="s">
        <v>100</v>
      </c>
      <c r="AJ214" t="s">
        <v>89</v>
      </c>
      <c r="AK214" t="s">
        <v>95</v>
      </c>
      <c r="AL214" t="s">
        <v>460</v>
      </c>
    </row>
    <row r="215" spans="1:38" x14ac:dyDescent="0.2">
      <c r="A215" t="s">
        <v>690</v>
      </c>
      <c r="B215" s="11" t="s">
        <v>0</v>
      </c>
      <c r="C215" s="11" t="s">
        <v>280</v>
      </c>
      <c r="D215" s="11">
        <v>1</v>
      </c>
      <c r="E215" s="11" t="s">
        <v>127</v>
      </c>
      <c r="F215" s="11" t="s">
        <v>128</v>
      </c>
      <c r="G215" s="11">
        <v>5</v>
      </c>
      <c r="H215" s="11">
        <v>6</v>
      </c>
      <c r="I215" s="11">
        <v>4</v>
      </c>
      <c r="J215" s="11">
        <v>6</v>
      </c>
      <c r="K215" s="11">
        <v>0</v>
      </c>
      <c r="L215" s="11">
        <v>198928</v>
      </c>
      <c r="M215" s="11">
        <v>554063</v>
      </c>
      <c r="N215" s="11">
        <v>229781</v>
      </c>
      <c r="O215" s="11">
        <v>361232</v>
      </c>
      <c r="P215" s="11">
        <v>297090</v>
      </c>
      <c r="Q215" s="11">
        <v>638257</v>
      </c>
      <c r="R215" s="11">
        <v>2755243</v>
      </c>
      <c r="S215" s="17">
        <f t="shared" si="12"/>
        <v>45.920716666666664</v>
      </c>
      <c r="T215" s="17">
        <f t="shared" si="13"/>
        <v>12.549849999999999</v>
      </c>
      <c r="U215" s="17">
        <f t="shared" si="13"/>
        <v>9.8502166666666664</v>
      </c>
      <c r="V215" s="17">
        <f t="shared" si="14"/>
        <v>15.589116666666666</v>
      </c>
      <c r="W215" s="17">
        <f t="shared" si="15"/>
        <v>2.6996333333333333</v>
      </c>
      <c r="X215" s="11" t="s">
        <v>285</v>
      </c>
      <c r="Y215" s="11">
        <v>11</v>
      </c>
      <c r="Z215" s="11">
        <v>10</v>
      </c>
      <c r="AA215" s="11">
        <v>752991</v>
      </c>
      <c r="AB215" s="11">
        <v>591013</v>
      </c>
      <c r="AC215" s="11">
        <v>-1</v>
      </c>
      <c r="AD215" s="11">
        <v>161978</v>
      </c>
      <c r="AE215" s="11">
        <v>21</v>
      </c>
      <c r="AF215">
        <v>21</v>
      </c>
      <c r="AG215" t="s">
        <v>110</v>
      </c>
      <c r="AH215" t="s">
        <v>87</v>
      </c>
      <c r="AI215" t="s">
        <v>88</v>
      </c>
      <c r="AJ215" t="s">
        <v>89</v>
      </c>
      <c r="AK215" t="s">
        <v>95</v>
      </c>
      <c r="AL215" t="s">
        <v>460</v>
      </c>
    </row>
    <row r="216" spans="1:38" x14ac:dyDescent="0.2">
      <c r="A216" t="s">
        <v>691</v>
      </c>
      <c r="B216" s="11" t="s">
        <v>0</v>
      </c>
      <c r="C216" s="11" t="s">
        <v>280</v>
      </c>
      <c r="D216" s="11">
        <v>1</v>
      </c>
      <c r="E216" s="11" t="s">
        <v>127</v>
      </c>
      <c r="F216" s="11" t="s">
        <v>128</v>
      </c>
      <c r="G216" s="11">
        <v>3</v>
      </c>
      <c r="H216" s="11">
        <v>7</v>
      </c>
      <c r="I216" s="11">
        <v>1</v>
      </c>
      <c r="J216" s="11">
        <v>0</v>
      </c>
      <c r="K216" s="11">
        <v>2</v>
      </c>
      <c r="L216" s="11">
        <v>175584</v>
      </c>
      <c r="M216" s="11">
        <v>408531</v>
      </c>
      <c r="N216" s="11">
        <v>313149</v>
      </c>
      <c r="O216" s="11">
        <v>475448</v>
      </c>
      <c r="P216" s="11">
        <v>119353</v>
      </c>
      <c r="Q216" s="11">
        <v>670308</v>
      </c>
      <c r="R216" s="11">
        <v>2672833</v>
      </c>
      <c r="S216" s="17">
        <f t="shared" si="12"/>
        <v>44.547216666666671</v>
      </c>
      <c r="T216" s="17">
        <f t="shared" si="13"/>
        <v>9.7352500000000006</v>
      </c>
      <c r="U216" s="17">
        <f t="shared" si="13"/>
        <v>13.143283333333333</v>
      </c>
      <c r="V216" s="17">
        <f t="shared" si="14"/>
        <v>13.161016666666665</v>
      </c>
      <c r="W216" s="17">
        <f t="shared" si="15"/>
        <v>-3.4080333333333335</v>
      </c>
      <c r="X216" s="11" t="s">
        <v>286</v>
      </c>
      <c r="Y216" s="11">
        <v>10</v>
      </c>
      <c r="Z216" s="11">
        <v>1</v>
      </c>
      <c r="AA216" s="11">
        <v>584115</v>
      </c>
      <c r="AB216" s="11">
        <v>788597</v>
      </c>
      <c r="AC216" s="11">
        <v>-9</v>
      </c>
      <c r="AD216" s="11">
        <v>-204482</v>
      </c>
      <c r="AE216" s="11">
        <v>13</v>
      </c>
      <c r="AF216">
        <v>22</v>
      </c>
      <c r="AG216" t="s">
        <v>110</v>
      </c>
      <c r="AH216" t="s">
        <v>92</v>
      </c>
      <c r="AI216" t="s">
        <v>98</v>
      </c>
      <c r="AJ216" t="s">
        <v>89</v>
      </c>
      <c r="AK216" t="s">
        <v>90</v>
      </c>
      <c r="AL216" t="s">
        <v>460</v>
      </c>
    </row>
    <row r="217" spans="1:38" x14ac:dyDescent="0.2">
      <c r="A217" t="s">
        <v>692</v>
      </c>
      <c r="B217" s="11" t="s">
        <v>0</v>
      </c>
      <c r="C217" s="11" t="s">
        <v>280</v>
      </c>
      <c r="D217" s="11">
        <v>1</v>
      </c>
      <c r="E217" s="11" t="s">
        <v>128</v>
      </c>
      <c r="F217" s="11" t="s">
        <v>127</v>
      </c>
      <c r="G217" s="11">
        <v>4</v>
      </c>
      <c r="H217" s="11">
        <v>9</v>
      </c>
      <c r="I217" s="11">
        <v>5</v>
      </c>
      <c r="J217" s="11">
        <v>8</v>
      </c>
      <c r="K217" s="11">
        <v>2</v>
      </c>
      <c r="L217" s="11">
        <v>162000</v>
      </c>
      <c r="M217" s="11">
        <v>388031</v>
      </c>
      <c r="N217" s="11">
        <v>309255</v>
      </c>
      <c r="O217" s="11">
        <v>397459</v>
      </c>
      <c r="P217" s="11">
        <v>149655</v>
      </c>
      <c r="Q217" s="11">
        <v>858012</v>
      </c>
      <c r="R217" s="11">
        <v>2727296</v>
      </c>
      <c r="S217" s="17">
        <f t="shared" si="12"/>
        <v>45.454933333333329</v>
      </c>
      <c r="T217" s="17">
        <f t="shared" si="13"/>
        <v>9.1671833333333321</v>
      </c>
      <c r="U217" s="17">
        <f t="shared" si="13"/>
        <v>11.778566666666668</v>
      </c>
      <c r="V217" s="17">
        <f t="shared" si="14"/>
        <v>16.794450000000001</v>
      </c>
      <c r="W217" s="17">
        <f t="shared" si="15"/>
        <v>-2.6113833333333334</v>
      </c>
      <c r="X217" s="11" t="s">
        <v>287</v>
      </c>
      <c r="Y217" s="11">
        <v>13</v>
      </c>
      <c r="Z217" s="11">
        <v>13</v>
      </c>
      <c r="AA217" s="11">
        <v>550031</v>
      </c>
      <c r="AB217" s="11">
        <v>706714</v>
      </c>
      <c r="AC217" s="11">
        <v>0</v>
      </c>
      <c r="AD217" s="11">
        <v>-156683</v>
      </c>
      <c r="AE217" s="11">
        <v>28</v>
      </c>
      <c r="AF217">
        <v>20</v>
      </c>
      <c r="AG217" t="s">
        <v>469</v>
      </c>
      <c r="AH217" t="s">
        <v>97</v>
      </c>
      <c r="AI217" t="s">
        <v>99</v>
      </c>
      <c r="AJ217" t="s">
        <v>89</v>
      </c>
      <c r="AK217" t="s">
        <v>90</v>
      </c>
      <c r="AL217" t="s">
        <v>172</v>
      </c>
    </row>
    <row r="218" spans="1:38" x14ac:dyDescent="0.2">
      <c r="A218" t="s">
        <v>693</v>
      </c>
      <c r="B218" s="11" t="s">
        <v>0</v>
      </c>
      <c r="C218" s="11" t="s">
        <v>280</v>
      </c>
      <c r="D218" s="11">
        <v>4</v>
      </c>
      <c r="E218" s="11" t="s">
        <v>127</v>
      </c>
      <c r="F218" s="11" t="s">
        <v>128</v>
      </c>
      <c r="G218" s="11">
        <v>5</v>
      </c>
      <c r="H218" s="11">
        <v>6</v>
      </c>
      <c r="I218" s="11">
        <v>5</v>
      </c>
      <c r="J218" s="11">
        <v>8</v>
      </c>
      <c r="K218" s="11">
        <v>2</v>
      </c>
      <c r="L218" s="11">
        <v>138618</v>
      </c>
      <c r="M218" s="11">
        <v>444919</v>
      </c>
      <c r="N218" s="11">
        <v>322659</v>
      </c>
      <c r="O218" s="11">
        <v>378120</v>
      </c>
      <c r="P218" s="11">
        <v>143183</v>
      </c>
      <c r="Q218" s="11">
        <v>490735</v>
      </c>
      <c r="R218" s="11">
        <v>2196339</v>
      </c>
      <c r="S218" s="17">
        <f t="shared" si="12"/>
        <v>36.605649999999997</v>
      </c>
      <c r="T218" s="17">
        <f t="shared" si="13"/>
        <v>9.7256166666666672</v>
      </c>
      <c r="U218" s="17">
        <f t="shared" si="13"/>
        <v>11.679650000000001</v>
      </c>
      <c r="V218" s="17">
        <f t="shared" si="14"/>
        <v>10.565300000000001</v>
      </c>
      <c r="W218" s="17">
        <f t="shared" si="15"/>
        <v>-1.9540333333333335</v>
      </c>
      <c r="X218" s="11" t="s">
        <v>288</v>
      </c>
      <c r="Y218" s="11">
        <v>11</v>
      </c>
      <c r="Z218" s="11">
        <v>13</v>
      </c>
      <c r="AA218" s="11">
        <v>583537</v>
      </c>
      <c r="AB218" s="11">
        <v>700779</v>
      </c>
      <c r="AC218" s="11">
        <v>2</v>
      </c>
      <c r="AD218" s="11">
        <v>-117242</v>
      </c>
      <c r="AE218" s="11">
        <v>26</v>
      </c>
      <c r="AF218">
        <v>23</v>
      </c>
      <c r="AG218" t="s">
        <v>110</v>
      </c>
      <c r="AH218" t="s">
        <v>100</v>
      </c>
      <c r="AI218" t="s">
        <v>88</v>
      </c>
      <c r="AJ218" t="s">
        <v>96</v>
      </c>
      <c r="AK218" t="s">
        <v>95</v>
      </c>
      <c r="AL218" t="s">
        <v>172</v>
      </c>
    </row>
    <row r="219" spans="1:38" x14ac:dyDescent="0.2">
      <c r="A219" t="s">
        <v>694</v>
      </c>
      <c r="B219" s="11" t="s">
        <v>16</v>
      </c>
      <c r="C219" s="11" t="s">
        <v>280</v>
      </c>
      <c r="D219" s="11">
        <v>1</v>
      </c>
      <c r="E219" s="11" t="s">
        <v>127</v>
      </c>
      <c r="F219" s="11" t="s">
        <v>128</v>
      </c>
      <c r="G219" s="11">
        <v>4</v>
      </c>
      <c r="H219" s="11">
        <v>7</v>
      </c>
      <c r="I219" s="11">
        <v>4</v>
      </c>
      <c r="J219" s="11">
        <v>10</v>
      </c>
      <c r="K219" s="11">
        <v>1</v>
      </c>
      <c r="L219" s="11">
        <v>126626</v>
      </c>
      <c r="M219" s="11">
        <v>484582</v>
      </c>
      <c r="N219" s="11">
        <v>224977</v>
      </c>
      <c r="O219" s="11">
        <v>363836</v>
      </c>
      <c r="P219" s="11">
        <v>822870</v>
      </c>
      <c r="Q219" s="11">
        <v>108989</v>
      </c>
      <c r="R219" s="11">
        <v>2585302</v>
      </c>
      <c r="S219" s="17">
        <f t="shared" si="12"/>
        <v>43.088366666666666</v>
      </c>
      <c r="T219" s="17">
        <f t="shared" si="13"/>
        <v>10.1868</v>
      </c>
      <c r="U219" s="17">
        <f t="shared" si="13"/>
        <v>9.8135499999999993</v>
      </c>
      <c r="V219" s="17">
        <f t="shared" si="14"/>
        <v>15.530983333333333</v>
      </c>
      <c r="W219" s="17">
        <f t="shared" si="15"/>
        <v>0.37324999999999997</v>
      </c>
      <c r="X219" s="11" t="s">
        <v>289</v>
      </c>
      <c r="Y219" s="11">
        <v>11</v>
      </c>
      <c r="Z219" s="11">
        <v>14</v>
      </c>
      <c r="AA219" s="11">
        <v>611208</v>
      </c>
      <c r="AB219" s="11">
        <v>588813</v>
      </c>
      <c r="AC219" s="11">
        <v>3</v>
      </c>
      <c r="AD219" s="11">
        <v>22395</v>
      </c>
      <c r="AE219" s="11">
        <v>26</v>
      </c>
      <c r="AF219">
        <v>20</v>
      </c>
      <c r="AG219" t="s">
        <v>110</v>
      </c>
      <c r="AH219" t="s">
        <v>92</v>
      </c>
      <c r="AI219" t="s">
        <v>99</v>
      </c>
      <c r="AJ219" t="s">
        <v>89</v>
      </c>
      <c r="AK219" t="s">
        <v>95</v>
      </c>
      <c r="AL219" t="s">
        <v>172</v>
      </c>
    </row>
    <row r="220" spans="1:38" x14ac:dyDescent="0.2">
      <c r="A220" t="s">
        <v>695</v>
      </c>
      <c r="B220" s="11" t="s">
        <v>16</v>
      </c>
      <c r="C220" s="11" t="s">
        <v>280</v>
      </c>
      <c r="D220" s="11">
        <v>1</v>
      </c>
      <c r="E220" s="11" t="s">
        <v>127</v>
      </c>
      <c r="F220" s="11" t="s">
        <v>128</v>
      </c>
      <c r="G220" s="11">
        <v>4</v>
      </c>
      <c r="H220" s="11">
        <v>8</v>
      </c>
      <c r="I220" s="11">
        <v>3</v>
      </c>
      <c r="J220" s="11">
        <v>7</v>
      </c>
      <c r="K220" s="11">
        <v>2</v>
      </c>
      <c r="L220" s="11">
        <v>153865</v>
      </c>
      <c r="M220" s="11">
        <v>406791</v>
      </c>
      <c r="N220" s="11">
        <v>279249</v>
      </c>
      <c r="O220" s="11">
        <v>379178</v>
      </c>
      <c r="P220" s="11">
        <v>110296</v>
      </c>
      <c r="Q220" s="11">
        <v>756719</v>
      </c>
      <c r="R220" s="11">
        <v>2521189</v>
      </c>
      <c r="S220" s="17">
        <f t="shared" si="12"/>
        <v>42.019816666666664</v>
      </c>
      <c r="T220" s="17">
        <f t="shared" si="13"/>
        <v>9.3442666666666661</v>
      </c>
      <c r="U220" s="17">
        <f t="shared" si="13"/>
        <v>10.973783333333333</v>
      </c>
      <c r="V220" s="17">
        <f t="shared" si="14"/>
        <v>14.45025</v>
      </c>
      <c r="W220" s="17">
        <f t="shared" si="15"/>
        <v>-1.6295166666666667</v>
      </c>
      <c r="X220" s="11" t="s">
        <v>290</v>
      </c>
      <c r="Y220" s="11">
        <v>12</v>
      </c>
      <c r="Z220" s="11">
        <v>10</v>
      </c>
      <c r="AA220" s="11">
        <v>560656</v>
      </c>
      <c r="AB220" s="11">
        <v>658427</v>
      </c>
      <c r="AC220" s="11">
        <v>-2</v>
      </c>
      <c r="AD220" s="11">
        <v>-97771</v>
      </c>
      <c r="AE220" s="11">
        <v>24</v>
      </c>
      <c r="AF220">
        <v>20</v>
      </c>
      <c r="AG220" t="s">
        <v>110</v>
      </c>
      <c r="AH220" t="s">
        <v>92</v>
      </c>
      <c r="AI220" t="s">
        <v>99</v>
      </c>
      <c r="AJ220" t="s">
        <v>101</v>
      </c>
      <c r="AK220" t="s">
        <v>90</v>
      </c>
      <c r="AL220" t="s">
        <v>172</v>
      </c>
    </row>
    <row r="221" spans="1:38" x14ac:dyDescent="0.2">
      <c r="A221" t="s">
        <v>696</v>
      </c>
      <c r="B221" s="11" t="s">
        <v>0</v>
      </c>
      <c r="C221" s="11" t="s">
        <v>280</v>
      </c>
      <c r="D221" s="11">
        <v>1</v>
      </c>
      <c r="E221" s="11" t="s">
        <v>128</v>
      </c>
      <c r="F221" s="11" t="s">
        <v>127</v>
      </c>
      <c r="G221" s="11">
        <v>5</v>
      </c>
      <c r="H221" s="11">
        <v>7</v>
      </c>
      <c r="I221" s="11">
        <v>4</v>
      </c>
      <c r="J221" s="11">
        <v>8</v>
      </c>
      <c r="K221" s="11">
        <v>2</v>
      </c>
      <c r="L221" s="11">
        <v>185368</v>
      </c>
      <c r="M221" s="11">
        <v>420502</v>
      </c>
      <c r="N221" s="11">
        <v>193378</v>
      </c>
      <c r="O221" s="11">
        <v>381328</v>
      </c>
      <c r="P221" s="11">
        <v>140760</v>
      </c>
      <c r="Q221" s="11">
        <v>676042</v>
      </c>
      <c r="R221" s="11">
        <v>2417716</v>
      </c>
      <c r="S221" s="17">
        <f t="shared" si="12"/>
        <v>40.295266666666663</v>
      </c>
      <c r="T221" s="17">
        <f t="shared" si="13"/>
        <v>10.097833333333334</v>
      </c>
      <c r="U221" s="17">
        <f t="shared" si="13"/>
        <v>9.5784333333333329</v>
      </c>
      <c r="V221" s="17">
        <f t="shared" si="14"/>
        <v>13.613366666666668</v>
      </c>
      <c r="W221" s="17">
        <f t="shared" si="15"/>
        <v>0.51939999999999997</v>
      </c>
      <c r="X221" s="11" t="s">
        <v>291</v>
      </c>
      <c r="Y221" s="11">
        <v>12</v>
      </c>
      <c r="Z221" s="11">
        <v>12</v>
      </c>
      <c r="AA221" s="11">
        <v>605870</v>
      </c>
      <c r="AB221" s="11">
        <v>574706</v>
      </c>
      <c r="AC221" s="11">
        <v>0</v>
      </c>
      <c r="AD221" s="11">
        <v>31164</v>
      </c>
      <c r="AE221" s="11">
        <v>26</v>
      </c>
      <c r="AF221">
        <v>22</v>
      </c>
      <c r="AG221" t="s">
        <v>110</v>
      </c>
      <c r="AH221" t="s">
        <v>100</v>
      </c>
      <c r="AI221" t="s">
        <v>98</v>
      </c>
      <c r="AJ221" t="s">
        <v>89</v>
      </c>
      <c r="AK221" t="s">
        <v>95</v>
      </c>
      <c r="AL221" t="s">
        <v>172</v>
      </c>
    </row>
    <row r="222" spans="1:38" x14ac:dyDescent="0.2">
      <c r="A222" t="s">
        <v>697</v>
      </c>
      <c r="B222" s="11" t="s">
        <v>0</v>
      </c>
      <c r="C222" s="11" t="s">
        <v>280</v>
      </c>
      <c r="D222" s="11">
        <v>1</v>
      </c>
      <c r="E222" s="11" t="s">
        <v>128</v>
      </c>
      <c r="F222" s="11" t="s">
        <v>127</v>
      </c>
      <c r="G222" s="11">
        <v>5</v>
      </c>
      <c r="H222" s="11">
        <v>7</v>
      </c>
      <c r="I222" s="11">
        <v>3</v>
      </c>
      <c r="J222" s="11">
        <v>9</v>
      </c>
      <c r="K222" s="11">
        <v>2</v>
      </c>
      <c r="L222" s="11">
        <v>169680</v>
      </c>
      <c r="M222" s="11">
        <v>311360</v>
      </c>
      <c r="N222" s="11">
        <v>186874</v>
      </c>
      <c r="O222" s="11">
        <v>463327</v>
      </c>
      <c r="P222" s="11">
        <v>142145</v>
      </c>
      <c r="Q222" s="11">
        <v>633295</v>
      </c>
      <c r="R222" s="11">
        <v>2304395</v>
      </c>
      <c r="S222" s="17">
        <f t="shared" si="12"/>
        <v>38.40658333333333</v>
      </c>
      <c r="T222" s="17">
        <f t="shared" si="13"/>
        <v>8.0173333333333332</v>
      </c>
      <c r="U222" s="17">
        <f t="shared" si="13"/>
        <v>10.836683333333333</v>
      </c>
      <c r="V222" s="17">
        <f t="shared" si="14"/>
        <v>12.924000000000001</v>
      </c>
      <c r="W222" s="17">
        <f t="shared" si="15"/>
        <v>-2.81935</v>
      </c>
      <c r="X222" s="11" t="s">
        <v>292</v>
      </c>
      <c r="Y222" s="11">
        <v>12</v>
      </c>
      <c r="Z222" s="11">
        <v>12</v>
      </c>
      <c r="AA222" s="11">
        <v>481040</v>
      </c>
      <c r="AB222" s="11">
        <v>650201</v>
      </c>
      <c r="AC222" s="11">
        <v>0</v>
      </c>
      <c r="AD222" s="11">
        <v>-169161</v>
      </c>
      <c r="AE222" s="11">
        <v>26</v>
      </c>
      <c r="AF222">
        <v>21</v>
      </c>
      <c r="AG222" t="s">
        <v>110</v>
      </c>
      <c r="AH222" t="s">
        <v>97</v>
      </c>
      <c r="AI222" t="s">
        <v>98</v>
      </c>
      <c r="AJ222" t="s">
        <v>89</v>
      </c>
      <c r="AK222" t="s">
        <v>90</v>
      </c>
      <c r="AL222" t="s">
        <v>172</v>
      </c>
    </row>
    <row r="223" spans="1:38" x14ac:dyDescent="0.2">
      <c r="A223" t="s">
        <v>698</v>
      </c>
      <c r="B223" s="11" t="s">
        <v>0</v>
      </c>
      <c r="C223" s="11" t="s">
        <v>280</v>
      </c>
      <c r="D223" s="11">
        <v>4</v>
      </c>
      <c r="E223" s="11" t="s">
        <v>128</v>
      </c>
      <c r="F223" s="11" t="s">
        <v>127</v>
      </c>
      <c r="G223" s="11">
        <v>5</v>
      </c>
      <c r="H223" s="11">
        <v>5</v>
      </c>
      <c r="I223" s="11">
        <v>5</v>
      </c>
      <c r="J223" s="11">
        <v>10</v>
      </c>
      <c r="K223" s="11">
        <v>2</v>
      </c>
      <c r="L223" s="11">
        <v>198575</v>
      </c>
      <c r="M223" s="11">
        <v>369617</v>
      </c>
      <c r="N223" s="11">
        <v>198930</v>
      </c>
      <c r="O223" s="11">
        <v>309095</v>
      </c>
      <c r="P223" s="11">
        <v>121029</v>
      </c>
      <c r="Q223" s="11">
        <v>932186</v>
      </c>
      <c r="R223" s="11">
        <v>2500420</v>
      </c>
      <c r="S223" s="17">
        <f t="shared" si="12"/>
        <v>41.673666666666669</v>
      </c>
      <c r="T223" s="17">
        <f t="shared" si="13"/>
        <v>9.4698666666666664</v>
      </c>
      <c r="U223" s="17">
        <f t="shared" si="13"/>
        <v>8.4670833333333331</v>
      </c>
      <c r="V223" s="17">
        <f t="shared" si="14"/>
        <v>17.553583333333332</v>
      </c>
      <c r="W223" s="17">
        <f t="shared" si="15"/>
        <v>1.0027833333333334</v>
      </c>
      <c r="X223" s="11" t="s">
        <v>293</v>
      </c>
      <c r="Y223" s="11">
        <v>10</v>
      </c>
      <c r="Z223" s="11">
        <v>15</v>
      </c>
      <c r="AA223" s="11">
        <v>568192</v>
      </c>
      <c r="AB223" s="11">
        <v>508025</v>
      </c>
      <c r="AC223" s="11">
        <v>5</v>
      </c>
      <c r="AD223" s="11">
        <v>60167</v>
      </c>
      <c r="AE223" s="11">
        <v>27</v>
      </c>
      <c r="AF223">
        <v>19</v>
      </c>
      <c r="AG223" t="s">
        <v>110</v>
      </c>
      <c r="AH223" t="s">
        <v>92</v>
      </c>
      <c r="AI223" t="s">
        <v>99</v>
      </c>
      <c r="AJ223" t="s">
        <v>96</v>
      </c>
      <c r="AK223" t="s">
        <v>95</v>
      </c>
      <c r="AL223" t="s">
        <v>460</v>
      </c>
    </row>
    <row r="224" spans="1:38" x14ac:dyDescent="0.2">
      <c r="A224" t="s">
        <v>699</v>
      </c>
      <c r="B224" s="11" t="s">
        <v>16</v>
      </c>
      <c r="C224" s="11" t="s">
        <v>280</v>
      </c>
      <c r="D224" s="11">
        <v>1</v>
      </c>
      <c r="E224" s="11" t="s">
        <v>127</v>
      </c>
      <c r="F224" s="11" t="s">
        <v>128</v>
      </c>
      <c r="G224" s="11">
        <v>4</v>
      </c>
      <c r="H224" s="11">
        <v>7</v>
      </c>
      <c r="I224" s="11">
        <v>1</v>
      </c>
      <c r="J224" s="11">
        <v>0</v>
      </c>
      <c r="K224" s="11">
        <v>1</v>
      </c>
      <c r="L224" s="11">
        <v>103059</v>
      </c>
      <c r="M224" s="11">
        <v>296772</v>
      </c>
      <c r="N224" s="11">
        <v>266306</v>
      </c>
      <c r="O224" s="11">
        <v>432231</v>
      </c>
      <c r="P224" s="11">
        <v>86869</v>
      </c>
      <c r="Q224" s="11">
        <v>361421</v>
      </c>
      <c r="R224" s="11">
        <v>1925179</v>
      </c>
      <c r="S224" s="17">
        <f t="shared" si="12"/>
        <v>32.086316666666669</v>
      </c>
      <c r="T224" s="17">
        <f t="shared" si="13"/>
        <v>6.6638500000000001</v>
      </c>
      <c r="U224" s="17">
        <f t="shared" si="13"/>
        <v>11.642283333333333</v>
      </c>
      <c r="V224" s="17">
        <f t="shared" si="14"/>
        <v>7.4715000000000007</v>
      </c>
      <c r="W224" s="17">
        <f t="shared" si="15"/>
        <v>-4.9784333333333333</v>
      </c>
      <c r="X224" s="11" t="s">
        <v>294</v>
      </c>
      <c r="Y224" s="11">
        <v>11</v>
      </c>
      <c r="Z224" s="11">
        <v>1</v>
      </c>
      <c r="AA224" s="11">
        <v>399831</v>
      </c>
      <c r="AB224" s="11">
        <v>698537</v>
      </c>
      <c r="AC224" s="11">
        <v>-10</v>
      </c>
      <c r="AD224" s="11">
        <v>-298706</v>
      </c>
      <c r="AE224" s="11">
        <v>13</v>
      </c>
      <c r="AF224">
        <v>21</v>
      </c>
      <c r="AG224" t="s">
        <v>110</v>
      </c>
      <c r="AH224" t="s">
        <v>97</v>
      </c>
      <c r="AI224" t="s">
        <v>98</v>
      </c>
      <c r="AJ224" t="s">
        <v>96</v>
      </c>
      <c r="AK224" t="s">
        <v>90</v>
      </c>
      <c r="AL224" t="s">
        <v>460</v>
      </c>
    </row>
    <row r="225" spans="1:38" x14ac:dyDescent="0.2">
      <c r="A225" t="s">
        <v>700</v>
      </c>
      <c r="B225" s="11" t="s">
        <v>0</v>
      </c>
      <c r="C225" s="11" t="s">
        <v>280</v>
      </c>
      <c r="D225" s="11">
        <v>4</v>
      </c>
      <c r="E225" s="11" t="s">
        <v>128</v>
      </c>
      <c r="F225" s="11" t="s">
        <v>127</v>
      </c>
      <c r="G225" s="11">
        <v>4</v>
      </c>
      <c r="H225" s="11">
        <v>9</v>
      </c>
      <c r="I225" s="11">
        <v>5</v>
      </c>
      <c r="J225" s="11">
        <v>9</v>
      </c>
      <c r="K225" s="11">
        <v>1</v>
      </c>
      <c r="L225" s="11">
        <v>129734</v>
      </c>
      <c r="M225" s="11">
        <v>363423</v>
      </c>
      <c r="N225" s="11">
        <v>88798</v>
      </c>
      <c r="O225" s="11">
        <v>376048</v>
      </c>
      <c r="P225" s="11">
        <v>182197</v>
      </c>
      <c r="Q225" s="11">
        <v>962735</v>
      </c>
      <c r="R225" s="11">
        <v>2499532</v>
      </c>
      <c r="S225" s="17">
        <f t="shared" si="12"/>
        <v>41.658866666666668</v>
      </c>
      <c r="T225" s="17">
        <f t="shared" si="13"/>
        <v>8.2192833333333333</v>
      </c>
      <c r="U225" s="17">
        <f t="shared" si="13"/>
        <v>7.7474333333333334</v>
      </c>
      <c r="V225" s="17">
        <f t="shared" si="14"/>
        <v>19.0822</v>
      </c>
      <c r="W225" s="17">
        <f t="shared" si="15"/>
        <v>0.47184999999999999</v>
      </c>
      <c r="X225" s="11" t="s">
        <v>295</v>
      </c>
      <c r="Y225" s="11">
        <v>13</v>
      </c>
      <c r="Z225" s="11">
        <v>14</v>
      </c>
      <c r="AA225" s="11">
        <v>493157</v>
      </c>
      <c r="AB225" s="11">
        <v>464846</v>
      </c>
      <c r="AC225" s="11">
        <v>1</v>
      </c>
      <c r="AD225" s="11">
        <v>28311</v>
      </c>
      <c r="AE225" s="11">
        <v>28</v>
      </c>
      <c r="AF225">
        <v>21</v>
      </c>
      <c r="AG225" t="s">
        <v>518</v>
      </c>
      <c r="AH225" t="s">
        <v>92</v>
      </c>
      <c r="AI225" t="s">
        <v>88</v>
      </c>
      <c r="AJ225" t="s">
        <v>89</v>
      </c>
      <c r="AK225" t="s">
        <v>95</v>
      </c>
      <c r="AL225" t="s">
        <v>460</v>
      </c>
    </row>
    <row r="226" spans="1:38" x14ac:dyDescent="0.2">
      <c r="A226" t="s">
        <v>701</v>
      </c>
      <c r="B226" s="11" t="s">
        <v>16</v>
      </c>
      <c r="C226" s="11" t="s">
        <v>280</v>
      </c>
      <c r="D226" s="11">
        <v>1</v>
      </c>
      <c r="E226" s="11" t="s">
        <v>128</v>
      </c>
      <c r="F226" s="11" t="s">
        <v>127</v>
      </c>
      <c r="G226" s="11">
        <v>4</v>
      </c>
      <c r="H226" s="11">
        <v>9</v>
      </c>
      <c r="I226" s="11">
        <v>5</v>
      </c>
      <c r="J226" s="11">
        <v>8</v>
      </c>
      <c r="K226" s="11">
        <v>2</v>
      </c>
      <c r="L226" s="11">
        <v>127547</v>
      </c>
      <c r="M226" s="11">
        <v>245656</v>
      </c>
      <c r="N226" s="11">
        <v>118415</v>
      </c>
      <c r="O226" s="11">
        <v>217142</v>
      </c>
      <c r="P226" s="11">
        <v>162691</v>
      </c>
      <c r="Q226" s="11">
        <v>441470</v>
      </c>
      <c r="R226" s="11">
        <v>1694999</v>
      </c>
      <c r="S226" s="17">
        <f t="shared" si="12"/>
        <v>28.249983333333333</v>
      </c>
      <c r="T226" s="17">
        <f t="shared" si="13"/>
        <v>6.2200499999999996</v>
      </c>
      <c r="U226" s="17">
        <f t="shared" si="13"/>
        <v>5.5926166666666672</v>
      </c>
      <c r="V226" s="17">
        <f t="shared" si="14"/>
        <v>10.069349999999998</v>
      </c>
      <c r="W226" s="17">
        <f t="shared" si="15"/>
        <v>0.6274333333333334</v>
      </c>
      <c r="X226" s="11" t="s">
        <v>296</v>
      </c>
      <c r="Y226" s="11">
        <v>13</v>
      </c>
      <c r="Z226" s="11">
        <v>13</v>
      </c>
      <c r="AA226" s="11">
        <v>373203</v>
      </c>
      <c r="AB226" s="11">
        <v>335557</v>
      </c>
      <c r="AC226" s="11">
        <v>0</v>
      </c>
      <c r="AD226" s="11">
        <v>37646</v>
      </c>
      <c r="AE226" s="11">
        <v>28</v>
      </c>
      <c r="AF226">
        <v>19</v>
      </c>
      <c r="AG226" t="s">
        <v>469</v>
      </c>
      <c r="AH226" t="s">
        <v>92</v>
      </c>
      <c r="AI226" t="s">
        <v>99</v>
      </c>
      <c r="AJ226" t="s">
        <v>96</v>
      </c>
      <c r="AK226" t="s">
        <v>95</v>
      </c>
      <c r="AL226" t="s">
        <v>460</v>
      </c>
    </row>
    <row r="227" spans="1:38" x14ac:dyDescent="0.2">
      <c r="A227" t="s">
        <v>702</v>
      </c>
      <c r="B227" s="11" t="s">
        <v>0</v>
      </c>
      <c r="C227" s="11" t="s">
        <v>280</v>
      </c>
      <c r="D227" s="11">
        <v>1</v>
      </c>
      <c r="E227" s="11" t="s">
        <v>127</v>
      </c>
      <c r="F227" s="11" t="s">
        <v>128</v>
      </c>
      <c r="G227" s="11">
        <v>4</v>
      </c>
      <c r="H227" s="11">
        <v>4</v>
      </c>
      <c r="I227" s="11">
        <v>1</v>
      </c>
      <c r="J227" s="11">
        <v>2</v>
      </c>
      <c r="K227" s="11">
        <v>1</v>
      </c>
      <c r="L227" s="11">
        <v>160536</v>
      </c>
      <c r="M227" s="11">
        <v>427708</v>
      </c>
      <c r="N227" s="11">
        <v>209748</v>
      </c>
      <c r="O227" s="11">
        <v>317492</v>
      </c>
      <c r="P227" s="11">
        <v>533224</v>
      </c>
      <c r="Q227" s="11">
        <v>297401</v>
      </c>
      <c r="R227" s="11">
        <v>2323129</v>
      </c>
      <c r="S227" s="17">
        <f t="shared" si="12"/>
        <v>38.718816666666662</v>
      </c>
      <c r="T227" s="17">
        <f t="shared" si="13"/>
        <v>9.8040666666666674</v>
      </c>
      <c r="U227" s="17">
        <f t="shared" si="13"/>
        <v>8.7873333333333328</v>
      </c>
      <c r="V227" s="17">
        <f t="shared" si="14"/>
        <v>13.84375</v>
      </c>
      <c r="W227" s="17">
        <f t="shared" si="15"/>
        <v>1.0167333333333333</v>
      </c>
      <c r="X227" s="11" t="s">
        <v>297</v>
      </c>
      <c r="Y227" s="11">
        <v>8</v>
      </c>
      <c r="Z227" s="11">
        <v>3</v>
      </c>
      <c r="AA227" s="11">
        <v>588244</v>
      </c>
      <c r="AB227" s="11">
        <v>527240</v>
      </c>
      <c r="AC227" s="11">
        <v>-5</v>
      </c>
      <c r="AD227" s="11">
        <v>61004</v>
      </c>
      <c r="AE227" s="11">
        <v>12</v>
      </c>
      <c r="AF227">
        <v>21</v>
      </c>
      <c r="AG227" t="s">
        <v>469</v>
      </c>
      <c r="AH227" t="s">
        <v>92</v>
      </c>
      <c r="AI227" t="s">
        <v>88</v>
      </c>
      <c r="AJ227" t="s">
        <v>89</v>
      </c>
      <c r="AK227" t="s">
        <v>95</v>
      </c>
      <c r="AL227" t="s">
        <v>460</v>
      </c>
    </row>
    <row r="228" spans="1:38" x14ac:dyDescent="0.2">
      <c r="A228" t="s">
        <v>703</v>
      </c>
      <c r="B228" s="11" t="s">
        <v>0</v>
      </c>
      <c r="C228" s="11" t="s">
        <v>280</v>
      </c>
      <c r="D228" s="11">
        <v>1</v>
      </c>
      <c r="E228" s="11" t="s">
        <v>127</v>
      </c>
      <c r="F228" s="11" t="s">
        <v>128</v>
      </c>
      <c r="G228" s="11">
        <v>3</v>
      </c>
      <c r="H228" s="11">
        <v>4</v>
      </c>
      <c r="I228" s="11">
        <v>2</v>
      </c>
      <c r="J228" s="11">
        <v>8</v>
      </c>
      <c r="K228" s="11">
        <v>1</v>
      </c>
      <c r="L228" s="11">
        <v>181805</v>
      </c>
      <c r="M228" s="11">
        <v>370971</v>
      </c>
      <c r="N228" s="11">
        <v>220025</v>
      </c>
      <c r="O228" s="11">
        <v>234185</v>
      </c>
      <c r="P228" s="11">
        <v>80766</v>
      </c>
      <c r="Q228" s="11">
        <v>837224</v>
      </c>
      <c r="R228" s="11">
        <v>2274602</v>
      </c>
      <c r="S228" s="17">
        <f t="shared" si="12"/>
        <v>37.910033333333331</v>
      </c>
      <c r="T228" s="17">
        <f t="shared" si="13"/>
        <v>9.2129333333333321</v>
      </c>
      <c r="U228" s="17">
        <f t="shared" si="13"/>
        <v>7.5701666666666663</v>
      </c>
      <c r="V228" s="17">
        <f t="shared" si="14"/>
        <v>15.299833333333334</v>
      </c>
      <c r="W228" s="17">
        <f t="shared" si="15"/>
        <v>1.6427666666666667</v>
      </c>
      <c r="X228" s="11" t="s">
        <v>298</v>
      </c>
      <c r="Y228" s="11">
        <v>7</v>
      </c>
      <c r="Z228" s="11">
        <v>10</v>
      </c>
      <c r="AA228" s="11">
        <v>552776</v>
      </c>
      <c r="AB228" s="11">
        <v>454210</v>
      </c>
      <c r="AC228" s="11">
        <v>3</v>
      </c>
      <c r="AD228" s="11">
        <v>98566</v>
      </c>
      <c r="AE228" s="11">
        <v>18</v>
      </c>
      <c r="AF228">
        <v>19</v>
      </c>
      <c r="AG228" t="s">
        <v>110</v>
      </c>
      <c r="AH228" t="s">
        <v>92</v>
      </c>
      <c r="AI228" t="s">
        <v>93</v>
      </c>
      <c r="AJ228" t="s">
        <v>89</v>
      </c>
      <c r="AK228" t="s">
        <v>95</v>
      </c>
      <c r="AL228" t="s">
        <v>460</v>
      </c>
    </row>
    <row r="229" spans="1:38" x14ac:dyDescent="0.2">
      <c r="A229" t="s">
        <v>704</v>
      </c>
      <c r="B229" s="11" t="s">
        <v>16</v>
      </c>
      <c r="C229" s="11" t="s">
        <v>280</v>
      </c>
      <c r="D229" s="11">
        <v>1</v>
      </c>
      <c r="E229" s="11" t="s">
        <v>128</v>
      </c>
      <c r="F229" s="11" t="s">
        <v>127</v>
      </c>
      <c r="G229" s="11">
        <v>5</v>
      </c>
      <c r="H229" s="11">
        <v>10</v>
      </c>
      <c r="I229" s="11">
        <v>3</v>
      </c>
      <c r="J229" s="11">
        <v>8</v>
      </c>
      <c r="K229" s="11">
        <v>1</v>
      </c>
      <c r="L229" s="11">
        <v>127347</v>
      </c>
      <c r="M229" s="11">
        <v>425079</v>
      </c>
      <c r="N229" s="11">
        <v>154618</v>
      </c>
      <c r="O229" s="11">
        <v>412803</v>
      </c>
      <c r="P229" s="11">
        <v>81648</v>
      </c>
      <c r="Q229" s="11">
        <v>671040</v>
      </c>
      <c r="R229" s="11">
        <v>2199332</v>
      </c>
      <c r="S229" s="17">
        <f t="shared" si="12"/>
        <v>36.655533333333331</v>
      </c>
      <c r="T229" s="17">
        <f t="shared" si="13"/>
        <v>9.2071000000000005</v>
      </c>
      <c r="U229" s="17">
        <f t="shared" si="13"/>
        <v>9.457016666666668</v>
      </c>
      <c r="V229" s="17">
        <f t="shared" si="14"/>
        <v>12.5448</v>
      </c>
      <c r="W229" s="17">
        <f t="shared" si="15"/>
        <v>-0.24991666666666665</v>
      </c>
      <c r="X229" s="11" t="s">
        <v>299</v>
      </c>
      <c r="Y229" s="11">
        <v>15</v>
      </c>
      <c r="Z229" s="11">
        <v>11</v>
      </c>
      <c r="AA229" s="11">
        <v>552426</v>
      </c>
      <c r="AB229" s="11">
        <v>567421</v>
      </c>
      <c r="AC229" s="11">
        <v>-4</v>
      </c>
      <c r="AD229" s="11">
        <v>-14995</v>
      </c>
      <c r="AE229" s="11">
        <v>27</v>
      </c>
      <c r="AF229">
        <v>20</v>
      </c>
      <c r="AG229" t="s">
        <v>110</v>
      </c>
      <c r="AH229" t="s">
        <v>92</v>
      </c>
      <c r="AI229" t="s">
        <v>99</v>
      </c>
      <c r="AJ229" t="s">
        <v>89</v>
      </c>
      <c r="AK229" t="s">
        <v>90</v>
      </c>
      <c r="AL229" t="s">
        <v>172</v>
      </c>
    </row>
    <row r="230" spans="1:38" x14ac:dyDescent="0.2">
      <c r="A230" t="s">
        <v>705</v>
      </c>
      <c r="B230" s="11" t="s">
        <v>0</v>
      </c>
      <c r="C230" s="11" t="s">
        <v>280</v>
      </c>
      <c r="D230" s="11">
        <v>1</v>
      </c>
      <c r="E230" s="11" t="s">
        <v>128</v>
      </c>
      <c r="F230" s="11" t="s">
        <v>127</v>
      </c>
      <c r="G230" s="11">
        <v>4</v>
      </c>
      <c r="H230" s="11">
        <v>6</v>
      </c>
      <c r="I230" s="11">
        <v>5</v>
      </c>
      <c r="J230" s="11">
        <v>8</v>
      </c>
      <c r="K230" s="11">
        <v>2</v>
      </c>
      <c r="L230" s="11">
        <v>247392</v>
      </c>
      <c r="M230" s="11">
        <v>508587</v>
      </c>
      <c r="N230" s="11">
        <v>270021</v>
      </c>
      <c r="O230" s="11">
        <v>625509</v>
      </c>
      <c r="P230" s="11">
        <v>236975</v>
      </c>
      <c r="Q230" s="11">
        <v>621256</v>
      </c>
      <c r="R230" s="11">
        <v>2976392</v>
      </c>
      <c r="S230" s="17">
        <f t="shared" si="12"/>
        <v>49.606533333333331</v>
      </c>
      <c r="T230" s="17">
        <f t="shared" si="13"/>
        <v>12.59965</v>
      </c>
      <c r="U230" s="17">
        <f t="shared" si="13"/>
        <v>14.9255</v>
      </c>
      <c r="V230" s="17">
        <f t="shared" si="14"/>
        <v>14.303850000000001</v>
      </c>
      <c r="W230" s="17">
        <f t="shared" si="15"/>
        <v>-2.32585</v>
      </c>
      <c r="X230" s="11" t="s">
        <v>300</v>
      </c>
      <c r="Y230" s="11">
        <v>10</v>
      </c>
      <c r="Z230" s="11">
        <v>13</v>
      </c>
      <c r="AA230" s="11">
        <v>755979</v>
      </c>
      <c r="AB230" s="11">
        <v>895530</v>
      </c>
      <c r="AC230" s="11">
        <v>3</v>
      </c>
      <c r="AD230" s="11">
        <v>-139551</v>
      </c>
      <c r="AE230" s="11">
        <v>25</v>
      </c>
      <c r="AF230">
        <v>18</v>
      </c>
      <c r="AG230" t="s">
        <v>110</v>
      </c>
      <c r="AH230" t="s">
        <v>87</v>
      </c>
      <c r="AI230" t="s">
        <v>93</v>
      </c>
      <c r="AJ230" t="s">
        <v>96</v>
      </c>
      <c r="AK230" t="s">
        <v>90</v>
      </c>
      <c r="AL230" t="s">
        <v>460</v>
      </c>
    </row>
    <row r="231" spans="1:38" x14ac:dyDescent="0.2">
      <c r="A231" t="s">
        <v>706</v>
      </c>
      <c r="B231" s="11" t="s">
        <v>0</v>
      </c>
      <c r="C231" s="11" t="s">
        <v>280</v>
      </c>
      <c r="D231" s="11">
        <v>4</v>
      </c>
      <c r="E231" s="11" t="s">
        <v>127</v>
      </c>
      <c r="F231" s="11" t="s">
        <v>128</v>
      </c>
      <c r="G231" s="11">
        <v>5</v>
      </c>
      <c r="H231" s="11">
        <v>5</v>
      </c>
      <c r="I231" s="11">
        <v>2</v>
      </c>
      <c r="J231" s="11">
        <v>4</v>
      </c>
      <c r="K231" s="11">
        <v>0</v>
      </c>
      <c r="L231" s="11">
        <v>210584</v>
      </c>
      <c r="M231" s="11">
        <v>420701</v>
      </c>
      <c r="N231" s="11">
        <v>206351</v>
      </c>
      <c r="O231" s="11">
        <v>583291</v>
      </c>
      <c r="P231" s="11">
        <v>208092</v>
      </c>
      <c r="Q231" s="11">
        <v>505511</v>
      </c>
      <c r="R231" s="11">
        <v>2476244</v>
      </c>
      <c r="S231" s="17">
        <f t="shared" si="12"/>
        <v>41.270733333333332</v>
      </c>
      <c r="T231" s="17">
        <f t="shared" si="13"/>
        <v>10.521416666666665</v>
      </c>
      <c r="U231" s="17">
        <f t="shared" si="13"/>
        <v>13.1607</v>
      </c>
      <c r="V231" s="17">
        <f t="shared" si="14"/>
        <v>11.893383333333333</v>
      </c>
      <c r="W231" s="17">
        <f t="shared" si="15"/>
        <v>-2.6392833333333332</v>
      </c>
      <c r="X231" s="11" t="s">
        <v>301</v>
      </c>
      <c r="Y231" s="11">
        <v>10</v>
      </c>
      <c r="Z231" s="11">
        <v>6</v>
      </c>
      <c r="AA231" s="11">
        <v>631285</v>
      </c>
      <c r="AB231" s="11">
        <v>789642</v>
      </c>
      <c r="AC231" s="11">
        <v>-4</v>
      </c>
      <c r="AD231" s="11">
        <v>-158357</v>
      </c>
      <c r="AE231" s="11">
        <v>16</v>
      </c>
      <c r="AF231">
        <v>20</v>
      </c>
      <c r="AG231" t="s">
        <v>110</v>
      </c>
      <c r="AH231" t="s">
        <v>92</v>
      </c>
      <c r="AI231" t="s">
        <v>99</v>
      </c>
      <c r="AJ231" t="s">
        <v>94</v>
      </c>
      <c r="AK231" t="s">
        <v>90</v>
      </c>
      <c r="AL231" t="s">
        <v>460</v>
      </c>
    </row>
    <row r="232" spans="1:38" x14ac:dyDescent="0.2">
      <c r="A232" t="s">
        <v>707</v>
      </c>
      <c r="B232" s="11" t="s">
        <v>0</v>
      </c>
      <c r="C232" s="11" t="s">
        <v>280</v>
      </c>
      <c r="D232" s="11">
        <v>4</v>
      </c>
      <c r="E232" s="11" t="s">
        <v>128</v>
      </c>
      <c r="F232" s="11" t="s">
        <v>127</v>
      </c>
      <c r="G232" s="11">
        <v>5</v>
      </c>
      <c r="H232" s="11">
        <v>5</v>
      </c>
      <c r="I232" s="11">
        <v>4</v>
      </c>
      <c r="J232" s="11">
        <v>7</v>
      </c>
      <c r="K232" s="11">
        <v>1</v>
      </c>
      <c r="L232" s="11">
        <v>179064</v>
      </c>
      <c r="M232" s="11">
        <v>381512</v>
      </c>
      <c r="N232" s="11">
        <v>150986</v>
      </c>
      <c r="O232" s="11">
        <v>309167</v>
      </c>
      <c r="P232" s="11">
        <v>458601</v>
      </c>
      <c r="Q232" s="11">
        <v>304778</v>
      </c>
      <c r="R232" s="11">
        <v>2173682</v>
      </c>
      <c r="S232" s="17">
        <f t="shared" si="12"/>
        <v>36.228033333333329</v>
      </c>
      <c r="T232" s="17">
        <f t="shared" si="13"/>
        <v>9.3429333333333329</v>
      </c>
      <c r="U232" s="17">
        <f t="shared" si="13"/>
        <v>7.6692166666666672</v>
      </c>
      <c r="V232" s="17">
        <f t="shared" si="14"/>
        <v>12.722983333333334</v>
      </c>
      <c r="W232" s="17">
        <f t="shared" si="15"/>
        <v>1.6737166666666667</v>
      </c>
      <c r="X232" s="11" t="s">
        <v>302</v>
      </c>
      <c r="Y232" s="11">
        <v>10</v>
      </c>
      <c r="Z232" s="11">
        <v>11</v>
      </c>
      <c r="AA232" s="11">
        <v>560576</v>
      </c>
      <c r="AB232" s="11">
        <v>460153</v>
      </c>
      <c r="AC232" s="11">
        <v>1</v>
      </c>
      <c r="AD232" s="11">
        <v>100423</v>
      </c>
      <c r="AE232" s="11">
        <v>22</v>
      </c>
      <c r="AF232">
        <v>18</v>
      </c>
      <c r="AG232" t="s">
        <v>469</v>
      </c>
      <c r="AH232" t="s">
        <v>97</v>
      </c>
      <c r="AI232" t="s">
        <v>93</v>
      </c>
      <c r="AJ232" t="s">
        <v>89</v>
      </c>
      <c r="AK232" t="s">
        <v>95</v>
      </c>
      <c r="AL232" t="s">
        <v>172</v>
      </c>
    </row>
    <row r="233" spans="1:38" x14ac:dyDescent="0.2">
      <c r="A233" t="s">
        <v>708</v>
      </c>
      <c r="B233" s="11" t="s">
        <v>0</v>
      </c>
      <c r="C233" s="11" t="s">
        <v>280</v>
      </c>
      <c r="D233" s="11">
        <v>4</v>
      </c>
      <c r="E233" s="11" t="s">
        <v>128</v>
      </c>
      <c r="F233" s="11" t="s">
        <v>127</v>
      </c>
      <c r="G233" s="11">
        <v>3</v>
      </c>
      <c r="H233" s="11">
        <v>6</v>
      </c>
      <c r="I233" s="11">
        <v>5</v>
      </c>
      <c r="J233" s="11">
        <v>8</v>
      </c>
      <c r="K233" s="11">
        <v>0</v>
      </c>
      <c r="L233" s="11">
        <v>191884</v>
      </c>
      <c r="M233" s="11">
        <v>400683</v>
      </c>
      <c r="N233" s="11">
        <v>131897</v>
      </c>
      <c r="O233" s="11">
        <v>302002</v>
      </c>
      <c r="P233" s="11">
        <v>45962</v>
      </c>
      <c r="Q233" s="11">
        <v>586012</v>
      </c>
      <c r="R233" s="11">
        <v>2030201</v>
      </c>
      <c r="S233" s="17">
        <f t="shared" si="12"/>
        <v>33.836683333333333</v>
      </c>
      <c r="T233" s="17">
        <f t="shared" si="13"/>
        <v>9.8761166666666664</v>
      </c>
      <c r="U233" s="17">
        <f t="shared" si="13"/>
        <v>7.2316500000000001</v>
      </c>
      <c r="V233" s="17">
        <f t="shared" si="14"/>
        <v>10.532900000000001</v>
      </c>
      <c r="W233" s="17">
        <f t="shared" si="15"/>
        <v>2.6444666666666667</v>
      </c>
      <c r="X233" s="11" t="s">
        <v>303</v>
      </c>
      <c r="Y233" s="11">
        <v>9</v>
      </c>
      <c r="Z233" s="11">
        <v>13</v>
      </c>
      <c r="AA233" s="11">
        <v>592567</v>
      </c>
      <c r="AB233" s="11">
        <v>433899</v>
      </c>
      <c r="AC233" s="11">
        <v>4</v>
      </c>
      <c r="AD233" s="11">
        <v>158668</v>
      </c>
      <c r="AE233" s="11">
        <v>22</v>
      </c>
      <c r="AF233">
        <v>21</v>
      </c>
      <c r="AG233" t="s">
        <v>110</v>
      </c>
      <c r="AH233" t="s">
        <v>92</v>
      </c>
      <c r="AI233" t="s">
        <v>98</v>
      </c>
      <c r="AJ233" t="s">
        <v>96</v>
      </c>
      <c r="AK233" t="s">
        <v>90</v>
      </c>
      <c r="AL233" t="s">
        <v>172</v>
      </c>
    </row>
    <row r="234" spans="1:38" x14ac:dyDescent="0.2">
      <c r="A234" t="s">
        <v>709</v>
      </c>
      <c r="B234" s="11" t="s">
        <v>16</v>
      </c>
      <c r="C234" s="11" t="s">
        <v>280</v>
      </c>
      <c r="D234" s="11">
        <v>1</v>
      </c>
      <c r="E234" s="11" t="s">
        <v>127</v>
      </c>
      <c r="F234" s="11" t="s">
        <v>128</v>
      </c>
      <c r="G234" s="11">
        <v>3</v>
      </c>
      <c r="H234" s="11">
        <v>6</v>
      </c>
      <c r="I234" s="11">
        <v>1</v>
      </c>
      <c r="J234" s="11">
        <v>5</v>
      </c>
      <c r="K234" s="11">
        <v>1</v>
      </c>
      <c r="L234" s="11">
        <v>132713</v>
      </c>
      <c r="M234" s="11">
        <v>319069</v>
      </c>
      <c r="N234" s="11">
        <v>299984</v>
      </c>
      <c r="O234" s="11">
        <v>349229</v>
      </c>
      <c r="P234" s="11">
        <v>177510</v>
      </c>
      <c r="Q234" s="11">
        <v>852973</v>
      </c>
      <c r="R234" s="11">
        <v>2490905</v>
      </c>
      <c r="S234" s="17">
        <f t="shared" si="12"/>
        <v>41.515083333333337</v>
      </c>
      <c r="T234" s="17">
        <f t="shared" si="13"/>
        <v>7.5297000000000001</v>
      </c>
      <c r="U234" s="17">
        <f t="shared" si="13"/>
        <v>10.820216666666665</v>
      </c>
      <c r="V234" s="17">
        <f t="shared" si="14"/>
        <v>17.174716666666665</v>
      </c>
      <c r="W234" s="17">
        <f t="shared" si="15"/>
        <v>-3.290516666666667</v>
      </c>
      <c r="X234" s="11" t="s">
        <v>304</v>
      </c>
      <c r="Y234" s="11">
        <v>9</v>
      </c>
      <c r="Z234" s="11">
        <v>6</v>
      </c>
      <c r="AA234" s="11">
        <v>451782</v>
      </c>
      <c r="AB234" s="11">
        <v>649213</v>
      </c>
      <c r="AC234" s="11">
        <v>-3</v>
      </c>
      <c r="AD234" s="11">
        <v>-197431</v>
      </c>
      <c r="AE234" s="11">
        <v>16</v>
      </c>
      <c r="AF234">
        <v>20</v>
      </c>
      <c r="AG234" t="s">
        <v>110</v>
      </c>
      <c r="AH234" t="s">
        <v>92</v>
      </c>
      <c r="AI234" t="s">
        <v>88</v>
      </c>
      <c r="AJ234" t="s">
        <v>89</v>
      </c>
      <c r="AK234" t="s">
        <v>90</v>
      </c>
      <c r="AL234" t="s">
        <v>460</v>
      </c>
    </row>
    <row r="235" spans="1:38" x14ac:dyDescent="0.2">
      <c r="A235" t="s">
        <v>710</v>
      </c>
      <c r="B235" s="11" t="s">
        <v>0</v>
      </c>
      <c r="C235" s="11" t="s">
        <v>280</v>
      </c>
      <c r="D235" s="11">
        <v>4</v>
      </c>
      <c r="E235" s="11" t="s">
        <v>127</v>
      </c>
      <c r="F235" s="11" t="s">
        <v>128</v>
      </c>
      <c r="G235" s="11">
        <v>3</v>
      </c>
      <c r="H235" s="11">
        <v>5</v>
      </c>
      <c r="I235" s="11">
        <v>4</v>
      </c>
      <c r="J235" s="11">
        <v>7</v>
      </c>
      <c r="K235" s="11">
        <v>0</v>
      </c>
      <c r="L235" s="11">
        <v>91474</v>
      </c>
      <c r="M235" s="11">
        <v>437635</v>
      </c>
      <c r="N235" s="11">
        <v>216247</v>
      </c>
      <c r="O235" s="11">
        <v>290660</v>
      </c>
      <c r="P235" s="11">
        <v>160019</v>
      </c>
      <c r="Q235" s="11">
        <v>182989</v>
      </c>
      <c r="R235" s="11">
        <v>1718210</v>
      </c>
      <c r="S235" s="17">
        <f t="shared" si="12"/>
        <v>28.636833333333335</v>
      </c>
      <c r="T235" s="17">
        <f t="shared" si="13"/>
        <v>8.8184833333333348</v>
      </c>
      <c r="U235" s="17">
        <f t="shared" si="13"/>
        <v>8.4484499999999993</v>
      </c>
      <c r="V235" s="17">
        <f t="shared" si="14"/>
        <v>5.7168000000000001</v>
      </c>
      <c r="W235" s="17">
        <f t="shared" si="15"/>
        <v>0.37003333333333338</v>
      </c>
      <c r="X235" s="11" t="s">
        <v>305</v>
      </c>
      <c r="Y235" s="11">
        <v>8</v>
      </c>
      <c r="Z235" s="11">
        <v>11</v>
      </c>
      <c r="AA235" s="11">
        <v>529109</v>
      </c>
      <c r="AB235" s="11">
        <v>506907</v>
      </c>
      <c r="AC235" s="11">
        <v>3</v>
      </c>
      <c r="AD235" s="11">
        <v>22202</v>
      </c>
      <c r="AE235" s="11">
        <v>19</v>
      </c>
      <c r="AF235">
        <v>22</v>
      </c>
      <c r="AG235" t="s">
        <v>110</v>
      </c>
      <c r="AH235" t="s">
        <v>92</v>
      </c>
      <c r="AI235" t="s">
        <v>88</v>
      </c>
      <c r="AJ235" t="s">
        <v>89</v>
      </c>
      <c r="AK235" t="s">
        <v>95</v>
      </c>
      <c r="AL235" t="s">
        <v>460</v>
      </c>
    </row>
    <row r="236" spans="1:38" x14ac:dyDescent="0.2">
      <c r="A236" t="s">
        <v>711</v>
      </c>
      <c r="B236" s="11" t="s">
        <v>0</v>
      </c>
      <c r="C236" s="11" t="s">
        <v>306</v>
      </c>
      <c r="D236" s="11">
        <v>1</v>
      </c>
      <c r="E236" s="11" t="s">
        <v>127</v>
      </c>
      <c r="F236" s="11" t="s">
        <v>128</v>
      </c>
      <c r="G236" s="11">
        <v>5</v>
      </c>
      <c r="H236" s="11">
        <v>7</v>
      </c>
      <c r="I236" s="11">
        <v>2</v>
      </c>
      <c r="J236" s="11">
        <v>8</v>
      </c>
      <c r="K236" s="11">
        <v>1</v>
      </c>
      <c r="L236" s="11">
        <v>188644</v>
      </c>
      <c r="M236" s="11">
        <v>538358</v>
      </c>
      <c r="N236" s="11">
        <v>273269</v>
      </c>
      <c r="O236" s="11">
        <v>424650</v>
      </c>
      <c r="P236" s="11">
        <v>175483</v>
      </c>
      <c r="Q236" s="11">
        <v>1752394</v>
      </c>
      <c r="R236" s="11">
        <v>3647145</v>
      </c>
      <c r="S236" s="17">
        <f t="shared" si="12"/>
        <v>60.78575</v>
      </c>
      <c r="T236" s="17">
        <f t="shared" si="13"/>
        <v>12.1167</v>
      </c>
      <c r="U236" s="17">
        <f t="shared" si="13"/>
        <v>11.631983333333332</v>
      </c>
      <c r="V236" s="17">
        <f t="shared" si="14"/>
        <v>32.131283333333336</v>
      </c>
      <c r="W236" s="17">
        <f t="shared" si="15"/>
        <v>0.48471666666666663</v>
      </c>
      <c r="X236" s="11" t="s">
        <v>307</v>
      </c>
      <c r="Y236" s="11">
        <v>12</v>
      </c>
      <c r="Z236" s="11">
        <v>10</v>
      </c>
      <c r="AA236" s="11">
        <v>727002</v>
      </c>
      <c r="AB236" s="11">
        <v>697919</v>
      </c>
      <c r="AC236" s="11">
        <v>-2</v>
      </c>
      <c r="AD236" s="11">
        <v>29083</v>
      </c>
      <c r="AE236" s="11">
        <v>23</v>
      </c>
      <c r="AF236">
        <v>21</v>
      </c>
      <c r="AG236" t="s">
        <v>110</v>
      </c>
      <c r="AH236" t="s">
        <v>92</v>
      </c>
      <c r="AI236" t="s">
        <v>98</v>
      </c>
      <c r="AJ236" t="s">
        <v>89</v>
      </c>
      <c r="AK236" t="s">
        <v>95</v>
      </c>
      <c r="AL236" t="s">
        <v>460</v>
      </c>
    </row>
    <row r="237" spans="1:38" x14ac:dyDescent="0.2">
      <c r="A237" t="s">
        <v>712</v>
      </c>
      <c r="B237" s="11" t="s">
        <v>0</v>
      </c>
      <c r="C237" s="11" t="s">
        <v>306</v>
      </c>
      <c r="D237" s="11">
        <v>1</v>
      </c>
      <c r="E237" s="11" t="s">
        <v>127</v>
      </c>
      <c r="F237" s="11" t="s">
        <v>128</v>
      </c>
      <c r="G237" s="11">
        <v>5</v>
      </c>
      <c r="H237" s="11">
        <v>9</v>
      </c>
      <c r="I237" s="11">
        <v>1</v>
      </c>
      <c r="J237" s="11">
        <v>1</v>
      </c>
      <c r="K237" s="11">
        <v>2</v>
      </c>
      <c r="L237" s="11">
        <v>185641</v>
      </c>
      <c r="M237" s="11">
        <v>663855</v>
      </c>
      <c r="N237" s="11">
        <v>403242</v>
      </c>
      <c r="O237" s="11">
        <v>1205815</v>
      </c>
      <c r="P237" s="11">
        <v>113099</v>
      </c>
      <c r="Q237" s="11">
        <v>432754</v>
      </c>
      <c r="R237" s="11">
        <v>3344981</v>
      </c>
      <c r="S237" s="17">
        <f t="shared" si="12"/>
        <v>55.749683333333337</v>
      </c>
      <c r="T237" s="17">
        <f t="shared" si="13"/>
        <v>14.158266666666666</v>
      </c>
      <c r="U237" s="17">
        <f t="shared" si="13"/>
        <v>26.817616666666666</v>
      </c>
      <c r="V237" s="17">
        <f t="shared" si="14"/>
        <v>9.09755</v>
      </c>
      <c r="W237" s="17">
        <f t="shared" si="15"/>
        <v>-12.65935</v>
      </c>
      <c r="X237" s="11" t="s">
        <v>308</v>
      </c>
      <c r="Y237" s="11">
        <v>14</v>
      </c>
      <c r="Z237" s="11">
        <v>2</v>
      </c>
      <c r="AA237" s="11">
        <v>849496</v>
      </c>
      <c r="AB237" s="11">
        <v>1609057</v>
      </c>
      <c r="AC237" s="11">
        <v>-12</v>
      </c>
      <c r="AD237" s="11">
        <v>-759561</v>
      </c>
      <c r="AE237" s="11">
        <v>18</v>
      </c>
      <c r="AF237">
        <v>21</v>
      </c>
      <c r="AG237" t="s">
        <v>110</v>
      </c>
      <c r="AH237" t="s">
        <v>92</v>
      </c>
      <c r="AI237" t="s">
        <v>88</v>
      </c>
      <c r="AJ237" t="s">
        <v>89</v>
      </c>
      <c r="AK237" t="s">
        <v>95</v>
      </c>
      <c r="AL237" t="s">
        <v>460</v>
      </c>
    </row>
    <row r="238" spans="1:38" x14ac:dyDescent="0.2">
      <c r="A238" t="s">
        <v>713</v>
      </c>
      <c r="B238" s="11" t="s">
        <v>0</v>
      </c>
      <c r="C238" s="11" t="s">
        <v>306</v>
      </c>
      <c r="D238" s="11">
        <v>1</v>
      </c>
      <c r="E238" s="11" t="s">
        <v>127</v>
      </c>
      <c r="F238" s="11" t="s">
        <v>128</v>
      </c>
      <c r="G238" s="11">
        <v>4</v>
      </c>
      <c r="H238" s="11">
        <v>5</v>
      </c>
      <c r="I238" s="11">
        <v>3</v>
      </c>
      <c r="J238" s="11">
        <v>8</v>
      </c>
      <c r="K238" s="11">
        <v>1</v>
      </c>
      <c r="L238" s="11">
        <v>133223</v>
      </c>
      <c r="M238" s="11">
        <v>422789</v>
      </c>
      <c r="N238" s="11">
        <v>321157</v>
      </c>
      <c r="O238" s="11">
        <v>413589</v>
      </c>
      <c r="P238" s="11">
        <v>155423</v>
      </c>
      <c r="Q238" s="11">
        <v>1328269</v>
      </c>
      <c r="R238" s="11">
        <v>3125846</v>
      </c>
      <c r="S238" s="17">
        <f t="shared" si="12"/>
        <v>52.097433333333335</v>
      </c>
      <c r="T238" s="17">
        <f t="shared" si="13"/>
        <v>9.2668666666666653</v>
      </c>
      <c r="U238" s="17">
        <f t="shared" si="13"/>
        <v>12.245766666666666</v>
      </c>
      <c r="V238" s="17">
        <f t="shared" si="14"/>
        <v>24.728200000000001</v>
      </c>
      <c r="W238" s="17">
        <f t="shared" si="15"/>
        <v>-2.9789000000000003</v>
      </c>
      <c r="X238" s="11" t="s">
        <v>309</v>
      </c>
      <c r="Y238" s="11">
        <v>9</v>
      </c>
      <c r="Z238" s="11">
        <v>11</v>
      </c>
      <c r="AA238" s="11">
        <v>556012</v>
      </c>
      <c r="AB238" s="11">
        <v>734746</v>
      </c>
      <c r="AC238" s="11">
        <v>2</v>
      </c>
      <c r="AD238" s="11">
        <v>-178734</v>
      </c>
      <c r="AE238" s="11">
        <v>21</v>
      </c>
      <c r="AF238">
        <v>19</v>
      </c>
      <c r="AG238" t="s">
        <v>110</v>
      </c>
      <c r="AH238" t="s">
        <v>92</v>
      </c>
      <c r="AI238" t="s">
        <v>93</v>
      </c>
      <c r="AJ238" t="s">
        <v>89</v>
      </c>
      <c r="AK238" t="s">
        <v>95</v>
      </c>
      <c r="AL238" t="s">
        <v>460</v>
      </c>
    </row>
    <row r="239" spans="1:38" x14ac:dyDescent="0.2">
      <c r="A239" t="s">
        <v>714</v>
      </c>
      <c r="B239" s="11" t="s">
        <v>16</v>
      </c>
      <c r="C239" s="11" t="s">
        <v>306</v>
      </c>
      <c r="D239" s="11">
        <v>4</v>
      </c>
      <c r="E239" s="11" t="s">
        <v>127</v>
      </c>
      <c r="F239" s="11" t="s">
        <v>128</v>
      </c>
      <c r="G239" s="11">
        <v>5</v>
      </c>
      <c r="H239" s="11">
        <v>4</v>
      </c>
      <c r="I239" s="11">
        <v>4</v>
      </c>
      <c r="J239" s="11">
        <v>7</v>
      </c>
      <c r="K239" s="11">
        <v>2</v>
      </c>
      <c r="L239" s="11">
        <v>127910</v>
      </c>
      <c r="M239" s="11">
        <v>468169</v>
      </c>
      <c r="N239" s="11">
        <v>241545</v>
      </c>
      <c r="O239" s="11">
        <v>544601</v>
      </c>
      <c r="P239" s="11">
        <v>223633</v>
      </c>
      <c r="Q239" s="11">
        <v>940562</v>
      </c>
      <c r="R239" s="11">
        <v>3002546</v>
      </c>
      <c r="S239" s="17">
        <f t="shared" si="12"/>
        <v>50.042433333333328</v>
      </c>
      <c r="T239" s="17">
        <f t="shared" si="13"/>
        <v>9.9346499999999995</v>
      </c>
      <c r="U239" s="17">
        <f t="shared" si="13"/>
        <v>13.102433333333332</v>
      </c>
      <c r="V239" s="17">
        <f t="shared" si="14"/>
        <v>19.40325</v>
      </c>
      <c r="W239" s="17">
        <f t="shared" si="15"/>
        <v>-3.1677833333333334</v>
      </c>
      <c r="X239" s="11" t="s">
        <v>310</v>
      </c>
      <c r="Y239" s="11">
        <v>9</v>
      </c>
      <c r="Z239" s="11">
        <v>11</v>
      </c>
      <c r="AA239" s="11">
        <v>596079</v>
      </c>
      <c r="AB239" s="11">
        <v>786146</v>
      </c>
      <c r="AC239" s="11">
        <v>2</v>
      </c>
      <c r="AD239" s="11">
        <v>-190067</v>
      </c>
      <c r="AE239" s="11">
        <v>22</v>
      </c>
      <c r="AF239">
        <v>23</v>
      </c>
      <c r="AG239" t="s">
        <v>110</v>
      </c>
      <c r="AH239" t="s">
        <v>92</v>
      </c>
      <c r="AI239" t="s">
        <v>88</v>
      </c>
      <c r="AJ239" t="s">
        <v>89</v>
      </c>
      <c r="AK239" t="s">
        <v>95</v>
      </c>
      <c r="AL239" t="s">
        <v>172</v>
      </c>
    </row>
    <row r="240" spans="1:38" x14ac:dyDescent="0.2">
      <c r="A240" t="s">
        <v>715</v>
      </c>
      <c r="B240" s="11" t="s">
        <v>16</v>
      </c>
      <c r="C240" s="11" t="s">
        <v>306</v>
      </c>
      <c r="D240" s="11">
        <v>1</v>
      </c>
      <c r="E240" s="11" t="s">
        <v>128</v>
      </c>
      <c r="F240" s="11" t="s">
        <v>127</v>
      </c>
      <c r="G240" s="11">
        <v>5</v>
      </c>
      <c r="H240" s="11">
        <v>9</v>
      </c>
      <c r="I240" s="11">
        <v>5</v>
      </c>
      <c r="J240" s="11">
        <v>9</v>
      </c>
      <c r="K240" s="11">
        <v>2</v>
      </c>
      <c r="L240" s="11">
        <v>166548</v>
      </c>
      <c r="M240" s="11">
        <v>377520</v>
      </c>
      <c r="N240" s="11">
        <v>185782</v>
      </c>
      <c r="O240" s="11">
        <v>300305</v>
      </c>
      <c r="P240" s="11">
        <v>255645</v>
      </c>
      <c r="Q240" s="11">
        <v>1215357</v>
      </c>
      <c r="R240" s="11">
        <v>2846428</v>
      </c>
      <c r="S240" s="17">
        <f t="shared" si="12"/>
        <v>47.440466666666666</v>
      </c>
      <c r="T240" s="17">
        <f t="shared" si="13"/>
        <v>9.0678000000000001</v>
      </c>
      <c r="U240" s="17">
        <f t="shared" si="13"/>
        <v>8.1014499999999998</v>
      </c>
      <c r="V240" s="17">
        <f t="shared" si="14"/>
        <v>24.5167</v>
      </c>
      <c r="W240" s="17">
        <f t="shared" si="15"/>
        <v>0.96635000000000004</v>
      </c>
      <c r="X240" s="11" t="s">
        <v>311</v>
      </c>
      <c r="Y240" s="11">
        <v>14</v>
      </c>
      <c r="Z240" s="11">
        <v>14</v>
      </c>
      <c r="AA240" s="11">
        <v>544068</v>
      </c>
      <c r="AB240" s="11">
        <v>486087</v>
      </c>
      <c r="AC240" s="11">
        <v>0</v>
      </c>
      <c r="AD240" s="11">
        <v>57981</v>
      </c>
      <c r="AE240" s="11">
        <v>30</v>
      </c>
      <c r="AF240">
        <v>19</v>
      </c>
      <c r="AG240" t="s">
        <v>110</v>
      </c>
      <c r="AH240" t="s">
        <v>92</v>
      </c>
      <c r="AI240" t="s">
        <v>93</v>
      </c>
      <c r="AJ240" t="s">
        <v>103</v>
      </c>
      <c r="AK240" t="s">
        <v>90</v>
      </c>
      <c r="AL240" t="s">
        <v>172</v>
      </c>
    </row>
    <row r="241" spans="1:38" x14ac:dyDescent="0.2">
      <c r="A241" t="s">
        <v>716</v>
      </c>
      <c r="B241" s="11" t="s">
        <v>0</v>
      </c>
      <c r="C241" s="11" t="s">
        <v>306</v>
      </c>
      <c r="D241" s="11">
        <v>1</v>
      </c>
      <c r="E241" s="11" t="s">
        <v>127</v>
      </c>
      <c r="F241" s="11" t="s">
        <v>128</v>
      </c>
      <c r="G241" s="11">
        <v>5</v>
      </c>
      <c r="H241" s="11">
        <v>6</v>
      </c>
      <c r="I241" s="11">
        <v>3</v>
      </c>
      <c r="J241" s="11">
        <v>6</v>
      </c>
      <c r="K241" s="11">
        <v>1</v>
      </c>
      <c r="L241" s="11">
        <v>126416</v>
      </c>
      <c r="M241" s="11">
        <v>336121</v>
      </c>
      <c r="N241" s="11">
        <v>227191</v>
      </c>
      <c r="O241" s="11">
        <v>278381</v>
      </c>
      <c r="P241" s="11">
        <v>146862</v>
      </c>
      <c r="Q241" s="11">
        <v>546478</v>
      </c>
      <c r="R241" s="11">
        <v>2626072</v>
      </c>
      <c r="S241" s="17">
        <f t="shared" si="12"/>
        <v>43.76786666666667</v>
      </c>
      <c r="T241" s="17">
        <f t="shared" si="13"/>
        <v>7.7089499999999997</v>
      </c>
      <c r="U241" s="17">
        <f t="shared" si="13"/>
        <v>8.4261999999999997</v>
      </c>
      <c r="V241" s="17">
        <f t="shared" si="14"/>
        <v>11.555666666666667</v>
      </c>
      <c r="W241" s="17">
        <f t="shared" si="15"/>
        <v>-0.71724999999999994</v>
      </c>
      <c r="X241" s="11" t="s">
        <v>312</v>
      </c>
      <c r="Y241" s="11">
        <v>11</v>
      </c>
      <c r="Z241" s="11">
        <v>9</v>
      </c>
      <c r="AA241" s="11">
        <v>462537</v>
      </c>
      <c r="AB241" s="11">
        <v>505572</v>
      </c>
      <c r="AC241" s="11">
        <v>-2</v>
      </c>
      <c r="AD241" s="11">
        <v>-43035</v>
      </c>
      <c r="AE241" s="11">
        <v>21</v>
      </c>
      <c r="AF241">
        <v>21</v>
      </c>
      <c r="AG241" t="s">
        <v>469</v>
      </c>
      <c r="AH241" t="s">
        <v>97</v>
      </c>
      <c r="AI241" t="s">
        <v>98</v>
      </c>
      <c r="AJ241" t="s">
        <v>96</v>
      </c>
      <c r="AK241" t="s">
        <v>95</v>
      </c>
      <c r="AL241" t="s">
        <v>460</v>
      </c>
    </row>
    <row r="242" spans="1:38" x14ac:dyDescent="0.2">
      <c r="A242" t="s">
        <v>717</v>
      </c>
      <c r="B242" s="11" t="s">
        <v>0</v>
      </c>
      <c r="C242" s="11" t="s">
        <v>306</v>
      </c>
      <c r="D242" s="11">
        <v>4</v>
      </c>
      <c r="E242" s="11" t="s">
        <v>127</v>
      </c>
      <c r="F242" s="11" t="s">
        <v>128</v>
      </c>
      <c r="G242" s="11">
        <v>3</v>
      </c>
      <c r="H242" s="11">
        <v>9</v>
      </c>
      <c r="I242" s="11">
        <v>5</v>
      </c>
      <c r="J242" s="11">
        <v>8</v>
      </c>
      <c r="K242" s="11">
        <v>2</v>
      </c>
      <c r="L242" s="11">
        <v>193291</v>
      </c>
      <c r="M242" s="11">
        <v>495511</v>
      </c>
      <c r="N242" s="11">
        <v>226208</v>
      </c>
      <c r="O242" s="11">
        <v>354735</v>
      </c>
      <c r="P242" s="11">
        <v>191465</v>
      </c>
      <c r="Q242" s="11">
        <v>837147</v>
      </c>
      <c r="R242" s="11">
        <v>2675464</v>
      </c>
      <c r="S242" s="17">
        <f t="shared" si="12"/>
        <v>44.591066666666663</v>
      </c>
      <c r="T242" s="17">
        <f t="shared" si="13"/>
        <v>11.480033333333333</v>
      </c>
      <c r="U242" s="17">
        <f t="shared" si="13"/>
        <v>9.6823833333333322</v>
      </c>
      <c r="V242" s="17">
        <f t="shared" si="14"/>
        <v>17.143533333333334</v>
      </c>
      <c r="W242" s="17">
        <f t="shared" si="15"/>
        <v>1.79765</v>
      </c>
      <c r="X242" s="11" t="s">
        <v>313</v>
      </c>
      <c r="Y242" s="11">
        <v>12</v>
      </c>
      <c r="Z242" s="11">
        <v>13</v>
      </c>
      <c r="AA242" s="11">
        <v>688802</v>
      </c>
      <c r="AB242" s="11">
        <v>580943</v>
      </c>
      <c r="AC242" s="11">
        <v>1</v>
      </c>
      <c r="AD242" s="11">
        <v>107859</v>
      </c>
      <c r="AE242" s="11">
        <v>27</v>
      </c>
      <c r="AF242">
        <v>22</v>
      </c>
      <c r="AG242" t="s">
        <v>110</v>
      </c>
      <c r="AH242" t="s">
        <v>87</v>
      </c>
      <c r="AI242" t="s">
        <v>104</v>
      </c>
      <c r="AJ242" t="s">
        <v>102</v>
      </c>
      <c r="AK242" t="s">
        <v>95</v>
      </c>
      <c r="AL242" t="s">
        <v>172</v>
      </c>
    </row>
    <row r="243" spans="1:38" x14ac:dyDescent="0.2">
      <c r="A243" t="s">
        <v>718</v>
      </c>
      <c r="B243" s="11" t="s">
        <v>0</v>
      </c>
      <c r="C243" s="11" t="s">
        <v>306</v>
      </c>
      <c r="D243" s="11">
        <v>1</v>
      </c>
      <c r="E243" s="11" t="s">
        <v>127</v>
      </c>
      <c r="F243" s="11" t="s">
        <v>128</v>
      </c>
      <c r="G243" s="11">
        <v>5</v>
      </c>
      <c r="H243" s="11">
        <v>9</v>
      </c>
      <c r="I243" s="11">
        <v>3</v>
      </c>
      <c r="J243" s="11">
        <v>7</v>
      </c>
      <c r="K243" s="11">
        <v>1</v>
      </c>
      <c r="L243" s="11">
        <v>180863</v>
      </c>
      <c r="M243" s="11">
        <v>478601</v>
      </c>
      <c r="N243" s="11">
        <v>291921</v>
      </c>
      <c r="O243" s="11">
        <v>298843</v>
      </c>
      <c r="P243" s="11">
        <v>208930</v>
      </c>
      <c r="Q243" s="11">
        <v>782729</v>
      </c>
      <c r="R243" s="11">
        <v>2589673</v>
      </c>
      <c r="S243" s="17">
        <f t="shared" si="12"/>
        <v>43.161216666666661</v>
      </c>
      <c r="T243" s="17">
        <f t="shared" si="13"/>
        <v>10.991066666666667</v>
      </c>
      <c r="U243" s="17">
        <f t="shared" si="13"/>
        <v>9.8460666666666672</v>
      </c>
      <c r="V243" s="17">
        <f t="shared" si="14"/>
        <v>16.527650000000001</v>
      </c>
      <c r="W243" s="17">
        <f t="shared" si="15"/>
        <v>1.145</v>
      </c>
      <c r="X243" s="11" t="s">
        <v>314</v>
      </c>
      <c r="Y243" s="11">
        <v>14</v>
      </c>
      <c r="Z243" s="11">
        <v>10</v>
      </c>
      <c r="AA243" s="11">
        <v>659464</v>
      </c>
      <c r="AB243" s="11">
        <v>590764</v>
      </c>
      <c r="AC243" s="11">
        <v>-4</v>
      </c>
      <c r="AD243" s="11">
        <v>68700</v>
      </c>
      <c r="AE243" s="11">
        <v>25</v>
      </c>
      <c r="AF243">
        <v>20</v>
      </c>
      <c r="AG243" t="s">
        <v>110</v>
      </c>
      <c r="AH243" t="s">
        <v>97</v>
      </c>
      <c r="AI243" t="s">
        <v>88</v>
      </c>
      <c r="AJ243" t="s">
        <v>89</v>
      </c>
      <c r="AK243" t="s">
        <v>95</v>
      </c>
      <c r="AL243" t="s">
        <v>460</v>
      </c>
    </row>
    <row r="244" spans="1:38" x14ac:dyDescent="0.2">
      <c r="A244" t="s">
        <v>719</v>
      </c>
      <c r="B244" s="11" t="s">
        <v>16</v>
      </c>
      <c r="C244" s="11" t="s">
        <v>306</v>
      </c>
      <c r="D244" s="11">
        <v>4</v>
      </c>
      <c r="E244" s="11" t="s">
        <v>128</v>
      </c>
      <c r="F244" s="11" t="s">
        <v>127</v>
      </c>
      <c r="G244" s="11">
        <v>4</v>
      </c>
      <c r="H244" s="11">
        <v>8</v>
      </c>
      <c r="I244" s="11">
        <v>3</v>
      </c>
      <c r="J244" s="11">
        <v>9</v>
      </c>
      <c r="K244" s="11">
        <v>2</v>
      </c>
      <c r="L244" s="11">
        <v>191285</v>
      </c>
      <c r="M244" s="11">
        <v>421053</v>
      </c>
      <c r="N244" s="11">
        <v>187092</v>
      </c>
      <c r="O244" s="11">
        <v>410753</v>
      </c>
      <c r="P244" s="11">
        <v>122940</v>
      </c>
      <c r="Q244" s="11">
        <v>764273</v>
      </c>
      <c r="R244" s="11">
        <v>2479884</v>
      </c>
      <c r="S244" s="17">
        <f t="shared" si="12"/>
        <v>41.331400000000002</v>
      </c>
      <c r="T244" s="17">
        <f t="shared" si="13"/>
        <v>10.205633333333333</v>
      </c>
      <c r="U244" s="17">
        <f t="shared" si="13"/>
        <v>9.964083333333333</v>
      </c>
      <c r="V244" s="17">
        <f t="shared" si="14"/>
        <v>14.786883333333332</v>
      </c>
      <c r="W244" s="17">
        <f t="shared" si="15"/>
        <v>0.24155000000000001</v>
      </c>
      <c r="X244" s="11" t="s">
        <v>315</v>
      </c>
      <c r="Y244" s="11">
        <v>12</v>
      </c>
      <c r="Z244" s="11">
        <v>12</v>
      </c>
      <c r="AA244" s="11">
        <v>612338</v>
      </c>
      <c r="AB244" s="11">
        <v>597845</v>
      </c>
      <c r="AC244" s="11">
        <v>0</v>
      </c>
      <c r="AD244" s="11">
        <v>14493</v>
      </c>
      <c r="AE244" s="11">
        <v>26</v>
      </c>
      <c r="AF244">
        <v>20</v>
      </c>
      <c r="AG244" t="s">
        <v>469</v>
      </c>
      <c r="AH244" t="s">
        <v>97</v>
      </c>
      <c r="AI244" t="s">
        <v>99</v>
      </c>
      <c r="AJ244" t="s">
        <v>89</v>
      </c>
      <c r="AK244" t="s">
        <v>90</v>
      </c>
      <c r="AL244" t="s">
        <v>172</v>
      </c>
    </row>
    <row r="245" spans="1:38" x14ac:dyDescent="0.2">
      <c r="A245" t="s">
        <v>720</v>
      </c>
      <c r="B245" s="11" t="s">
        <v>0</v>
      </c>
      <c r="C245" s="11" t="s">
        <v>306</v>
      </c>
      <c r="D245" s="11">
        <v>4</v>
      </c>
      <c r="E245" s="11" t="s">
        <v>128</v>
      </c>
      <c r="F245" s="11" t="s">
        <v>127</v>
      </c>
      <c r="G245" s="11">
        <v>5</v>
      </c>
      <c r="H245" s="11">
        <v>7</v>
      </c>
      <c r="I245" s="11">
        <v>5</v>
      </c>
      <c r="J245" s="11">
        <v>7</v>
      </c>
      <c r="K245" s="11">
        <v>2</v>
      </c>
      <c r="L245" s="11">
        <v>154085</v>
      </c>
      <c r="M245" s="11">
        <v>319859</v>
      </c>
      <c r="N245" s="11">
        <v>136542</v>
      </c>
      <c r="O245" s="11">
        <v>505005</v>
      </c>
      <c r="P245" s="11">
        <v>77657</v>
      </c>
      <c r="Q245" s="11">
        <v>735756</v>
      </c>
      <c r="R245" s="11">
        <v>2243420</v>
      </c>
      <c r="S245" s="17">
        <f t="shared" si="12"/>
        <v>37.390333333333338</v>
      </c>
      <c r="T245" s="17">
        <f t="shared" si="13"/>
        <v>7.8990666666666671</v>
      </c>
      <c r="U245" s="17">
        <f t="shared" si="13"/>
        <v>10.692450000000001</v>
      </c>
      <c r="V245" s="17">
        <f t="shared" si="14"/>
        <v>13.556883333333333</v>
      </c>
      <c r="W245" s="17">
        <f t="shared" si="15"/>
        <v>-2.7933833333333333</v>
      </c>
      <c r="X245" s="11" t="s">
        <v>316</v>
      </c>
      <c r="Y245" s="11">
        <v>12</v>
      </c>
      <c r="Z245" s="11">
        <v>12</v>
      </c>
      <c r="AA245" s="11">
        <v>473944</v>
      </c>
      <c r="AB245" s="11">
        <v>641547</v>
      </c>
      <c r="AC245" s="11">
        <v>0</v>
      </c>
      <c r="AD245" s="11">
        <v>-167603</v>
      </c>
      <c r="AE245" s="11">
        <v>26</v>
      </c>
      <c r="AF245">
        <v>19</v>
      </c>
      <c r="AG245" t="s">
        <v>418</v>
      </c>
      <c r="AH245" t="s">
        <v>100</v>
      </c>
      <c r="AI245" t="s">
        <v>88</v>
      </c>
      <c r="AJ245" t="s">
        <v>101</v>
      </c>
      <c r="AK245" t="s">
        <v>95</v>
      </c>
      <c r="AL245" t="s">
        <v>460</v>
      </c>
    </row>
    <row r="246" spans="1:38" x14ac:dyDescent="0.2">
      <c r="A246" t="s">
        <v>721</v>
      </c>
      <c r="B246" s="11" t="s">
        <v>16</v>
      </c>
      <c r="C246" s="11" t="s">
        <v>306</v>
      </c>
      <c r="D246" s="11">
        <v>1</v>
      </c>
      <c r="E246" s="11" t="s">
        <v>128</v>
      </c>
      <c r="F246" s="11" t="s">
        <v>127</v>
      </c>
      <c r="G246" s="11">
        <v>4</v>
      </c>
      <c r="H246" s="11">
        <v>6</v>
      </c>
      <c r="I246" s="11">
        <v>2</v>
      </c>
      <c r="J246" s="11">
        <v>2</v>
      </c>
      <c r="K246" s="11">
        <v>0</v>
      </c>
      <c r="L246" s="11">
        <v>162938</v>
      </c>
      <c r="M246" s="11">
        <v>243100</v>
      </c>
      <c r="N246" s="11">
        <v>184022</v>
      </c>
      <c r="O246" s="11">
        <v>389819</v>
      </c>
      <c r="P246" s="11">
        <v>143745</v>
      </c>
      <c r="Q246" s="11">
        <v>917402</v>
      </c>
      <c r="R246" s="11">
        <v>2455700</v>
      </c>
      <c r="S246" s="17">
        <f t="shared" si="12"/>
        <v>40.928333333333327</v>
      </c>
      <c r="T246" s="17">
        <f t="shared" si="13"/>
        <v>6.7673000000000005</v>
      </c>
      <c r="U246" s="17">
        <f t="shared" si="13"/>
        <v>9.5640166666666673</v>
      </c>
      <c r="V246" s="17">
        <f t="shared" si="14"/>
        <v>17.685783333333333</v>
      </c>
      <c r="W246" s="17">
        <f t="shared" si="15"/>
        <v>-2.7967166666666667</v>
      </c>
      <c r="X246" s="11" t="s">
        <v>317</v>
      </c>
      <c r="Y246" s="11">
        <v>10</v>
      </c>
      <c r="Z246" s="11">
        <v>4</v>
      </c>
      <c r="AA246" s="11">
        <v>406038</v>
      </c>
      <c r="AB246" s="11">
        <v>573841</v>
      </c>
      <c r="AC246" s="11">
        <v>-6</v>
      </c>
      <c r="AD246" s="11">
        <v>-167803</v>
      </c>
      <c r="AE246" s="11">
        <v>14</v>
      </c>
      <c r="AF246">
        <v>19</v>
      </c>
      <c r="AG246" t="s">
        <v>110</v>
      </c>
      <c r="AH246" t="s">
        <v>87</v>
      </c>
      <c r="AI246" t="s">
        <v>99</v>
      </c>
      <c r="AJ246" t="s">
        <v>94</v>
      </c>
      <c r="AK246" t="s">
        <v>95</v>
      </c>
      <c r="AL246" t="s">
        <v>460</v>
      </c>
    </row>
    <row r="247" spans="1:38" x14ac:dyDescent="0.2">
      <c r="A247" t="s">
        <v>722</v>
      </c>
      <c r="B247" s="11" t="s">
        <v>16</v>
      </c>
      <c r="C247" s="11" t="s">
        <v>306</v>
      </c>
      <c r="D247" s="11">
        <v>1</v>
      </c>
      <c r="E247" s="11" t="s">
        <v>127</v>
      </c>
      <c r="F247" s="11" t="s">
        <v>128</v>
      </c>
      <c r="G247" s="11">
        <v>4</v>
      </c>
      <c r="H247" s="11">
        <v>4</v>
      </c>
      <c r="I247" s="11">
        <v>1</v>
      </c>
      <c r="J247" s="11">
        <v>0</v>
      </c>
      <c r="K247" s="11">
        <v>0</v>
      </c>
      <c r="L247" s="11">
        <v>132637</v>
      </c>
      <c r="M247" s="11">
        <v>328279</v>
      </c>
      <c r="N247" s="11">
        <v>177692</v>
      </c>
      <c r="O247" s="11">
        <v>227298</v>
      </c>
      <c r="P247" s="11">
        <v>88791</v>
      </c>
      <c r="Q247" s="11">
        <v>41493</v>
      </c>
      <c r="R247" s="11">
        <v>1255624</v>
      </c>
      <c r="S247" s="17">
        <f t="shared" si="12"/>
        <v>20.927066666666668</v>
      </c>
      <c r="T247" s="17">
        <f t="shared" si="13"/>
        <v>7.6819333333333333</v>
      </c>
      <c r="U247" s="17">
        <f t="shared" si="13"/>
        <v>6.7498333333333331</v>
      </c>
      <c r="V247" s="17">
        <f t="shared" si="14"/>
        <v>2.1713999999999998</v>
      </c>
      <c r="W247" s="17">
        <f t="shared" si="15"/>
        <v>0.93210000000000004</v>
      </c>
      <c r="X247" s="11" t="s">
        <v>318</v>
      </c>
      <c r="Y247" s="11">
        <v>8</v>
      </c>
      <c r="Z247" s="11">
        <v>1</v>
      </c>
      <c r="AA247" s="11">
        <v>460916</v>
      </c>
      <c r="AB247" s="11">
        <v>404990</v>
      </c>
      <c r="AC247" s="11">
        <v>-7</v>
      </c>
      <c r="AD247" s="11">
        <v>55926</v>
      </c>
      <c r="AE247" s="11">
        <v>9</v>
      </c>
      <c r="AF247">
        <v>20</v>
      </c>
      <c r="AG247" t="s">
        <v>110</v>
      </c>
      <c r="AH247" t="s">
        <v>92</v>
      </c>
      <c r="AI247" t="s">
        <v>88</v>
      </c>
      <c r="AJ247" t="s">
        <v>89</v>
      </c>
      <c r="AK247" t="s">
        <v>95</v>
      </c>
      <c r="AL247" t="s">
        <v>460</v>
      </c>
    </row>
    <row r="248" spans="1:38" x14ac:dyDescent="0.2">
      <c r="A248" t="s">
        <v>723</v>
      </c>
      <c r="B248" s="11" t="s">
        <v>0</v>
      </c>
      <c r="C248" s="11" t="s">
        <v>306</v>
      </c>
      <c r="D248" s="11">
        <v>4</v>
      </c>
      <c r="E248" s="11" t="s">
        <v>127</v>
      </c>
      <c r="F248" s="11" t="s">
        <v>128</v>
      </c>
      <c r="G248" s="11">
        <v>4</v>
      </c>
      <c r="H248" s="11">
        <v>9</v>
      </c>
      <c r="I248" s="11">
        <v>4</v>
      </c>
      <c r="J248" s="11">
        <v>8</v>
      </c>
      <c r="K248" s="11">
        <v>2</v>
      </c>
      <c r="L248" s="11">
        <v>150145</v>
      </c>
      <c r="M248" s="11">
        <v>369518</v>
      </c>
      <c r="N248" s="11">
        <v>161814</v>
      </c>
      <c r="O248" s="11">
        <v>386488</v>
      </c>
      <c r="P248" s="11">
        <v>120146</v>
      </c>
      <c r="Q248" s="11">
        <v>719030</v>
      </c>
      <c r="R248" s="11">
        <v>2264896</v>
      </c>
      <c r="S248" s="17">
        <f t="shared" si="12"/>
        <v>37.748266666666673</v>
      </c>
      <c r="T248" s="17">
        <f t="shared" si="13"/>
        <v>8.6610499999999995</v>
      </c>
      <c r="U248" s="17">
        <f t="shared" si="13"/>
        <v>9.1383666666666663</v>
      </c>
      <c r="V248" s="17">
        <f t="shared" si="14"/>
        <v>13.986266666666667</v>
      </c>
      <c r="W248" s="17">
        <f t="shared" si="15"/>
        <v>-0.47731666666666667</v>
      </c>
      <c r="X248" s="11" t="s">
        <v>319</v>
      </c>
      <c r="Y248" s="11">
        <v>13</v>
      </c>
      <c r="Z248" s="11">
        <v>12</v>
      </c>
      <c r="AA248" s="11">
        <v>519663</v>
      </c>
      <c r="AB248" s="11">
        <v>548302</v>
      </c>
      <c r="AC248" s="11">
        <v>-1</v>
      </c>
      <c r="AD248" s="11">
        <v>-28639</v>
      </c>
      <c r="AE248" s="11">
        <v>27</v>
      </c>
      <c r="AF248">
        <v>18</v>
      </c>
      <c r="AG248" t="s">
        <v>110</v>
      </c>
      <c r="AH248" t="s">
        <v>92</v>
      </c>
      <c r="AI248" t="s">
        <v>93</v>
      </c>
      <c r="AJ248" t="s">
        <v>103</v>
      </c>
      <c r="AK248" t="s">
        <v>95</v>
      </c>
      <c r="AL248" t="s">
        <v>172</v>
      </c>
    </row>
    <row r="249" spans="1:38" x14ac:dyDescent="0.2">
      <c r="A249" t="s">
        <v>724</v>
      </c>
      <c r="B249" s="11" t="s">
        <v>0</v>
      </c>
      <c r="C249" s="11" t="s">
        <v>306</v>
      </c>
      <c r="D249" s="11">
        <v>1</v>
      </c>
      <c r="E249" s="11" t="s">
        <v>128</v>
      </c>
      <c r="F249" s="11" t="s">
        <v>127</v>
      </c>
      <c r="G249" s="11">
        <v>5</v>
      </c>
      <c r="H249" s="11">
        <v>8</v>
      </c>
      <c r="I249" s="11">
        <v>4</v>
      </c>
      <c r="J249" s="11">
        <v>5</v>
      </c>
      <c r="K249" s="11">
        <v>0</v>
      </c>
      <c r="L249" s="11">
        <v>178824</v>
      </c>
      <c r="M249" s="11">
        <v>396969</v>
      </c>
      <c r="N249" s="11">
        <v>216335</v>
      </c>
      <c r="O249" s="11">
        <v>805649</v>
      </c>
      <c r="P249" s="11">
        <v>111163</v>
      </c>
      <c r="Q249" s="11">
        <v>808283</v>
      </c>
      <c r="R249" s="11">
        <v>2971188</v>
      </c>
      <c r="S249" s="17">
        <f t="shared" si="12"/>
        <v>49.519800000000004</v>
      </c>
      <c r="T249" s="17">
        <f t="shared" si="13"/>
        <v>9.5965500000000006</v>
      </c>
      <c r="U249" s="17">
        <f t="shared" si="13"/>
        <v>17.033066666666667</v>
      </c>
      <c r="V249" s="17">
        <f t="shared" si="14"/>
        <v>15.3241</v>
      </c>
      <c r="W249" s="17">
        <f t="shared" si="15"/>
        <v>-7.436516666666666</v>
      </c>
      <c r="X249" s="11" t="s">
        <v>320</v>
      </c>
      <c r="Y249" s="11">
        <v>13</v>
      </c>
      <c r="Z249" s="11">
        <v>9</v>
      </c>
      <c r="AA249" s="11">
        <v>575793</v>
      </c>
      <c r="AB249" s="11">
        <v>1021984</v>
      </c>
      <c r="AC249" s="11">
        <v>-4</v>
      </c>
      <c r="AD249" s="11">
        <v>-446191</v>
      </c>
      <c r="AE249" s="11">
        <v>22</v>
      </c>
      <c r="AF249">
        <v>21</v>
      </c>
      <c r="AG249" t="s">
        <v>110</v>
      </c>
      <c r="AH249" t="s">
        <v>92</v>
      </c>
      <c r="AI249" t="s">
        <v>88</v>
      </c>
      <c r="AJ249" t="s">
        <v>89</v>
      </c>
      <c r="AK249" t="s">
        <v>100</v>
      </c>
      <c r="AL249" t="s">
        <v>460</v>
      </c>
    </row>
    <row r="250" spans="1:38" x14ac:dyDescent="0.2">
      <c r="A250" t="s">
        <v>725</v>
      </c>
      <c r="B250" s="11" t="s">
        <v>16</v>
      </c>
      <c r="C250" s="11" t="s">
        <v>306</v>
      </c>
      <c r="D250" s="11">
        <v>1</v>
      </c>
      <c r="E250" s="11" t="s">
        <v>127</v>
      </c>
      <c r="F250" s="11" t="s">
        <v>128</v>
      </c>
      <c r="G250" s="11">
        <v>4</v>
      </c>
      <c r="H250" s="11">
        <v>8</v>
      </c>
      <c r="I250" s="11">
        <v>0</v>
      </c>
      <c r="J250" s="11">
        <v>1</v>
      </c>
      <c r="K250" s="11">
        <v>1</v>
      </c>
      <c r="L250" s="11">
        <v>125567</v>
      </c>
      <c r="M250" s="11">
        <v>386696</v>
      </c>
      <c r="N250" s="11">
        <v>214321</v>
      </c>
      <c r="O250" s="11">
        <v>312562</v>
      </c>
      <c r="P250" s="11">
        <v>171826</v>
      </c>
      <c r="Q250" s="11">
        <v>785545</v>
      </c>
      <c r="R250" s="11">
        <v>2290033</v>
      </c>
      <c r="S250" s="17">
        <f t="shared" si="12"/>
        <v>38.167216666666668</v>
      </c>
      <c r="T250" s="17">
        <f t="shared" si="13"/>
        <v>8.5377166666666664</v>
      </c>
      <c r="U250" s="17">
        <f t="shared" si="13"/>
        <v>8.7813833333333342</v>
      </c>
      <c r="V250" s="17">
        <f t="shared" si="14"/>
        <v>15.956183333333334</v>
      </c>
      <c r="W250" s="17">
        <f t="shared" si="15"/>
        <v>-0.24366666666666664</v>
      </c>
      <c r="X250" s="11" t="s">
        <v>321</v>
      </c>
      <c r="Y250" s="11">
        <v>12</v>
      </c>
      <c r="Z250" s="11">
        <v>1</v>
      </c>
      <c r="AA250" s="11">
        <v>512263</v>
      </c>
      <c r="AB250" s="11">
        <v>526883</v>
      </c>
      <c r="AC250" s="11">
        <v>-11</v>
      </c>
      <c r="AD250" s="11">
        <v>-14620</v>
      </c>
      <c r="AE250" s="11">
        <v>14</v>
      </c>
      <c r="AF250">
        <v>21</v>
      </c>
      <c r="AG250" t="s">
        <v>110</v>
      </c>
      <c r="AH250" t="s">
        <v>92</v>
      </c>
      <c r="AI250" t="s">
        <v>98</v>
      </c>
      <c r="AJ250" t="s">
        <v>89</v>
      </c>
      <c r="AK250" t="s">
        <v>95</v>
      </c>
      <c r="AL250" t="s">
        <v>460</v>
      </c>
    </row>
    <row r="251" spans="1:38" x14ac:dyDescent="0.2">
      <c r="A251" t="s">
        <v>726</v>
      </c>
      <c r="B251" s="11" t="s">
        <v>16</v>
      </c>
      <c r="C251" s="11" t="s">
        <v>306</v>
      </c>
      <c r="D251" s="11">
        <v>1</v>
      </c>
      <c r="E251" s="11" t="s">
        <v>127</v>
      </c>
      <c r="F251" s="11" t="s">
        <v>128</v>
      </c>
      <c r="G251" s="11">
        <v>4</v>
      </c>
      <c r="H251" s="11">
        <v>7</v>
      </c>
      <c r="I251" s="11">
        <v>4</v>
      </c>
      <c r="J251" s="11">
        <v>5</v>
      </c>
      <c r="K251" s="11">
        <v>1</v>
      </c>
      <c r="L251" s="11">
        <v>139217</v>
      </c>
      <c r="M251" s="11">
        <v>507482</v>
      </c>
      <c r="N251" s="11">
        <v>231132</v>
      </c>
      <c r="O251" s="11">
        <v>311977</v>
      </c>
      <c r="P251" s="11">
        <v>156390</v>
      </c>
      <c r="Q251" s="11">
        <v>431875</v>
      </c>
      <c r="R251" s="11">
        <v>2200341</v>
      </c>
      <c r="S251" s="17">
        <f t="shared" si="12"/>
        <v>36.672350000000002</v>
      </c>
      <c r="T251" s="17">
        <f t="shared" si="13"/>
        <v>10.778316666666665</v>
      </c>
      <c r="U251" s="17">
        <f t="shared" si="13"/>
        <v>9.0518166666666673</v>
      </c>
      <c r="V251" s="17">
        <f t="shared" si="14"/>
        <v>9.8044166666666666</v>
      </c>
      <c r="W251" s="17">
        <f t="shared" si="15"/>
        <v>1.7265000000000001</v>
      </c>
      <c r="X251" s="11" t="s">
        <v>322</v>
      </c>
      <c r="Y251" s="11">
        <v>11</v>
      </c>
      <c r="Z251" s="11">
        <v>9</v>
      </c>
      <c r="AA251" s="11">
        <v>646699</v>
      </c>
      <c r="AB251" s="11">
        <v>543109</v>
      </c>
      <c r="AC251" s="11">
        <v>-2</v>
      </c>
      <c r="AD251" s="11">
        <v>103590</v>
      </c>
      <c r="AE251" s="11">
        <v>21</v>
      </c>
      <c r="AF251">
        <v>21</v>
      </c>
      <c r="AG251" t="s">
        <v>110</v>
      </c>
      <c r="AH251" t="s">
        <v>92</v>
      </c>
      <c r="AI251" t="s">
        <v>98</v>
      </c>
      <c r="AJ251" t="s">
        <v>96</v>
      </c>
      <c r="AK251" t="s">
        <v>95</v>
      </c>
      <c r="AL251" t="s">
        <v>172</v>
      </c>
    </row>
    <row r="252" spans="1:38" x14ac:dyDescent="0.2">
      <c r="A252" t="s">
        <v>727</v>
      </c>
      <c r="B252" s="11" t="s">
        <v>16</v>
      </c>
      <c r="C252" s="11" t="s">
        <v>306</v>
      </c>
      <c r="D252" s="11">
        <v>1</v>
      </c>
      <c r="E252" s="11" t="s">
        <v>128</v>
      </c>
      <c r="F252" s="11" t="s">
        <v>127</v>
      </c>
      <c r="G252" s="11">
        <v>4</v>
      </c>
      <c r="H252" s="11">
        <v>6</v>
      </c>
      <c r="I252" s="11">
        <v>5</v>
      </c>
      <c r="J252" s="11">
        <v>9</v>
      </c>
      <c r="K252" s="11">
        <v>2</v>
      </c>
      <c r="L252" s="11">
        <v>141417</v>
      </c>
      <c r="M252" s="11">
        <v>270184</v>
      </c>
      <c r="N252" s="11">
        <v>143488</v>
      </c>
      <c r="O252" s="11">
        <v>408931</v>
      </c>
      <c r="P252" s="11">
        <v>115266</v>
      </c>
      <c r="Q252" s="11">
        <v>625665</v>
      </c>
      <c r="R252" s="11">
        <v>2057688</v>
      </c>
      <c r="S252" s="17">
        <f t="shared" si="12"/>
        <v>34.294800000000002</v>
      </c>
      <c r="T252" s="17">
        <f t="shared" si="13"/>
        <v>6.8600166666666667</v>
      </c>
      <c r="U252" s="17">
        <f t="shared" si="13"/>
        <v>9.2069833333333335</v>
      </c>
      <c r="V252" s="17">
        <f t="shared" si="14"/>
        <v>12.348850000000001</v>
      </c>
      <c r="W252" s="17">
        <f t="shared" si="15"/>
        <v>-2.3469666666666669</v>
      </c>
      <c r="X252" s="11" t="s">
        <v>323</v>
      </c>
      <c r="Y252" s="11">
        <v>10</v>
      </c>
      <c r="Z252" s="11">
        <v>14</v>
      </c>
      <c r="AA252" s="11">
        <v>411601</v>
      </c>
      <c r="AB252" s="11">
        <v>552419</v>
      </c>
      <c r="AC252" s="11">
        <v>4</v>
      </c>
      <c r="AD252" s="11">
        <v>-140818</v>
      </c>
      <c r="AE252" s="11">
        <v>26</v>
      </c>
      <c r="AF252">
        <v>19</v>
      </c>
      <c r="AG252" t="s">
        <v>110</v>
      </c>
      <c r="AH252" t="s">
        <v>92</v>
      </c>
      <c r="AI252" t="s">
        <v>93</v>
      </c>
      <c r="AJ252" t="s">
        <v>89</v>
      </c>
      <c r="AK252" t="s">
        <v>95</v>
      </c>
      <c r="AL252" t="s">
        <v>460</v>
      </c>
    </row>
    <row r="253" spans="1:38" x14ac:dyDescent="0.2">
      <c r="A253" t="s">
        <v>728</v>
      </c>
      <c r="B253" s="11" t="s">
        <v>0</v>
      </c>
      <c r="C253" s="11" t="s">
        <v>306</v>
      </c>
      <c r="D253" s="11">
        <v>4</v>
      </c>
      <c r="E253" s="11" t="s">
        <v>127</v>
      </c>
      <c r="F253" s="11" t="s">
        <v>128</v>
      </c>
      <c r="G253" s="11">
        <v>4</v>
      </c>
      <c r="H253" s="11">
        <v>9</v>
      </c>
      <c r="I253" s="11">
        <v>5</v>
      </c>
      <c r="J253" s="11">
        <v>8</v>
      </c>
      <c r="K253" s="11">
        <v>2</v>
      </c>
      <c r="L253" s="11">
        <v>157513</v>
      </c>
      <c r="M253" s="11">
        <v>531920</v>
      </c>
      <c r="N253" s="11">
        <v>200192</v>
      </c>
      <c r="O253" s="11">
        <v>388854</v>
      </c>
      <c r="P253" s="11">
        <v>182757</v>
      </c>
      <c r="Q253" s="11">
        <v>1495642</v>
      </c>
      <c r="R253" s="11">
        <v>3190358</v>
      </c>
      <c r="S253" s="17">
        <f t="shared" si="12"/>
        <v>53.172633333333337</v>
      </c>
      <c r="T253" s="17">
        <f t="shared" si="13"/>
        <v>11.490550000000001</v>
      </c>
      <c r="U253" s="17">
        <f t="shared" si="13"/>
        <v>9.8174333333333337</v>
      </c>
      <c r="V253" s="17">
        <f t="shared" si="14"/>
        <v>27.973316666666665</v>
      </c>
      <c r="W253" s="17">
        <f t="shared" si="15"/>
        <v>1.6731166666666666</v>
      </c>
      <c r="X253" s="11" t="s">
        <v>324</v>
      </c>
      <c r="Y253" s="11">
        <v>13</v>
      </c>
      <c r="Z253" s="11">
        <v>13</v>
      </c>
      <c r="AA253" s="11">
        <v>689433</v>
      </c>
      <c r="AB253" s="11">
        <v>589046</v>
      </c>
      <c r="AC253" s="11">
        <v>0</v>
      </c>
      <c r="AD253" s="11">
        <v>100387</v>
      </c>
      <c r="AE253" s="11">
        <v>28</v>
      </c>
      <c r="AF253">
        <v>18</v>
      </c>
      <c r="AG253" t="s">
        <v>110</v>
      </c>
      <c r="AH253" t="s">
        <v>92</v>
      </c>
      <c r="AI253" t="s">
        <v>93</v>
      </c>
      <c r="AJ253" t="s">
        <v>89</v>
      </c>
      <c r="AK253" t="s">
        <v>95</v>
      </c>
      <c r="AL253" t="s">
        <v>172</v>
      </c>
    </row>
    <row r="254" spans="1:38" x14ac:dyDescent="0.2">
      <c r="A254" t="s">
        <v>729</v>
      </c>
      <c r="B254" s="11" t="s">
        <v>0</v>
      </c>
      <c r="C254" s="11" t="s">
        <v>306</v>
      </c>
      <c r="D254" s="11">
        <v>4</v>
      </c>
      <c r="E254" s="11" t="s">
        <v>128</v>
      </c>
      <c r="F254" s="11" t="s">
        <v>127</v>
      </c>
      <c r="G254" s="11">
        <v>3</v>
      </c>
      <c r="H254" s="11">
        <v>5</v>
      </c>
      <c r="I254" s="11">
        <v>2</v>
      </c>
      <c r="J254" s="11">
        <v>9</v>
      </c>
      <c r="K254" s="11">
        <v>0</v>
      </c>
      <c r="L254" s="11">
        <v>155720</v>
      </c>
      <c r="M254" s="11">
        <v>371870</v>
      </c>
      <c r="N254" s="11">
        <v>138626</v>
      </c>
      <c r="O254" s="11">
        <v>490572</v>
      </c>
      <c r="P254" s="11">
        <v>197278</v>
      </c>
      <c r="Q254" s="11">
        <v>538755</v>
      </c>
      <c r="R254" s="11">
        <v>2185049</v>
      </c>
      <c r="S254" s="17">
        <f t="shared" si="12"/>
        <v>36.41748333333333</v>
      </c>
      <c r="T254" s="17">
        <f t="shared" si="13"/>
        <v>8.7931666666666679</v>
      </c>
      <c r="U254" s="17">
        <f t="shared" si="13"/>
        <v>10.486633333333334</v>
      </c>
      <c r="V254" s="17">
        <f t="shared" si="14"/>
        <v>12.267216666666666</v>
      </c>
      <c r="W254" s="17">
        <f t="shared" si="15"/>
        <v>-1.6934666666666667</v>
      </c>
      <c r="X254" s="11" t="s">
        <v>325</v>
      </c>
      <c r="Y254" s="11">
        <v>8</v>
      </c>
      <c r="Z254" s="11">
        <v>11</v>
      </c>
      <c r="AA254" s="11">
        <v>527590</v>
      </c>
      <c r="AB254" s="11">
        <v>629198</v>
      </c>
      <c r="AC254" s="11">
        <v>3</v>
      </c>
      <c r="AD254" s="11">
        <v>-101608</v>
      </c>
      <c r="AE254" s="11">
        <v>19</v>
      </c>
      <c r="AF254">
        <v>21</v>
      </c>
      <c r="AG254" t="s">
        <v>110</v>
      </c>
      <c r="AH254" t="s">
        <v>87</v>
      </c>
      <c r="AI254" t="s">
        <v>88</v>
      </c>
      <c r="AJ254" t="s">
        <v>89</v>
      </c>
      <c r="AK254" t="s">
        <v>95</v>
      </c>
      <c r="AL254" t="s">
        <v>460</v>
      </c>
    </row>
    <row r="255" spans="1:38" x14ac:dyDescent="0.2">
      <c r="A255" t="s">
        <v>730</v>
      </c>
      <c r="B255" s="11" t="s">
        <v>0</v>
      </c>
      <c r="C255" s="11" t="s">
        <v>306</v>
      </c>
      <c r="D255" s="11">
        <v>1</v>
      </c>
      <c r="E255" s="11" t="s">
        <v>127</v>
      </c>
      <c r="F255" s="11" t="s">
        <v>128</v>
      </c>
      <c r="G255" s="11">
        <v>5</v>
      </c>
      <c r="H255" s="11">
        <v>6</v>
      </c>
      <c r="I255" s="11">
        <v>5</v>
      </c>
      <c r="J255" s="11">
        <v>6</v>
      </c>
      <c r="K255" s="11">
        <v>1</v>
      </c>
      <c r="L255" s="11">
        <v>139589</v>
      </c>
      <c r="M255" s="11">
        <v>459197</v>
      </c>
      <c r="N255" s="11">
        <v>195076</v>
      </c>
      <c r="O255" s="11">
        <v>405041</v>
      </c>
      <c r="P255" s="11">
        <v>111210</v>
      </c>
      <c r="Q255" s="11">
        <v>765351</v>
      </c>
      <c r="R255" s="11">
        <v>2377095</v>
      </c>
      <c r="S255" s="17">
        <f t="shared" si="12"/>
        <v>39.618249999999996</v>
      </c>
      <c r="T255" s="17">
        <f t="shared" si="13"/>
        <v>9.9797666666666665</v>
      </c>
      <c r="U255" s="17">
        <f t="shared" si="13"/>
        <v>10.001949999999999</v>
      </c>
      <c r="V255" s="17">
        <f t="shared" si="14"/>
        <v>14.609350000000001</v>
      </c>
      <c r="W255" s="17">
        <f t="shared" si="15"/>
        <v>-2.2183333333333333E-2</v>
      </c>
      <c r="X255" s="11" t="s">
        <v>326</v>
      </c>
      <c r="Y255" s="11">
        <v>11</v>
      </c>
      <c r="Z255" s="11">
        <v>11</v>
      </c>
      <c r="AA255" s="11">
        <v>598786</v>
      </c>
      <c r="AB255" s="11">
        <v>600117</v>
      </c>
      <c r="AC255" s="11">
        <v>0</v>
      </c>
      <c r="AD255" s="11">
        <v>-1331</v>
      </c>
      <c r="AE255" s="11">
        <v>23</v>
      </c>
      <c r="AF255">
        <v>18</v>
      </c>
      <c r="AG255" t="s">
        <v>518</v>
      </c>
      <c r="AH255" t="s">
        <v>97</v>
      </c>
      <c r="AI255" t="s">
        <v>93</v>
      </c>
      <c r="AJ255" t="s">
        <v>102</v>
      </c>
      <c r="AK255" t="s">
        <v>95</v>
      </c>
      <c r="AL255" t="s">
        <v>460</v>
      </c>
    </row>
    <row r="256" spans="1:38" x14ac:dyDescent="0.2">
      <c r="A256" t="s">
        <v>731</v>
      </c>
      <c r="B256" s="11" t="s">
        <v>16</v>
      </c>
      <c r="C256" s="11" t="s">
        <v>306</v>
      </c>
      <c r="D256" s="11">
        <v>4</v>
      </c>
      <c r="E256" s="11" t="s">
        <v>127</v>
      </c>
      <c r="F256" s="11" t="s">
        <v>128</v>
      </c>
      <c r="G256" s="11">
        <v>5</v>
      </c>
      <c r="H256" s="11">
        <v>8</v>
      </c>
      <c r="I256" s="11">
        <v>3</v>
      </c>
      <c r="J256" s="11">
        <v>9</v>
      </c>
      <c r="K256" s="11">
        <v>2</v>
      </c>
      <c r="L256" s="11">
        <v>98211</v>
      </c>
      <c r="M256" s="11">
        <v>378950</v>
      </c>
      <c r="N256" s="11">
        <v>158948</v>
      </c>
      <c r="O256" s="11">
        <v>289614</v>
      </c>
      <c r="P256" s="11">
        <v>137147</v>
      </c>
      <c r="Q256" s="11">
        <v>502802</v>
      </c>
      <c r="R256" s="11">
        <v>1883856</v>
      </c>
      <c r="S256" s="17">
        <f t="shared" si="12"/>
        <v>31.397600000000001</v>
      </c>
      <c r="T256" s="17">
        <f t="shared" si="13"/>
        <v>7.9526833333333338</v>
      </c>
      <c r="U256" s="17">
        <f t="shared" si="13"/>
        <v>7.4760333333333335</v>
      </c>
      <c r="V256" s="17">
        <f t="shared" si="14"/>
        <v>10.665816666666666</v>
      </c>
      <c r="W256" s="17">
        <f t="shared" si="15"/>
        <v>0.47665000000000002</v>
      </c>
      <c r="X256" s="11" t="s">
        <v>327</v>
      </c>
      <c r="Y256" s="11">
        <v>13</v>
      </c>
      <c r="Z256" s="11">
        <v>12</v>
      </c>
      <c r="AA256" s="11">
        <v>477161</v>
      </c>
      <c r="AB256" s="11">
        <v>448562</v>
      </c>
      <c r="AC256" s="11">
        <v>-1</v>
      </c>
      <c r="AD256" s="11">
        <v>28599</v>
      </c>
      <c r="AE256" s="11">
        <v>27</v>
      </c>
      <c r="AF256">
        <v>18</v>
      </c>
      <c r="AG256" t="s">
        <v>110</v>
      </c>
      <c r="AH256" t="s">
        <v>92</v>
      </c>
      <c r="AI256" t="s">
        <v>93</v>
      </c>
      <c r="AJ256" t="s">
        <v>89</v>
      </c>
      <c r="AK256" t="s">
        <v>95</v>
      </c>
      <c r="AL256" t="s">
        <v>172</v>
      </c>
    </row>
    <row r="257" spans="1:38" x14ac:dyDescent="0.2">
      <c r="A257" t="s">
        <v>732</v>
      </c>
      <c r="B257" s="11" t="s">
        <v>0</v>
      </c>
      <c r="C257" s="11" t="s">
        <v>306</v>
      </c>
      <c r="D257" s="11">
        <v>1</v>
      </c>
      <c r="E257" s="11" t="s">
        <v>127</v>
      </c>
      <c r="F257" s="11" t="s">
        <v>128</v>
      </c>
      <c r="G257" s="11">
        <v>4</v>
      </c>
      <c r="H257" s="11">
        <v>9</v>
      </c>
      <c r="I257" s="11">
        <v>1</v>
      </c>
      <c r="J257" s="11">
        <v>0</v>
      </c>
      <c r="K257" s="11">
        <v>1</v>
      </c>
      <c r="L257" s="11">
        <v>116961</v>
      </c>
      <c r="M257" s="11">
        <v>303409</v>
      </c>
      <c r="N257" s="11">
        <v>237318</v>
      </c>
      <c r="O257" s="11">
        <v>320048</v>
      </c>
      <c r="P257" s="11">
        <v>131706</v>
      </c>
      <c r="Q257" s="11">
        <v>758173</v>
      </c>
      <c r="R257" s="11">
        <v>2164700</v>
      </c>
      <c r="S257" s="17">
        <f t="shared" si="12"/>
        <v>36.078333333333333</v>
      </c>
      <c r="T257" s="17">
        <f t="shared" si="13"/>
        <v>7.0061666666666671</v>
      </c>
      <c r="U257" s="17">
        <f t="shared" si="13"/>
        <v>9.2894333333333332</v>
      </c>
      <c r="V257" s="17">
        <f t="shared" si="14"/>
        <v>14.831316666666668</v>
      </c>
      <c r="W257" s="17">
        <f t="shared" si="15"/>
        <v>-2.283266666666667</v>
      </c>
      <c r="X257" s="11" t="s">
        <v>328</v>
      </c>
      <c r="Y257" s="11">
        <v>13</v>
      </c>
      <c r="Z257" s="11">
        <v>1</v>
      </c>
      <c r="AA257" s="11">
        <v>420370</v>
      </c>
      <c r="AB257" s="11">
        <v>557366</v>
      </c>
      <c r="AC257" s="11">
        <v>-12</v>
      </c>
      <c r="AD257" s="11">
        <v>-136996</v>
      </c>
      <c r="AE257" s="11">
        <v>15</v>
      </c>
      <c r="AF257">
        <v>21</v>
      </c>
      <c r="AG257" t="s">
        <v>469</v>
      </c>
      <c r="AH257" t="s">
        <v>97</v>
      </c>
      <c r="AI257" t="s">
        <v>88</v>
      </c>
      <c r="AJ257" t="s">
        <v>96</v>
      </c>
      <c r="AK257" t="s">
        <v>95</v>
      </c>
      <c r="AL257" t="s">
        <v>460</v>
      </c>
    </row>
    <row r="258" spans="1:38" x14ac:dyDescent="0.2">
      <c r="A258" t="s">
        <v>733</v>
      </c>
      <c r="B258" s="11" t="s">
        <v>16</v>
      </c>
      <c r="C258" s="11" t="s">
        <v>306</v>
      </c>
      <c r="D258" s="11">
        <v>1</v>
      </c>
      <c r="E258" s="11" t="s">
        <v>128</v>
      </c>
      <c r="F258" s="11" t="s">
        <v>127</v>
      </c>
      <c r="G258" s="11">
        <v>4</v>
      </c>
      <c r="H258" s="11">
        <v>5</v>
      </c>
      <c r="I258" s="11">
        <v>5</v>
      </c>
      <c r="J258" s="11">
        <v>8</v>
      </c>
      <c r="K258" s="11">
        <v>2</v>
      </c>
      <c r="L258" s="11">
        <v>139800</v>
      </c>
      <c r="M258" s="11">
        <v>335541</v>
      </c>
      <c r="N258" s="11">
        <v>139346</v>
      </c>
      <c r="O258" s="11">
        <v>403998</v>
      </c>
      <c r="P258" s="11">
        <v>209894</v>
      </c>
      <c r="Q258" s="11">
        <v>620815</v>
      </c>
      <c r="R258" s="11">
        <v>2151051</v>
      </c>
      <c r="S258" s="17">
        <f t="shared" si="12"/>
        <v>35.850850000000001</v>
      </c>
      <c r="T258" s="17">
        <f t="shared" si="13"/>
        <v>7.9223499999999998</v>
      </c>
      <c r="U258" s="17">
        <f t="shared" si="13"/>
        <v>9.0557333333333343</v>
      </c>
      <c r="V258" s="17">
        <f t="shared" si="14"/>
        <v>13.845149999999999</v>
      </c>
      <c r="W258" s="17">
        <f t="shared" si="15"/>
        <v>-1.1333833333333334</v>
      </c>
      <c r="X258" s="11" t="s">
        <v>329</v>
      </c>
      <c r="Y258" s="11">
        <v>9</v>
      </c>
      <c r="Z258" s="11">
        <v>13</v>
      </c>
      <c r="AA258" s="11">
        <v>475341</v>
      </c>
      <c r="AB258" s="11">
        <v>543344</v>
      </c>
      <c r="AC258" s="11">
        <v>4</v>
      </c>
      <c r="AD258" s="11">
        <v>-68003</v>
      </c>
      <c r="AE258" s="11">
        <v>24</v>
      </c>
      <c r="AF258">
        <v>19</v>
      </c>
      <c r="AG258" t="s">
        <v>466</v>
      </c>
      <c r="AH258" t="s">
        <v>100</v>
      </c>
      <c r="AI258" t="s">
        <v>93</v>
      </c>
      <c r="AJ258" t="s">
        <v>89</v>
      </c>
      <c r="AK258" t="s">
        <v>90</v>
      </c>
      <c r="AL258" t="s">
        <v>172</v>
      </c>
    </row>
    <row r="259" spans="1:38" x14ac:dyDescent="0.2">
      <c r="A259" t="s">
        <v>734</v>
      </c>
      <c r="B259" s="11" t="s">
        <v>16</v>
      </c>
      <c r="C259" s="11" t="s">
        <v>306</v>
      </c>
      <c r="D259" s="11">
        <v>1</v>
      </c>
      <c r="E259" s="11" t="s">
        <v>127</v>
      </c>
      <c r="F259" s="11" t="s">
        <v>128</v>
      </c>
      <c r="G259" s="11">
        <v>5</v>
      </c>
      <c r="H259" s="11">
        <v>7</v>
      </c>
      <c r="I259" s="11">
        <v>4</v>
      </c>
      <c r="J259" s="11">
        <v>7</v>
      </c>
      <c r="K259" s="11">
        <v>1</v>
      </c>
      <c r="L259" s="11">
        <v>117052</v>
      </c>
      <c r="M259" s="11">
        <v>447765</v>
      </c>
      <c r="N259" s="11">
        <v>196095</v>
      </c>
      <c r="O259" s="11">
        <v>280265</v>
      </c>
      <c r="P259" s="11">
        <v>152519</v>
      </c>
      <c r="Q259" s="11">
        <v>531376</v>
      </c>
      <c r="R259" s="11">
        <v>2100668</v>
      </c>
      <c r="S259" s="17">
        <f t="shared" ref="S259:S322" si="16">R259/1000/60</f>
        <v>35.011133333333333</v>
      </c>
      <c r="T259" s="17">
        <f t="shared" ref="T259:U322" si="17">AA259/1000/60</f>
        <v>9.4136166666666661</v>
      </c>
      <c r="U259" s="17">
        <f t="shared" si="17"/>
        <v>7.9393333333333338</v>
      </c>
      <c r="V259" s="17">
        <f t="shared" ref="V259:V322" si="18">(P259+Q259)/1000/60</f>
        <v>11.398249999999999</v>
      </c>
      <c r="W259" s="17">
        <f t="shared" ref="W259:W322" si="19">AD259/1000/60</f>
        <v>1.4742833333333332</v>
      </c>
      <c r="X259" s="11" t="s">
        <v>330</v>
      </c>
      <c r="Y259" s="11">
        <v>12</v>
      </c>
      <c r="Z259" s="11">
        <v>11</v>
      </c>
      <c r="AA259" s="11">
        <v>564817</v>
      </c>
      <c r="AB259" s="11">
        <v>476360</v>
      </c>
      <c r="AC259" s="11">
        <v>-1</v>
      </c>
      <c r="AD259" s="11">
        <v>88457</v>
      </c>
      <c r="AE259" s="11">
        <v>24</v>
      </c>
      <c r="AF259">
        <v>20</v>
      </c>
      <c r="AG259" t="s">
        <v>110</v>
      </c>
      <c r="AH259" t="s">
        <v>87</v>
      </c>
      <c r="AI259" t="s">
        <v>99</v>
      </c>
      <c r="AJ259" t="s">
        <v>146</v>
      </c>
      <c r="AK259" t="s">
        <v>90</v>
      </c>
      <c r="AL259" t="s">
        <v>172</v>
      </c>
    </row>
    <row r="260" spans="1:38" x14ac:dyDescent="0.2">
      <c r="A260" t="s">
        <v>735</v>
      </c>
      <c r="B260" s="11" t="s">
        <v>16</v>
      </c>
      <c r="C260" s="11" t="s">
        <v>306</v>
      </c>
      <c r="D260" s="11">
        <v>1</v>
      </c>
      <c r="E260" s="11" t="s">
        <v>127</v>
      </c>
      <c r="F260" s="11" t="s">
        <v>128</v>
      </c>
      <c r="G260" s="11">
        <v>4</v>
      </c>
      <c r="H260" s="11">
        <v>5</v>
      </c>
      <c r="I260" s="11">
        <v>1</v>
      </c>
      <c r="J260" s="11">
        <v>0</v>
      </c>
      <c r="K260" s="11">
        <v>2</v>
      </c>
      <c r="L260" s="11">
        <v>78280</v>
      </c>
      <c r="M260" s="11">
        <v>288559</v>
      </c>
      <c r="N260" s="11">
        <v>357386</v>
      </c>
      <c r="O260" s="11">
        <v>397239</v>
      </c>
      <c r="P260" s="11">
        <v>106537</v>
      </c>
      <c r="Q260" s="11">
        <v>491972</v>
      </c>
      <c r="R260" s="11">
        <v>2000882</v>
      </c>
      <c r="S260" s="17">
        <f t="shared" si="16"/>
        <v>33.348033333333333</v>
      </c>
      <c r="T260" s="17">
        <f t="shared" si="17"/>
        <v>6.1139833333333335</v>
      </c>
      <c r="U260" s="17">
        <f t="shared" si="17"/>
        <v>12.577083333333333</v>
      </c>
      <c r="V260" s="17">
        <f t="shared" si="18"/>
        <v>9.9751500000000011</v>
      </c>
      <c r="W260" s="17">
        <f t="shared" si="19"/>
        <v>-6.4630999999999998</v>
      </c>
      <c r="X260" s="11" t="s">
        <v>331</v>
      </c>
      <c r="Y260" s="11">
        <v>9</v>
      </c>
      <c r="Z260" s="11">
        <v>1</v>
      </c>
      <c r="AA260" s="11">
        <v>366839</v>
      </c>
      <c r="AB260" s="11">
        <v>754625</v>
      </c>
      <c r="AC260" s="11">
        <v>-8</v>
      </c>
      <c r="AD260" s="11">
        <v>-387786</v>
      </c>
      <c r="AE260" s="11">
        <v>12</v>
      </c>
      <c r="AF260">
        <v>19</v>
      </c>
      <c r="AG260" t="s">
        <v>110</v>
      </c>
      <c r="AH260" t="s">
        <v>92</v>
      </c>
      <c r="AI260" t="s">
        <v>93</v>
      </c>
      <c r="AJ260" t="s">
        <v>94</v>
      </c>
      <c r="AK260" t="s">
        <v>95</v>
      </c>
      <c r="AL260" t="s">
        <v>460</v>
      </c>
    </row>
    <row r="261" spans="1:38" x14ac:dyDescent="0.2">
      <c r="A261" t="s">
        <v>736</v>
      </c>
      <c r="B261" s="11" t="s">
        <v>0</v>
      </c>
      <c r="C261" s="11" t="s">
        <v>306</v>
      </c>
      <c r="D261" s="11">
        <v>4</v>
      </c>
      <c r="E261" s="11" t="s">
        <v>127</v>
      </c>
      <c r="F261" s="11" t="s">
        <v>128</v>
      </c>
      <c r="G261" s="11">
        <v>4</v>
      </c>
      <c r="H261" s="11">
        <v>9</v>
      </c>
      <c r="I261" s="11">
        <v>3</v>
      </c>
      <c r="J261" s="11">
        <v>7</v>
      </c>
      <c r="K261" s="11">
        <v>0</v>
      </c>
      <c r="L261" s="11">
        <v>132766</v>
      </c>
      <c r="M261" s="11">
        <v>337178</v>
      </c>
      <c r="N261" s="11">
        <v>144264</v>
      </c>
      <c r="O261" s="11">
        <v>388913</v>
      </c>
      <c r="P261" s="11">
        <v>164748</v>
      </c>
      <c r="Q261" s="11">
        <v>111306</v>
      </c>
      <c r="R261" s="11">
        <v>1625400</v>
      </c>
      <c r="S261" s="17">
        <f t="shared" si="16"/>
        <v>27.09</v>
      </c>
      <c r="T261" s="17">
        <f t="shared" si="17"/>
        <v>7.8324000000000007</v>
      </c>
      <c r="U261" s="17">
        <f t="shared" si="17"/>
        <v>8.8862833333333331</v>
      </c>
      <c r="V261" s="17">
        <f t="shared" si="18"/>
        <v>4.6008999999999993</v>
      </c>
      <c r="W261" s="17">
        <f t="shared" si="19"/>
        <v>-1.0538833333333333</v>
      </c>
      <c r="X261" s="11" t="s">
        <v>332</v>
      </c>
      <c r="Y261" s="11">
        <v>13</v>
      </c>
      <c r="Z261" s="11">
        <v>10</v>
      </c>
      <c r="AA261" s="11">
        <v>469944</v>
      </c>
      <c r="AB261" s="11">
        <v>533177</v>
      </c>
      <c r="AC261" s="11">
        <v>-3</v>
      </c>
      <c r="AD261" s="11">
        <v>-63233</v>
      </c>
      <c r="AE261" s="11">
        <v>23</v>
      </c>
      <c r="AF261">
        <v>22</v>
      </c>
      <c r="AG261" t="s">
        <v>110</v>
      </c>
      <c r="AH261" t="s">
        <v>92</v>
      </c>
      <c r="AI261" t="s">
        <v>98</v>
      </c>
      <c r="AJ261" t="s">
        <v>89</v>
      </c>
      <c r="AK261" t="s">
        <v>95</v>
      </c>
      <c r="AL261" t="s">
        <v>172</v>
      </c>
    </row>
    <row r="262" spans="1:38" x14ac:dyDescent="0.2">
      <c r="A262" t="s">
        <v>737</v>
      </c>
      <c r="B262" s="11" t="s">
        <v>0</v>
      </c>
      <c r="C262" s="11" t="s">
        <v>306</v>
      </c>
      <c r="D262" s="11">
        <v>1</v>
      </c>
      <c r="E262" s="11" t="s">
        <v>128</v>
      </c>
      <c r="F262" s="11" t="s">
        <v>127</v>
      </c>
      <c r="G262" s="11">
        <v>4</v>
      </c>
      <c r="H262" s="11">
        <v>6</v>
      </c>
      <c r="I262" s="11">
        <v>4</v>
      </c>
      <c r="J262" s="11">
        <v>9</v>
      </c>
      <c r="K262" s="11">
        <v>1</v>
      </c>
      <c r="L262" s="11">
        <v>327089</v>
      </c>
      <c r="M262" s="11">
        <v>543862</v>
      </c>
      <c r="N262" s="11">
        <v>335159</v>
      </c>
      <c r="O262" s="11">
        <v>473570</v>
      </c>
      <c r="P262" s="11">
        <v>817854</v>
      </c>
      <c r="Q262" s="11">
        <v>121913</v>
      </c>
      <c r="R262" s="11">
        <v>3146162</v>
      </c>
      <c r="S262" s="17">
        <f t="shared" si="16"/>
        <v>52.436033333333327</v>
      </c>
      <c r="T262" s="17">
        <f t="shared" si="17"/>
        <v>14.51585</v>
      </c>
      <c r="U262" s="17">
        <f t="shared" si="17"/>
        <v>13.478816666666667</v>
      </c>
      <c r="V262" s="17">
        <f t="shared" si="18"/>
        <v>15.662783333333334</v>
      </c>
      <c r="W262" s="17">
        <f t="shared" si="19"/>
        <v>1.0370333333333333</v>
      </c>
      <c r="X262" s="11" t="s">
        <v>333</v>
      </c>
      <c r="Y262" s="11">
        <v>10</v>
      </c>
      <c r="Z262" s="11">
        <v>13</v>
      </c>
      <c r="AA262" s="11">
        <v>870951</v>
      </c>
      <c r="AB262" s="11">
        <v>808729</v>
      </c>
      <c r="AC262" s="11">
        <v>3</v>
      </c>
      <c r="AD262" s="11">
        <v>62222</v>
      </c>
      <c r="AE262" s="11">
        <v>24</v>
      </c>
      <c r="AF262">
        <v>19</v>
      </c>
      <c r="AG262" t="s">
        <v>469</v>
      </c>
      <c r="AH262" t="s">
        <v>97</v>
      </c>
      <c r="AI262" t="s">
        <v>93</v>
      </c>
      <c r="AJ262" t="s">
        <v>102</v>
      </c>
      <c r="AK262" t="s">
        <v>90</v>
      </c>
      <c r="AL262" t="s">
        <v>172</v>
      </c>
    </row>
    <row r="263" spans="1:38" x14ac:dyDescent="0.2">
      <c r="A263" t="s">
        <v>738</v>
      </c>
      <c r="B263" s="11" t="s">
        <v>0</v>
      </c>
      <c r="C263" s="11" t="s">
        <v>306</v>
      </c>
      <c r="D263" s="11">
        <v>1</v>
      </c>
      <c r="E263" s="11" t="s">
        <v>127</v>
      </c>
      <c r="F263" s="11" t="s">
        <v>128</v>
      </c>
      <c r="G263" s="11">
        <v>4</v>
      </c>
      <c r="H263" s="11">
        <v>6</v>
      </c>
      <c r="I263" s="11">
        <v>0</v>
      </c>
      <c r="J263" s="11">
        <v>8</v>
      </c>
      <c r="K263" s="11">
        <v>2</v>
      </c>
      <c r="L263" s="11">
        <v>105831</v>
      </c>
      <c r="M263" s="11">
        <v>258747</v>
      </c>
      <c r="N263" s="11">
        <v>251368</v>
      </c>
      <c r="O263" s="11">
        <v>389793</v>
      </c>
      <c r="P263" s="11">
        <v>142568</v>
      </c>
      <c r="Q263" s="11">
        <v>456845</v>
      </c>
      <c r="R263" s="11">
        <v>1983799</v>
      </c>
      <c r="S263" s="17">
        <f t="shared" si="16"/>
        <v>33.063316666666665</v>
      </c>
      <c r="T263" s="17">
        <f t="shared" si="17"/>
        <v>6.0762999999999998</v>
      </c>
      <c r="U263" s="17">
        <f t="shared" si="17"/>
        <v>10.686016666666665</v>
      </c>
      <c r="V263" s="17">
        <f t="shared" si="18"/>
        <v>9.990216666666667</v>
      </c>
      <c r="W263" s="17">
        <f t="shared" si="19"/>
        <v>-4.6097166666666674</v>
      </c>
      <c r="X263" s="11" t="s">
        <v>334</v>
      </c>
      <c r="Y263" s="11">
        <v>10</v>
      </c>
      <c r="Z263" s="11">
        <v>8</v>
      </c>
      <c r="AA263" s="11">
        <v>364578</v>
      </c>
      <c r="AB263" s="11">
        <v>641161</v>
      </c>
      <c r="AC263" s="11">
        <v>-2</v>
      </c>
      <c r="AD263" s="11">
        <v>-276583</v>
      </c>
      <c r="AE263" s="11">
        <v>20</v>
      </c>
      <c r="AF263">
        <v>18</v>
      </c>
      <c r="AG263" t="s">
        <v>110</v>
      </c>
      <c r="AH263" t="s">
        <v>87</v>
      </c>
      <c r="AI263" t="s">
        <v>93</v>
      </c>
      <c r="AJ263" t="s">
        <v>103</v>
      </c>
      <c r="AK263" t="s">
        <v>95</v>
      </c>
      <c r="AL263" t="s">
        <v>460</v>
      </c>
    </row>
    <row r="264" spans="1:38" x14ac:dyDescent="0.2">
      <c r="A264" t="s">
        <v>739</v>
      </c>
      <c r="B264" s="11" t="s">
        <v>0</v>
      </c>
      <c r="C264" s="11" t="s">
        <v>338</v>
      </c>
      <c r="D264" s="11">
        <v>1</v>
      </c>
      <c r="E264" s="11" t="s">
        <v>127</v>
      </c>
      <c r="F264" s="11" t="s">
        <v>128</v>
      </c>
      <c r="G264" s="11">
        <v>4</v>
      </c>
      <c r="H264" s="11">
        <v>3</v>
      </c>
      <c r="I264" s="11">
        <v>1</v>
      </c>
      <c r="J264" s="11">
        <v>3</v>
      </c>
      <c r="K264" s="11">
        <v>0</v>
      </c>
      <c r="L264" s="11">
        <v>182273</v>
      </c>
      <c r="M264" s="11">
        <v>584583</v>
      </c>
      <c r="N264" s="11">
        <v>630185</v>
      </c>
      <c r="O264" s="11">
        <v>545670</v>
      </c>
      <c r="P264" s="11">
        <v>1390182</v>
      </c>
      <c r="Q264" s="11">
        <v>291427</v>
      </c>
      <c r="R264" s="11">
        <v>3967033</v>
      </c>
      <c r="S264" s="17">
        <f t="shared" si="16"/>
        <v>66.117216666666664</v>
      </c>
      <c r="T264" s="17">
        <f t="shared" si="17"/>
        <v>12.780933333333333</v>
      </c>
      <c r="U264" s="17">
        <f t="shared" si="17"/>
        <v>19.597583333333333</v>
      </c>
      <c r="V264" s="17">
        <f t="shared" si="18"/>
        <v>28.026816666666665</v>
      </c>
      <c r="W264" s="17">
        <f t="shared" si="19"/>
        <v>-6.8166500000000001</v>
      </c>
      <c r="X264" s="11" t="s">
        <v>339</v>
      </c>
      <c r="Y264" s="11">
        <v>7</v>
      </c>
      <c r="Z264" s="11">
        <v>4</v>
      </c>
      <c r="AA264" s="11">
        <v>766856</v>
      </c>
      <c r="AB264" s="11">
        <v>1175855</v>
      </c>
      <c r="AC264" s="11">
        <v>-3</v>
      </c>
      <c r="AD264" s="11">
        <v>-408999</v>
      </c>
      <c r="AE264" s="11">
        <v>11</v>
      </c>
      <c r="AF264">
        <v>25</v>
      </c>
      <c r="AG264" t="s">
        <v>110</v>
      </c>
      <c r="AH264" t="s">
        <v>100</v>
      </c>
      <c r="AI264" t="s">
        <v>88</v>
      </c>
      <c r="AJ264" t="s">
        <v>89</v>
      </c>
      <c r="AK264" t="s">
        <v>95</v>
      </c>
      <c r="AL264" t="s">
        <v>460</v>
      </c>
    </row>
    <row r="265" spans="1:38" x14ac:dyDescent="0.2">
      <c r="A265" t="s">
        <v>740</v>
      </c>
      <c r="B265" s="11" t="s">
        <v>16</v>
      </c>
      <c r="C265" s="11" t="s">
        <v>338</v>
      </c>
      <c r="D265" s="11">
        <v>1</v>
      </c>
      <c r="E265" s="11" t="s">
        <v>128</v>
      </c>
      <c r="F265" s="11" t="s">
        <v>127</v>
      </c>
      <c r="G265" s="11">
        <v>2</v>
      </c>
      <c r="H265" s="11">
        <v>3</v>
      </c>
      <c r="I265" s="11">
        <v>3</v>
      </c>
      <c r="J265" s="11">
        <v>4</v>
      </c>
      <c r="K265" s="11">
        <v>1</v>
      </c>
      <c r="L265" s="11">
        <v>171843</v>
      </c>
      <c r="M265" s="11">
        <v>461452</v>
      </c>
      <c r="N265" s="11">
        <v>271822</v>
      </c>
      <c r="O265" s="11">
        <v>494431</v>
      </c>
      <c r="P265" s="11">
        <v>1214616</v>
      </c>
      <c r="Q265" s="11">
        <v>138672</v>
      </c>
      <c r="R265" s="11">
        <v>3062240</v>
      </c>
      <c r="S265" s="17">
        <f t="shared" si="16"/>
        <v>51.037333333333329</v>
      </c>
      <c r="T265" s="17">
        <f t="shared" si="17"/>
        <v>10.554916666666665</v>
      </c>
      <c r="U265" s="17">
        <f t="shared" si="17"/>
        <v>12.770883333333334</v>
      </c>
      <c r="V265" s="17">
        <f t="shared" si="18"/>
        <v>22.5548</v>
      </c>
      <c r="W265" s="17">
        <f t="shared" si="19"/>
        <v>-2.2159666666666666</v>
      </c>
      <c r="X265" s="11" t="s">
        <v>340</v>
      </c>
      <c r="Y265" s="11">
        <v>5</v>
      </c>
      <c r="Z265" s="11">
        <v>7</v>
      </c>
      <c r="AA265" s="11">
        <v>633295</v>
      </c>
      <c r="AB265" s="11">
        <v>766253</v>
      </c>
      <c r="AC265" s="11">
        <v>2</v>
      </c>
      <c r="AD265" s="11">
        <v>-132958</v>
      </c>
      <c r="AE265" s="11">
        <v>13</v>
      </c>
      <c r="AF265">
        <v>20</v>
      </c>
      <c r="AG265" t="s">
        <v>110</v>
      </c>
      <c r="AH265" t="s">
        <v>92</v>
      </c>
      <c r="AI265" t="s">
        <v>88</v>
      </c>
      <c r="AJ265" t="s">
        <v>96</v>
      </c>
      <c r="AK265" t="s">
        <v>95</v>
      </c>
      <c r="AL265" t="s">
        <v>460</v>
      </c>
    </row>
    <row r="266" spans="1:38" x14ac:dyDescent="0.2">
      <c r="A266" t="s">
        <v>741</v>
      </c>
      <c r="B266" s="11" t="s">
        <v>0</v>
      </c>
      <c r="C266" s="11" t="s">
        <v>338</v>
      </c>
      <c r="D266" s="11">
        <v>4</v>
      </c>
      <c r="E266" s="11" t="s">
        <v>127</v>
      </c>
      <c r="F266" s="11" t="s">
        <v>128</v>
      </c>
      <c r="G266" s="11">
        <v>5</v>
      </c>
      <c r="H266" s="11">
        <v>7</v>
      </c>
      <c r="I266" s="11">
        <v>3</v>
      </c>
      <c r="J266" s="11">
        <v>8</v>
      </c>
      <c r="K266" s="11">
        <v>2</v>
      </c>
      <c r="L266" s="11">
        <v>240609</v>
      </c>
      <c r="M266" s="11">
        <v>632656</v>
      </c>
      <c r="N266" s="11">
        <v>203166</v>
      </c>
      <c r="O266" s="11">
        <v>511657</v>
      </c>
      <c r="P266" s="11">
        <v>200272</v>
      </c>
      <c r="Q266" s="11">
        <v>941727</v>
      </c>
      <c r="R266" s="11">
        <v>3085555</v>
      </c>
      <c r="S266" s="17">
        <f t="shared" si="16"/>
        <v>51.425916666666666</v>
      </c>
      <c r="T266" s="17">
        <f t="shared" si="17"/>
        <v>14.554416666666667</v>
      </c>
      <c r="U266" s="17">
        <f t="shared" si="17"/>
        <v>11.913716666666666</v>
      </c>
      <c r="V266" s="17">
        <f t="shared" si="18"/>
        <v>19.033316666666668</v>
      </c>
      <c r="W266" s="17">
        <f t="shared" si="19"/>
        <v>2.6407000000000003</v>
      </c>
      <c r="X266" s="11" t="s">
        <v>341</v>
      </c>
      <c r="Y266" s="11">
        <v>12</v>
      </c>
      <c r="Z266" s="11">
        <v>11</v>
      </c>
      <c r="AA266" s="11">
        <v>873265</v>
      </c>
      <c r="AB266" s="11">
        <v>714823</v>
      </c>
      <c r="AC266" s="11">
        <v>-1</v>
      </c>
      <c r="AD266" s="11">
        <v>158442</v>
      </c>
      <c r="AE266" s="11">
        <v>25</v>
      </c>
      <c r="AF266">
        <v>21</v>
      </c>
      <c r="AG266" t="s">
        <v>175</v>
      </c>
      <c r="AH266" t="s">
        <v>87</v>
      </c>
      <c r="AI266" t="s">
        <v>98</v>
      </c>
      <c r="AJ266" t="s">
        <v>89</v>
      </c>
      <c r="AK266" t="s">
        <v>95</v>
      </c>
      <c r="AL266" t="s">
        <v>172</v>
      </c>
    </row>
    <row r="267" spans="1:38" x14ac:dyDescent="0.2">
      <c r="A267" t="s">
        <v>742</v>
      </c>
      <c r="B267" s="11" t="s">
        <v>16</v>
      </c>
      <c r="C267" s="11" t="s">
        <v>338</v>
      </c>
      <c r="D267" s="11">
        <v>1</v>
      </c>
      <c r="E267" s="11" t="s">
        <v>127</v>
      </c>
      <c r="F267" s="11" t="s">
        <v>128</v>
      </c>
      <c r="G267" s="11">
        <v>4</v>
      </c>
      <c r="H267" s="11">
        <v>8</v>
      </c>
      <c r="I267" s="11">
        <v>2</v>
      </c>
      <c r="J267" s="11">
        <v>8</v>
      </c>
      <c r="K267" s="11">
        <v>2</v>
      </c>
      <c r="L267" s="11">
        <v>197157</v>
      </c>
      <c r="M267" s="11">
        <v>557402</v>
      </c>
      <c r="N267" s="11">
        <v>330665</v>
      </c>
      <c r="O267" s="11">
        <v>563864</v>
      </c>
      <c r="P267" s="11">
        <v>214079</v>
      </c>
      <c r="Q267" s="11">
        <v>850793</v>
      </c>
      <c r="R267" s="11">
        <v>3025124</v>
      </c>
      <c r="S267" s="17">
        <f t="shared" si="16"/>
        <v>50.418733333333329</v>
      </c>
      <c r="T267" s="17">
        <f t="shared" si="17"/>
        <v>12.575983333333333</v>
      </c>
      <c r="U267" s="17">
        <f t="shared" si="17"/>
        <v>14.908816666666667</v>
      </c>
      <c r="V267" s="17">
        <f t="shared" si="18"/>
        <v>17.747866666666667</v>
      </c>
      <c r="W267" s="17">
        <f t="shared" si="19"/>
        <v>-2.3328333333333333</v>
      </c>
      <c r="X267" s="11" t="s">
        <v>342</v>
      </c>
      <c r="Y267" s="11">
        <v>12</v>
      </c>
      <c r="Z267" s="11">
        <v>10</v>
      </c>
      <c r="AA267" s="11">
        <v>754559</v>
      </c>
      <c r="AB267" s="11">
        <v>894529</v>
      </c>
      <c r="AC267" s="11">
        <v>-2</v>
      </c>
      <c r="AD267" s="11">
        <v>-139970</v>
      </c>
      <c r="AE267" s="11">
        <v>24</v>
      </c>
      <c r="AF267">
        <v>18</v>
      </c>
      <c r="AG267" t="s">
        <v>110</v>
      </c>
      <c r="AH267" t="s">
        <v>92</v>
      </c>
      <c r="AI267" t="s">
        <v>93</v>
      </c>
      <c r="AJ267" t="s">
        <v>89</v>
      </c>
      <c r="AK267" t="s">
        <v>95</v>
      </c>
      <c r="AL267" t="s">
        <v>460</v>
      </c>
    </row>
    <row r="268" spans="1:38" x14ac:dyDescent="0.2">
      <c r="A268" t="s">
        <v>743</v>
      </c>
      <c r="B268" s="11" t="s">
        <v>0</v>
      </c>
      <c r="C268" s="11" t="s">
        <v>338</v>
      </c>
      <c r="D268" s="11">
        <v>1</v>
      </c>
      <c r="E268" s="11" t="s">
        <v>127</v>
      </c>
      <c r="F268" s="11" t="s">
        <v>128</v>
      </c>
      <c r="G268" s="11">
        <v>4</v>
      </c>
      <c r="H268" s="11">
        <v>5</v>
      </c>
      <c r="I268" s="11">
        <v>3</v>
      </c>
      <c r="J268" s="11">
        <v>4</v>
      </c>
      <c r="K268" s="11">
        <v>1</v>
      </c>
      <c r="L268" s="11">
        <v>178983</v>
      </c>
      <c r="M268" s="11">
        <v>548138</v>
      </c>
      <c r="N268" s="11">
        <v>323697</v>
      </c>
      <c r="O268" s="11">
        <v>430732</v>
      </c>
      <c r="P268" s="11">
        <v>170016</v>
      </c>
      <c r="Q268" s="11">
        <v>975276</v>
      </c>
      <c r="R268" s="11">
        <v>3017807</v>
      </c>
      <c r="S268" s="17">
        <f t="shared" si="16"/>
        <v>50.29678333333333</v>
      </c>
      <c r="T268" s="17">
        <f t="shared" si="17"/>
        <v>12.118683333333333</v>
      </c>
      <c r="U268" s="17">
        <f t="shared" si="17"/>
        <v>12.573816666666666</v>
      </c>
      <c r="V268" s="17">
        <f t="shared" si="18"/>
        <v>19.088199999999997</v>
      </c>
      <c r="W268" s="17">
        <f t="shared" si="19"/>
        <v>-0.45513333333333333</v>
      </c>
      <c r="X268" s="11" t="s">
        <v>343</v>
      </c>
      <c r="Y268" s="11">
        <v>9</v>
      </c>
      <c r="Z268" s="11">
        <v>7</v>
      </c>
      <c r="AA268" s="11">
        <v>727121</v>
      </c>
      <c r="AB268" s="11">
        <v>754429</v>
      </c>
      <c r="AC268" s="11">
        <v>-2</v>
      </c>
      <c r="AD268" s="11">
        <v>-27308</v>
      </c>
      <c r="AE268" s="11">
        <v>17</v>
      </c>
      <c r="AF268">
        <v>19</v>
      </c>
      <c r="AG268" t="s">
        <v>110</v>
      </c>
      <c r="AH268" t="s">
        <v>87</v>
      </c>
      <c r="AI268" t="s">
        <v>99</v>
      </c>
      <c r="AJ268" t="s">
        <v>89</v>
      </c>
      <c r="AK268" t="s">
        <v>95</v>
      </c>
      <c r="AL268" t="s">
        <v>460</v>
      </c>
    </row>
    <row r="269" spans="1:38" x14ac:dyDescent="0.2">
      <c r="A269" t="s">
        <v>744</v>
      </c>
      <c r="B269" s="11" t="s">
        <v>0</v>
      </c>
      <c r="C269" s="11" t="s">
        <v>338</v>
      </c>
      <c r="D269" s="11">
        <v>1</v>
      </c>
      <c r="E269" s="11" t="s">
        <v>127</v>
      </c>
      <c r="F269" s="11" t="s">
        <v>128</v>
      </c>
      <c r="G269" s="11">
        <v>5</v>
      </c>
      <c r="H269" s="11">
        <v>9</v>
      </c>
      <c r="I269" s="11">
        <v>5</v>
      </c>
      <c r="J269" s="11">
        <v>8</v>
      </c>
      <c r="K269" s="11">
        <v>2</v>
      </c>
      <c r="L269" s="11">
        <v>171416</v>
      </c>
      <c r="M269" s="11">
        <v>480845</v>
      </c>
      <c r="N269" s="11">
        <v>215843</v>
      </c>
      <c r="O269" s="11">
        <v>375828</v>
      </c>
      <c r="P269" s="11">
        <v>573451</v>
      </c>
      <c r="Q269" s="11">
        <v>291639</v>
      </c>
      <c r="R269" s="11">
        <v>2480247</v>
      </c>
      <c r="S269" s="17">
        <f t="shared" si="16"/>
        <v>41.337449999999997</v>
      </c>
      <c r="T269" s="17">
        <f t="shared" si="17"/>
        <v>10.871016666666666</v>
      </c>
      <c r="U269" s="17">
        <f t="shared" si="17"/>
        <v>9.8611833333333347</v>
      </c>
      <c r="V269" s="17">
        <f t="shared" si="18"/>
        <v>14.418166666666668</v>
      </c>
      <c r="W269" s="17">
        <f t="shared" si="19"/>
        <v>1.0098333333333334</v>
      </c>
      <c r="X269" s="11" t="s">
        <v>344</v>
      </c>
      <c r="Y269" s="11">
        <v>14</v>
      </c>
      <c r="Z269" s="11">
        <v>13</v>
      </c>
      <c r="AA269" s="11">
        <v>652261</v>
      </c>
      <c r="AB269" s="11">
        <v>591671</v>
      </c>
      <c r="AC269" s="11">
        <v>-1</v>
      </c>
      <c r="AD269" s="11">
        <v>60590</v>
      </c>
      <c r="AE269" s="11">
        <v>29</v>
      </c>
      <c r="AF269">
        <v>18</v>
      </c>
      <c r="AG269" t="s">
        <v>110</v>
      </c>
      <c r="AH269" t="s">
        <v>92</v>
      </c>
      <c r="AI269" t="s">
        <v>93</v>
      </c>
      <c r="AJ269" t="s">
        <v>146</v>
      </c>
      <c r="AK269" t="s">
        <v>90</v>
      </c>
      <c r="AL269" t="s">
        <v>172</v>
      </c>
    </row>
    <row r="270" spans="1:38" x14ac:dyDescent="0.2">
      <c r="A270" t="s">
        <v>745</v>
      </c>
      <c r="B270" s="11" t="s">
        <v>16</v>
      </c>
      <c r="C270" s="11" t="s">
        <v>338</v>
      </c>
      <c r="D270" s="11">
        <v>4</v>
      </c>
      <c r="E270" s="11" t="s">
        <v>127</v>
      </c>
      <c r="F270" s="11" t="s">
        <v>128</v>
      </c>
      <c r="G270" s="11">
        <v>4</v>
      </c>
      <c r="H270" s="11">
        <v>6</v>
      </c>
      <c r="I270" s="11">
        <v>5</v>
      </c>
      <c r="J270" s="11">
        <v>9</v>
      </c>
      <c r="K270" s="11">
        <v>2</v>
      </c>
      <c r="L270" s="11">
        <v>143171</v>
      </c>
      <c r="M270" s="11">
        <v>582570</v>
      </c>
      <c r="N270" s="11">
        <v>203856</v>
      </c>
      <c r="O270" s="11">
        <v>392099</v>
      </c>
      <c r="P270" s="11">
        <v>102021</v>
      </c>
      <c r="Q270" s="11">
        <v>713824</v>
      </c>
      <c r="R270" s="11">
        <v>2427338</v>
      </c>
      <c r="S270" s="17">
        <f t="shared" si="16"/>
        <v>40.455633333333338</v>
      </c>
      <c r="T270" s="17">
        <f t="shared" si="17"/>
        <v>12.095683333333334</v>
      </c>
      <c r="U270" s="17">
        <f t="shared" si="17"/>
        <v>9.9325833333333335</v>
      </c>
      <c r="V270" s="17">
        <f t="shared" si="18"/>
        <v>13.597416666666668</v>
      </c>
      <c r="W270" s="17">
        <f t="shared" si="19"/>
        <v>2.1631</v>
      </c>
      <c r="X270" s="11" t="s">
        <v>345</v>
      </c>
      <c r="Y270" s="11">
        <v>10</v>
      </c>
      <c r="Z270" s="11">
        <v>14</v>
      </c>
      <c r="AA270" s="11">
        <v>725741</v>
      </c>
      <c r="AB270" s="11">
        <v>595955</v>
      </c>
      <c r="AC270" s="11">
        <v>4</v>
      </c>
      <c r="AD270" s="11">
        <v>129786</v>
      </c>
      <c r="AE270" s="11">
        <v>26</v>
      </c>
      <c r="AF270">
        <v>19</v>
      </c>
      <c r="AG270" t="s">
        <v>110</v>
      </c>
      <c r="AH270" t="s">
        <v>92</v>
      </c>
      <c r="AI270" t="s">
        <v>93</v>
      </c>
      <c r="AJ270" t="s">
        <v>89</v>
      </c>
      <c r="AK270" t="s">
        <v>95</v>
      </c>
      <c r="AL270" t="s">
        <v>172</v>
      </c>
    </row>
    <row r="271" spans="1:38" x14ac:dyDescent="0.2">
      <c r="A271" t="s">
        <v>746</v>
      </c>
      <c r="B271" s="11" t="s">
        <v>0</v>
      </c>
      <c r="C271" s="11" t="s">
        <v>338</v>
      </c>
      <c r="D271" s="11">
        <v>4</v>
      </c>
      <c r="E271" s="11" t="s">
        <v>127</v>
      </c>
      <c r="F271" s="11" t="s">
        <v>128</v>
      </c>
      <c r="G271" s="11">
        <v>4</v>
      </c>
      <c r="H271" s="11">
        <v>6</v>
      </c>
      <c r="I271" s="11">
        <v>4</v>
      </c>
      <c r="J271" s="11">
        <v>6</v>
      </c>
      <c r="K271" s="11">
        <v>2</v>
      </c>
      <c r="L271" s="11">
        <v>144151</v>
      </c>
      <c r="M271" s="11">
        <v>514951</v>
      </c>
      <c r="N271" s="11">
        <v>185241</v>
      </c>
      <c r="O271" s="11">
        <v>454130</v>
      </c>
      <c r="P271" s="11">
        <v>135398</v>
      </c>
      <c r="Q271" s="11">
        <v>599481</v>
      </c>
      <c r="R271" s="11">
        <v>2442199</v>
      </c>
      <c r="S271" s="17">
        <f t="shared" si="16"/>
        <v>40.703316666666666</v>
      </c>
      <c r="T271" s="17">
        <f t="shared" si="17"/>
        <v>10.985033333333332</v>
      </c>
      <c r="U271" s="17">
        <f t="shared" si="17"/>
        <v>10.656183333333333</v>
      </c>
      <c r="V271" s="17">
        <f t="shared" si="18"/>
        <v>12.247983333333334</v>
      </c>
      <c r="W271" s="17">
        <f t="shared" si="19"/>
        <v>0.32885000000000003</v>
      </c>
      <c r="X271" s="11" t="s">
        <v>346</v>
      </c>
      <c r="Y271" s="11">
        <v>10</v>
      </c>
      <c r="Z271" s="11">
        <v>10</v>
      </c>
      <c r="AA271" s="11">
        <v>659102</v>
      </c>
      <c r="AB271" s="11">
        <v>639371</v>
      </c>
      <c r="AC271" s="11">
        <v>0</v>
      </c>
      <c r="AD271" s="11">
        <v>19731</v>
      </c>
      <c r="AE271" s="11">
        <v>22</v>
      </c>
      <c r="AF271">
        <v>20</v>
      </c>
      <c r="AG271" t="s">
        <v>110</v>
      </c>
      <c r="AH271" t="s">
        <v>92</v>
      </c>
      <c r="AI271" t="s">
        <v>88</v>
      </c>
      <c r="AJ271" t="s">
        <v>96</v>
      </c>
      <c r="AK271" t="s">
        <v>95</v>
      </c>
      <c r="AL271" t="s">
        <v>172</v>
      </c>
    </row>
    <row r="272" spans="1:38" x14ac:dyDescent="0.2">
      <c r="A272" t="s">
        <v>747</v>
      </c>
      <c r="B272" s="11" t="s">
        <v>0</v>
      </c>
      <c r="C272" s="11" t="s">
        <v>338</v>
      </c>
      <c r="D272" s="11">
        <v>4</v>
      </c>
      <c r="E272" s="11" t="s">
        <v>127</v>
      </c>
      <c r="F272" s="11" t="s">
        <v>128</v>
      </c>
      <c r="G272" s="11">
        <v>5</v>
      </c>
      <c r="H272" s="11">
        <v>8</v>
      </c>
      <c r="I272" s="11">
        <v>5</v>
      </c>
      <c r="J272" s="11">
        <v>9</v>
      </c>
      <c r="K272" s="11">
        <v>2</v>
      </c>
      <c r="L272" s="11">
        <v>147357</v>
      </c>
      <c r="M272" s="11">
        <v>341053</v>
      </c>
      <c r="N272" s="11">
        <v>145956</v>
      </c>
      <c r="O272" s="11">
        <v>334145</v>
      </c>
      <c r="P272" s="11">
        <v>97233</v>
      </c>
      <c r="Q272" s="11">
        <v>785373</v>
      </c>
      <c r="R272" s="11">
        <v>2307594</v>
      </c>
      <c r="S272" s="17">
        <f t="shared" si="16"/>
        <v>38.459899999999998</v>
      </c>
      <c r="T272" s="17">
        <f t="shared" si="17"/>
        <v>8.1401666666666674</v>
      </c>
      <c r="U272" s="17">
        <f t="shared" si="17"/>
        <v>8.0016833333333341</v>
      </c>
      <c r="V272" s="17">
        <f t="shared" si="18"/>
        <v>14.710100000000001</v>
      </c>
      <c r="W272" s="17">
        <f t="shared" si="19"/>
        <v>0.13848333333333332</v>
      </c>
      <c r="X272" s="11" t="s">
        <v>347</v>
      </c>
      <c r="Y272" s="11">
        <v>13</v>
      </c>
      <c r="Z272" s="11">
        <v>14</v>
      </c>
      <c r="AA272" s="11">
        <v>488410</v>
      </c>
      <c r="AB272" s="11">
        <v>480101</v>
      </c>
      <c r="AC272" s="11">
        <v>1</v>
      </c>
      <c r="AD272" s="11">
        <v>8309</v>
      </c>
      <c r="AE272" s="11">
        <v>29</v>
      </c>
      <c r="AF272">
        <v>21</v>
      </c>
      <c r="AG272" t="s">
        <v>469</v>
      </c>
      <c r="AH272" t="s">
        <v>97</v>
      </c>
      <c r="AI272" t="s">
        <v>88</v>
      </c>
      <c r="AJ272" t="s">
        <v>89</v>
      </c>
      <c r="AK272" t="s">
        <v>90</v>
      </c>
      <c r="AL272" t="s">
        <v>172</v>
      </c>
    </row>
    <row r="273" spans="1:38" x14ac:dyDescent="0.2">
      <c r="A273" t="s">
        <v>748</v>
      </c>
      <c r="B273" s="11" t="s">
        <v>16</v>
      </c>
      <c r="C273" s="11" t="s">
        <v>338</v>
      </c>
      <c r="D273" s="11">
        <v>4</v>
      </c>
      <c r="E273" s="11" t="s">
        <v>128</v>
      </c>
      <c r="F273" s="11" t="s">
        <v>127</v>
      </c>
      <c r="G273" s="11">
        <v>5</v>
      </c>
      <c r="H273" s="11">
        <v>4</v>
      </c>
      <c r="I273" s="11">
        <v>5</v>
      </c>
      <c r="J273" s="11">
        <v>5</v>
      </c>
      <c r="K273" s="11">
        <v>2</v>
      </c>
      <c r="L273" s="11">
        <v>162357</v>
      </c>
      <c r="M273" s="11">
        <v>303173</v>
      </c>
      <c r="N273" s="11">
        <v>247710</v>
      </c>
      <c r="O273" s="11">
        <v>434448</v>
      </c>
      <c r="P273" s="11">
        <v>123614</v>
      </c>
      <c r="Q273" s="11">
        <v>630564</v>
      </c>
      <c r="R273" s="11">
        <v>2205090</v>
      </c>
      <c r="S273" s="17">
        <f t="shared" si="16"/>
        <v>36.7515</v>
      </c>
      <c r="T273" s="17">
        <f t="shared" si="17"/>
        <v>7.7588333333333326</v>
      </c>
      <c r="U273" s="17">
        <f t="shared" si="17"/>
        <v>11.369300000000001</v>
      </c>
      <c r="V273" s="17">
        <f t="shared" si="18"/>
        <v>12.569633333333334</v>
      </c>
      <c r="W273" s="17">
        <f t="shared" si="19"/>
        <v>-3.6104666666666665</v>
      </c>
      <c r="X273" s="11" t="s">
        <v>348</v>
      </c>
      <c r="Y273" s="11">
        <v>9</v>
      </c>
      <c r="Z273" s="11">
        <v>10</v>
      </c>
      <c r="AA273" s="11">
        <v>465530</v>
      </c>
      <c r="AB273" s="11">
        <v>682158</v>
      </c>
      <c r="AC273" s="11">
        <v>1</v>
      </c>
      <c r="AD273" s="11">
        <v>-216628</v>
      </c>
      <c r="AE273" s="11">
        <v>21</v>
      </c>
      <c r="AF273">
        <v>21</v>
      </c>
      <c r="AG273" t="s">
        <v>110</v>
      </c>
      <c r="AH273" t="s">
        <v>97</v>
      </c>
      <c r="AI273" t="s">
        <v>98</v>
      </c>
      <c r="AJ273" t="s">
        <v>102</v>
      </c>
      <c r="AK273" t="s">
        <v>95</v>
      </c>
      <c r="AL273" t="s">
        <v>172</v>
      </c>
    </row>
    <row r="274" spans="1:38" x14ac:dyDescent="0.2">
      <c r="A274" t="s">
        <v>749</v>
      </c>
      <c r="B274" s="11" t="s">
        <v>16</v>
      </c>
      <c r="C274" s="11" t="s">
        <v>338</v>
      </c>
      <c r="D274" s="11">
        <v>1</v>
      </c>
      <c r="E274" s="11" t="s">
        <v>127</v>
      </c>
      <c r="F274" s="11" t="s">
        <v>128</v>
      </c>
      <c r="G274" s="11">
        <v>4</v>
      </c>
      <c r="H274" s="11">
        <v>9</v>
      </c>
      <c r="I274" s="11">
        <v>2</v>
      </c>
      <c r="J274" s="11">
        <v>10</v>
      </c>
      <c r="K274" s="11">
        <v>1</v>
      </c>
      <c r="L274" s="11">
        <v>142666</v>
      </c>
      <c r="M274" s="11">
        <v>592299</v>
      </c>
      <c r="N274" s="11">
        <v>409694</v>
      </c>
      <c r="O274" s="11">
        <v>538350</v>
      </c>
      <c r="P274" s="11">
        <v>161642</v>
      </c>
      <c r="Q274" s="11">
        <v>688369</v>
      </c>
      <c r="R274" s="11">
        <v>3034873</v>
      </c>
      <c r="S274" s="17">
        <f t="shared" si="16"/>
        <v>50.58121666666667</v>
      </c>
      <c r="T274" s="17">
        <f t="shared" si="17"/>
        <v>12.249416666666667</v>
      </c>
      <c r="U274" s="17">
        <f t="shared" si="17"/>
        <v>15.800733333333334</v>
      </c>
      <c r="V274" s="17">
        <f t="shared" si="18"/>
        <v>14.16685</v>
      </c>
      <c r="W274" s="17">
        <f t="shared" si="19"/>
        <v>-3.5513166666666667</v>
      </c>
      <c r="X274" s="11" t="s">
        <v>349</v>
      </c>
      <c r="Y274" s="11">
        <v>13</v>
      </c>
      <c r="Z274" s="11">
        <v>12</v>
      </c>
      <c r="AA274" s="11">
        <v>734965</v>
      </c>
      <c r="AB274" s="11">
        <v>948044</v>
      </c>
      <c r="AC274" s="11">
        <v>-1</v>
      </c>
      <c r="AD274" s="11">
        <v>-213079</v>
      </c>
      <c r="AE274" s="11">
        <v>26</v>
      </c>
      <c r="AF274">
        <v>18</v>
      </c>
      <c r="AG274" t="s">
        <v>469</v>
      </c>
      <c r="AH274" t="s">
        <v>97</v>
      </c>
      <c r="AI274" t="s">
        <v>93</v>
      </c>
      <c r="AJ274" t="s">
        <v>89</v>
      </c>
      <c r="AK274" t="s">
        <v>95</v>
      </c>
      <c r="AL274" t="s">
        <v>460</v>
      </c>
    </row>
    <row r="275" spans="1:38" x14ac:dyDescent="0.2">
      <c r="A275" t="s">
        <v>750</v>
      </c>
      <c r="B275" s="11" t="s">
        <v>16</v>
      </c>
      <c r="C275" s="11" t="s">
        <v>338</v>
      </c>
      <c r="D275" s="11">
        <v>0</v>
      </c>
      <c r="E275" s="11" t="s">
        <v>128</v>
      </c>
      <c r="F275" s="11" t="s">
        <v>127</v>
      </c>
      <c r="G275" s="11">
        <v>4</v>
      </c>
      <c r="H275" s="11">
        <v>8</v>
      </c>
      <c r="I275" s="11">
        <v>3</v>
      </c>
      <c r="J275" s="11">
        <v>8</v>
      </c>
      <c r="K275" s="11">
        <v>2</v>
      </c>
      <c r="L275" s="11">
        <v>147796</v>
      </c>
      <c r="M275" s="11">
        <v>248842</v>
      </c>
      <c r="N275" s="11">
        <v>125326</v>
      </c>
      <c r="O275" s="11">
        <v>318884</v>
      </c>
      <c r="P275" s="11">
        <v>507158</v>
      </c>
      <c r="Q275" s="11">
        <v>85949</v>
      </c>
      <c r="R275" s="11">
        <v>1778083</v>
      </c>
      <c r="S275" s="17">
        <f t="shared" si="16"/>
        <v>29.634716666666669</v>
      </c>
      <c r="T275" s="17">
        <f t="shared" si="17"/>
        <v>6.6106333333333334</v>
      </c>
      <c r="U275" s="17">
        <f t="shared" si="17"/>
        <v>7.4034999999999993</v>
      </c>
      <c r="V275" s="17">
        <f t="shared" si="18"/>
        <v>9.8851166666666668</v>
      </c>
      <c r="W275" s="17">
        <f t="shared" si="19"/>
        <v>-0.79286666666666672</v>
      </c>
      <c r="X275" s="11" t="s">
        <v>350</v>
      </c>
      <c r="Y275" s="11">
        <v>12</v>
      </c>
      <c r="Z275" s="11">
        <v>11</v>
      </c>
      <c r="AA275" s="11">
        <v>396638</v>
      </c>
      <c r="AB275" s="11">
        <v>444210</v>
      </c>
      <c r="AC275" s="11">
        <v>-1</v>
      </c>
      <c r="AD275" s="11">
        <v>-47572</v>
      </c>
      <c r="AE275" s="11">
        <v>25</v>
      </c>
      <c r="AF275">
        <v>19</v>
      </c>
      <c r="AG275" t="s">
        <v>567</v>
      </c>
      <c r="AH275" t="s">
        <v>97</v>
      </c>
      <c r="AI275" t="s">
        <v>93</v>
      </c>
      <c r="AJ275" t="s">
        <v>96</v>
      </c>
      <c r="AK275" t="s">
        <v>95</v>
      </c>
      <c r="AL275" t="s">
        <v>460</v>
      </c>
    </row>
    <row r="276" spans="1:38" x14ac:dyDescent="0.2">
      <c r="A276" t="s">
        <v>751</v>
      </c>
      <c r="B276" s="11" t="s">
        <v>0</v>
      </c>
      <c r="C276" s="11" t="s">
        <v>338</v>
      </c>
      <c r="D276" s="11">
        <v>1</v>
      </c>
      <c r="E276" s="11" t="s">
        <v>128</v>
      </c>
      <c r="F276" s="11" t="s">
        <v>127</v>
      </c>
      <c r="G276" s="11">
        <v>4</v>
      </c>
      <c r="H276" s="11">
        <v>6</v>
      </c>
      <c r="I276" s="11">
        <v>5</v>
      </c>
      <c r="J276" s="11">
        <v>8</v>
      </c>
      <c r="K276" s="11">
        <v>2</v>
      </c>
      <c r="L276" s="11">
        <v>132559</v>
      </c>
      <c r="M276" s="11">
        <v>233141</v>
      </c>
      <c r="N276" s="11">
        <v>180518</v>
      </c>
      <c r="O276" s="11">
        <v>378039</v>
      </c>
      <c r="P276" s="11">
        <v>112663</v>
      </c>
      <c r="Q276" s="11">
        <v>466969</v>
      </c>
      <c r="R276" s="11">
        <v>1842588</v>
      </c>
      <c r="S276" s="17">
        <f t="shared" si="16"/>
        <v>30.709799999999998</v>
      </c>
      <c r="T276" s="17">
        <f t="shared" si="17"/>
        <v>6.0949999999999998</v>
      </c>
      <c r="U276" s="17">
        <f t="shared" si="17"/>
        <v>9.3092833333333331</v>
      </c>
      <c r="V276" s="17">
        <f t="shared" si="18"/>
        <v>9.6605333333333316</v>
      </c>
      <c r="W276" s="17">
        <f t="shared" si="19"/>
        <v>-3.2142833333333334</v>
      </c>
      <c r="X276" s="11" t="s">
        <v>351</v>
      </c>
      <c r="Y276" s="11">
        <v>10</v>
      </c>
      <c r="Z276" s="11">
        <v>13</v>
      </c>
      <c r="AA276" s="11">
        <v>365700</v>
      </c>
      <c r="AB276" s="11">
        <v>558557</v>
      </c>
      <c r="AC276" s="11">
        <v>3</v>
      </c>
      <c r="AD276" s="11">
        <v>-192857</v>
      </c>
      <c r="AE276" s="11">
        <v>25</v>
      </c>
      <c r="AF276">
        <v>19</v>
      </c>
      <c r="AG276" t="s">
        <v>110</v>
      </c>
      <c r="AH276" t="s">
        <v>92</v>
      </c>
      <c r="AI276" t="s">
        <v>99</v>
      </c>
      <c r="AJ276" t="s">
        <v>89</v>
      </c>
      <c r="AK276" t="s">
        <v>95</v>
      </c>
      <c r="AL276" t="s">
        <v>460</v>
      </c>
    </row>
    <row r="277" spans="1:38" x14ac:dyDescent="0.2">
      <c r="A277" t="s">
        <v>752</v>
      </c>
      <c r="B277" s="11" t="s">
        <v>0</v>
      </c>
      <c r="C277" s="11" t="s">
        <v>338</v>
      </c>
      <c r="D277" s="11">
        <v>1</v>
      </c>
      <c r="E277" s="11" t="s">
        <v>127</v>
      </c>
      <c r="F277" s="11" t="s">
        <v>128</v>
      </c>
      <c r="G277" s="11">
        <v>4</v>
      </c>
      <c r="H277" s="11">
        <v>5</v>
      </c>
      <c r="I277" s="11">
        <v>0</v>
      </c>
      <c r="J277" s="11">
        <v>6</v>
      </c>
      <c r="K277" s="11">
        <v>1</v>
      </c>
      <c r="L277" s="11">
        <v>101776</v>
      </c>
      <c r="M277" s="11">
        <v>309764</v>
      </c>
      <c r="N277" s="11">
        <v>217167</v>
      </c>
      <c r="O277" s="11">
        <v>340931</v>
      </c>
      <c r="P277" s="11">
        <v>136683</v>
      </c>
      <c r="Q277" s="11">
        <v>491150</v>
      </c>
      <c r="R277" s="11">
        <v>2181598</v>
      </c>
      <c r="S277" s="17">
        <f t="shared" si="16"/>
        <v>36.359966666666665</v>
      </c>
      <c r="T277" s="17">
        <f t="shared" si="17"/>
        <v>6.859</v>
      </c>
      <c r="U277" s="17">
        <f t="shared" si="17"/>
        <v>9.3016333333333332</v>
      </c>
      <c r="V277" s="17">
        <f t="shared" si="18"/>
        <v>10.463883333333333</v>
      </c>
      <c r="W277" s="17">
        <f t="shared" si="19"/>
        <v>-2.4426333333333332</v>
      </c>
      <c r="X277" s="11" t="s">
        <v>352</v>
      </c>
      <c r="Y277" s="11">
        <v>9</v>
      </c>
      <c r="Z277" s="11">
        <v>6</v>
      </c>
      <c r="AA277" s="11">
        <v>411540</v>
      </c>
      <c r="AB277" s="11">
        <v>558098</v>
      </c>
      <c r="AC277" s="11">
        <v>-3</v>
      </c>
      <c r="AD277" s="11">
        <v>-146558</v>
      </c>
      <c r="AE277" s="11">
        <v>16</v>
      </c>
      <c r="AF277">
        <v>18</v>
      </c>
      <c r="AG277" t="s">
        <v>469</v>
      </c>
      <c r="AH277" t="s">
        <v>97</v>
      </c>
      <c r="AI277" t="s">
        <v>93</v>
      </c>
      <c r="AJ277" t="s">
        <v>101</v>
      </c>
      <c r="AK277" t="s">
        <v>90</v>
      </c>
      <c r="AL277" t="s">
        <v>172</v>
      </c>
    </row>
    <row r="278" spans="1:38" x14ac:dyDescent="0.2">
      <c r="A278" t="s">
        <v>753</v>
      </c>
      <c r="B278" s="11" t="s">
        <v>16</v>
      </c>
      <c r="C278" s="11" t="s">
        <v>338</v>
      </c>
      <c r="D278" s="11">
        <v>4</v>
      </c>
      <c r="E278" s="11" t="s">
        <v>127</v>
      </c>
      <c r="F278" s="11" t="s">
        <v>128</v>
      </c>
      <c r="G278" s="11">
        <v>5</v>
      </c>
      <c r="H278" s="11">
        <v>8</v>
      </c>
      <c r="I278" s="11">
        <v>2</v>
      </c>
      <c r="J278" s="11">
        <v>5</v>
      </c>
      <c r="K278" s="11">
        <v>2</v>
      </c>
      <c r="L278" s="11">
        <v>105691</v>
      </c>
      <c r="M278" s="11">
        <v>422587</v>
      </c>
      <c r="N278" s="11">
        <v>167761</v>
      </c>
      <c r="O278" s="11">
        <v>333856</v>
      </c>
      <c r="P278" s="11">
        <v>549648</v>
      </c>
      <c r="Q278" s="11">
        <v>216589</v>
      </c>
      <c r="R278" s="11">
        <v>2141654</v>
      </c>
      <c r="S278" s="17">
        <f t="shared" si="16"/>
        <v>35.694233333333337</v>
      </c>
      <c r="T278" s="17">
        <f t="shared" si="17"/>
        <v>8.8046333333333333</v>
      </c>
      <c r="U278" s="17">
        <f t="shared" si="17"/>
        <v>8.3602833333333333</v>
      </c>
      <c r="V278" s="17">
        <f t="shared" si="18"/>
        <v>12.770616666666665</v>
      </c>
      <c r="W278" s="17">
        <f t="shared" si="19"/>
        <v>0.44435000000000002</v>
      </c>
      <c r="X278" s="11" t="s">
        <v>353</v>
      </c>
      <c r="Y278" s="11">
        <v>13</v>
      </c>
      <c r="Z278" s="11">
        <v>7</v>
      </c>
      <c r="AA278" s="11">
        <v>528278</v>
      </c>
      <c r="AB278" s="11">
        <v>501617</v>
      </c>
      <c r="AC278" s="11">
        <v>-6</v>
      </c>
      <c r="AD278" s="11">
        <v>26661</v>
      </c>
      <c r="AE278" s="11">
        <v>22</v>
      </c>
      <c r="AF278">
        <v>21</v>
      </c>
      <c r="AG278" t="s">
        <v>110</v>
      </c>
      <c r="AH278" t="s">
        <v>92</v>
      </c>
      <c r="AI278" t="s">
        <v>88</v>
      </c>
      <c r="AJ278" t="s">
        <v>89</v>
      </c>
      <c r="AK278" t="s">
        <v>95</v>
      </c>
      <c r="AL278" t="s">
        <v>172</v>
      </c>
    </row>
    <row r="279" spans="1:38" x14ac:dyDescent="0.2">
      <c r="A279" t="s">
        <v>754</v>
      </c>
      <c r="B279" s="11" t="s">
        <v>0</v>
      </c>
      <c r="C279" s="11" t="s">
        <v>338</v>
      </c>
      <c r="D279" s="11">
        <v>1</v>
      </c>
      <c r="E279" s="11" t="s">
        <v>128</v>
      </c>
      <c r="F279" s="11" t="s">
        <v>127</v>
      </c>
      <c r="G279" s="11">
        <v>5</v>
      </c>
      <c r="H279" s="11">
        <v>10</v>
      </c>
      <c r="I279" s="11">
        <v>4</v>
      </c>
      <c r="J279" s="11">
        <v>9</v>
      </c>
      <c r="K279" s="11">
        <v>2</v>
      </c>
      <c r="L279" s="11">
        <v>151050</v>
      </c>
      <c r="M279" s="11">
        <v>369462</v>
      </c>
      <c r="N279" s="11">
        <v>127889</v>
      </c>
      <c r="O279" s="11">
        <v>381998</v>
      </c>
      <c r="P279" s="11">
        <v>432462</v>
      </c>
      <c r="Q279" s="11">
        <v>408778</v>
      </c>
      <c r="R279" s="11">
        <v>2207844</v>
      </c>
      <c r="S279" s="17">
        <f t="shared" si="16"/>
        <v>36.797400000000003</v>
      </c>
      <c r="T279" s="17">
        <f t="shared" si="17"/>
        <v>8.6751999999999985</v>
      </c>
      <c r="U279" s="17">
        <f t="shared" si="17"/>
        <v>8.4981166666666663</v>
      </c>
      <c r="V279" s="17">
        <f t="shared" si="18"/>
        <v>14.020666666666667</v>
      </c>
      <c r="W279" s="17">
        <f t="shared" si="19"/>
        <v>0.17708333333333334</v>
      </c>
      <c r="X279" s="11" t="s">
        <v>354</v>
      </c>
      <c r="Y279" s="11">
        <v>15</v>
      </c>
      <c r="Z279" s="11">
        <v>13</v>
      </c>
      <c r="AA279" s="11">
        <v>520512</v>
      </c>
      <c r="AB279" s="11">
        <v>509887</v>
      </c>
      <c r="AC279" s="11">
        <v>-2</v>
      </c>
      <c r="AD279" s="11">
        <v>10625</v>
      </c>
      <c r="AE279" s="11">
        <v>30</v>
      </c>
      <c r="AF279">
        <v>20</v>
      </c>
      <c r="AG279" t="s">
        <v>175</v>
      </c>
      <c r="AH279" t="s">
        <v>87</v>
      </c>
      <c r="AI279" t="s">
        <v>88</v>
      </c>
      <c r="AJ279" t="s">
        <v>102</v>
      </c>
      <c r="AK279" t="s">
        <v>90</v>
      </c>
      <c r="AL279" t="s">
        <v>172</v>
      </c>
    </row>
    <row r="280" spans="1:38" x14ac:dyDescent="0.2">
      <c r="A280" t="s">
        <v>755</v>
      </c>
      <c r="B280" s="11" t="s">
        <v>0</v>
      </c>
      <c r="C280" s="11" t="s">
        <v>338</v>
      </c>
      <c r="D280" s="11">
        <v>1</v>
      </c>
      <c r="E280" s="11" t="s">
        <v>128</v>
      </c>
      <c r="F280" s="11" t="s">
        <v>127</v>
      </c>
      <c r="G280" s="11">
        <v>3</v>
      </c>
      <c r="H280" s="11">
        <v>6</v>
      </c>
      <c r="I280" s="11">
        <v>4</v>
      </c>
      <c r="J280" s="11">
        <v>4</v>
      </c>
      <c r="K280" s="11">
        <v>0</v>
      </c>
      <c r="L280" s="11">
        <v>114073</v>
      </c>
      <c r="M280" s="11">
        <v>221715</v>
      </c>
      <c r="N280" s="11">
        <v>94052</v>
      </c>
      <c r="O280" s="11">
        <v>379532</v>
      </c>
      <c r="P280" s="11">
        <v>132615</v>
      </c>
      <c r="Q280" s="11">
        <v>649378</v>
      </c>
      <c r="R280" s="11">
        <v>1904813</v>
      </c>
      <c r="S280" s="17">
        <f t="shared" si="16"/>
        <v>31.746883333333336</v>
      </c>
      <c r="T280" s="17">
        <f t="shared" si="17"/>
        <v>5.5964666666666671</v>
      </c>
      <c r="U280" s="17">
        <f t="shared" si="17"/>
        <v>7.8930666666666669</v>
      </c>
      <c r="V280" s="17">
        <f t="shared" si="18"/>
        <v>13.033216666666668</v>
      </c>
      <c r="W280" s="17">
        <f t="shared" si="19"/>
        <v>-2.2965999999999998</v>
      </c>
      <c r="X280" s="11" t="s">
        <v>355</v>
      </c>
      <c r="Y280" s="11">
        <v>9</v>
      </c>
      <c r="Z280" s="11">
        <v>8</v>
      </c>
      <c r="AA280" s="11">
        <v>335788</v>
      </c>
      <c r="AB280" s="11">
        <v>473584</v>
      </c>
      <c r="AC280" s="11">
        <v>-1</v>
      </c>
      <c r="AD280" s="11">
        <v>-137796</v>
      </c>
      <c r="AE280" s="11">
        <v>17</v>
      </c>
      <c r="AF280">
        <v>20</v>
      </c>
      <c r="AG280" t="s">
        <v>110</v>
      </c>
      <c r="AH280" t="s">
        <v>92</v>
      </c>
      <c r="AI280" t="s">
        <v>99</v>
      </c>
      <c r="AJ280" t="s">
        <v>89</v>
      </c>
      <c r="AK280" t="s">
        <v>95</v>
      </c>
      <c r="AL280" t="s">
        <v>460</v>
      </c>
    </row>
    <row r="281" spans="1:38" x14ac:dyDescent="0.2">
      <c r="A281" t="s">
        <v>756</v>
      </c>
      <c r="B281" s="11" t="s">
        <v>0</v>
      </c>
      <c r="C281" s="11" t="s">
        <v>338</v>
      </c>
      <c r="D281" s="11">
        <v>4</v>
      </c>
      <c r="E281" s="11" t="s">
        <v>127</v>
      </c>
      <c r="F281" s="11" t="s">
        <v>128</v>
      </c>
      <c r="G281" s="11">
        <v>4</v>
      </c>
      <c r="H281" s="11">
        <v>6</v>
      </c>
      <c r="I281" s="11">
        <v>3</v>
      </c>
      <c r="J281" s="11">
        <v>9</v>
      </c>
      <c r="K281" s="11">
        <v>1</v>
      </c>
      <c r="L281" s="11">
        <v>122107</v>
      </c>
      <c r="M281" s="11">
        <v>395127</v>
      </c>
      <c r="N281" s="11">
        <v>155657</v>
      </c>
      <c r="O281" s="11">
        <v>300196</v>
      </c>
      <c r="P281" s="11">
        <v>202199</v>
      </c>
      <c r="Q281" s="11">
        <v>605034</v>
      </c>
      <c r="R281" s="11">
        <v>2129981</v>
      </c>
      <c r="S281" s="17">
        <f t="shared" si="16"/>
        <v>35.499683333333337</v>
      </c>
      <c r="T281" s="17">
        <f t="shared" si="17"/>
        <v>8.6205666666666669</v>
      </c>
      <c r="U281" s="17">
        <f t="shared" si="17"/>
        <v>7.59755</v>
      </c>
      <c r="V281" s="17">
        <f t="shared" si="18"/>
        <v>13.453883333333332</v>
      </c>
      <c r="W281" s="17">
        <f t="shared" si="19"/>
        <v>1.0230166666666667</v>
      </c>
      <c r="X281" s="11" t="s">
        <v>356</v>
      </c>
      <c r="Y281" s="11">
        <v>10</v>
      </c>
      <c r="Z281" s="11">
        <v>12</v>
      </c>
      <c r="AA281" s="11">
        <v>517234</v>
      </c>
      <c r="AB281" s="11">
        <v>455853</v>
      </c>
      <c r="AC281" s="11">
        <v>2</v>
      </c>
      <c r="AD281" s="11">
        <v>61381</v>
      </c>
      <c r="AE281" s="11">
        <v>23</v>
      </c>
      <c r="AF281">
        <v>20</v>
      </c>
      <c r="AG281" t="s">
        <v>110</v>
      </c>
      <c r="AH281" t="s">
        <v>92</v>
      </c>
      <c r="AI281" t="s">
        <v>88</v>
      </c>
      <c r="AJ281" t="s">
        <v>96</v>
      </c>
      <c r="AK281" t="s">
        <v>95</v>
      </c>
      <c r="AL281" t="s">
        <v>172</v>
      </c>
    </row>
    <row r="282" spans="1:38" x14ac:dyDescent="0.2">
      <c r="A282" t="s">
        <v>757</v>
      </c>
      <c r="B282" s="11" t="s">
        <v>0</v>
      </c>
      <c r="C282" s="11" t="s">
        <v>338</v>
      </c>
      <c r="D282" s="11">
        <v>3</v>
      </c>
      <c r="E282" s="11" t="s">
        <v>128</v>
      </c>
      <c r="F282" s="11" t="s">
        <v>127</v>
      </c>
      <c r="G282" s="11">
        <v>5</v>
      </c>
      <c r="H282" s="11">
        <v>8</v>
      </c>
      <c r="I282" s="11">
        <v>2</v>
      </c>
      <c r="J282" s="11">
        <v>2</v>
      </c>
      <c r="K282" s="11">
        <v>2</v>
      </c>
      <c r="L282" s="11">
        <v>152128</v>
      </c>
      <c r="M282" s="11">
        <v>362189</v>
      </c>
      <c r="N282" s="11">
        <v>252189</v>
      </c>
      <c r="O282" s="11">
        <v>678486</v>
      </c>
      <c r="P282" s="11">
        <v>636963</v>
      </c>
      <c r="Q282" s="11">
        <v>49186</v>
      </c>
      <c r="R282" s="11">
        <v>2467801</v>
      </c>
      <c r="S282" s="17">
        <f t="shared" si="16"/>
        <v>41.130016666666663</v>
      </c>
      <c r="T282" s="17">
        <f t="shared" si="17"/>
        <v>8.5719499999999993</v>
      </c>
      <c r="U282" s="17">
        <f t="shared" si="17"/>
        <v>15.511249999999999</v>
      </c>
      <c r="V282" s="17">
        <f t="shared" si="18"/>
        <v>11.435816666666666</v>
      </c>
      <c r="W282" s="17">
        <f t="shared" si="19"/>
        <v>-6.9393000000000002</v>
      </c>
      <c r="X282" s="11" t="s">
        <v>357</v>
      </c>
      <c r="Y282" s="11">
        <v>13</v>
      </c>
      <c r="Z282" s="11">
        <v>4</v>
      </c>
      <c r="AA282" s="11">
        <v>514317</v>
      </c>
      <c r="AB282" s="11">
        <v>930675</v>
      </c>
      <c r="AC282" s="11">
        <v>-9</v>
      </c>
      <c r="AD282" s="11">
        <v>-416358</v>
      </c>
      <c r="AE282" s="11">
        <v>19</v>
      </c>
      <c r="AF282">
        <v>20</v>
      </c>
      <c r="AG282" t="s">
        <v>466</v>
      </c>
      <c r="AH282" t="s">
        <v>100</v>
      </c>
      <c r="AI282" t="s">
        <v>88</v>
      </c>
      <c r="AJ282" t="s">
        <v>89</v>
      </c>
      <c r="AK282" t="s">
        <v>95</v>
      </c>
      <c r="AL282" t="s">
        <v>460</v>
      </c>
    </row>
    <row r="283" spans="1:38" x14ac:dyDescent="0.2">
      <c r="A283" t="s">
        <v>758</v>
      </c>
      <c r="B283" s="11" t="s">
        <v>16</v>
      </c>
      <c r="C283" s="11" t="s">
        <v>338</v>
      </c>
      <c r="D283" s="11">
        <v>4</v>
      </c>
      <c r="E283" s="11" t="s">
        <v>127</v>
      </c>
      <c r="F283" s="11" t="s">
        <v>128</v>
      </c>
      <c r="G283" s="11">
        <v>4</v>
      </c>
      <c r="H283" s="11">
        <v>6</v>
      </c>
      <c r="I283" s="11">
        <v>3</v>
      </c>
      <c r="J283" s="11">
        <v>3</v>
      </c>
      <c r="K283" s="11">
        <v>0</v>
      </c>
      <c r="L283" s="11">
        <v>96389</v>
      </c>
      <c r="M283" s="11">
        <v>294984</v>
      </c>
      <c r="N283" s="11">
        <v>145711</v>
      </c>
      <c r="O283" s="11">
        <v>251399</v>
      </c>
      <c r="P283" s="11">
        <v>164872</v>
      </c>
      <c r="Q283" s="11">
        <v>522766</v>
      </c>
      <c r="R283" s="11">
        <v>1804003</v>
      </c>
      <c r="S283" s="17">
        <f t="shared" si="16"/>
        <v>30.066716666666665</v>
      </c>
      <c r="T283" s="17">
        <f t="shared" si="17"/>
        <v>6.5228833333333336</v>
      </c>
      <c r="U283" s="17">
        <f t="shared" si="17"/>
        <v>6.6185</v>
      </c>
      <c r="V283" s="17">
        <f t="shared" si="18"/>
        <v>11.460633333333334</v>
      </c>
      <c r="W283" s="17">
        <f t="shared" si="19"/>
        <v>-9.5616666666666669E-2</v>
      </c>
      <c r="X283" s="11" t="s">
        <v>358</v>
      </c>
      <c r="Y283" s="11">
        <v>10</v>
      </c>
      <c r="Z283" s="11">
        <v>6</v>
      </c>
      <c r="AA283" s="11">
        <v>391373</v>
      </c>
      <c r="AB283" s="11">
        <v>397110</v>
      </c>
      <c r="AC283" s="11">
        <v>-4</v>
      </c>
      <c r="AD283" s="11">
        <v>-5737</v>
      </c>
      <c r="AE283" s="11">
        <v>16</v>
      </c>
      <c r="AF283">
        <v>19</v>
      </c>
      <c r="AG283" t="s">
        <v>110</v>
      </c>
      <c r="AH283" t="s">
        <v>92</v>
      </c>
      <c r="AI283" t="s">
        <v>93</v>
      </c>
      <c r="AJ283" t="s">
        <v>89</v>
      </c>
      <c r="AK283" t="s">
        <v>95</v>
      </c>
      <c r="AL283" t="s">
        <v>460</v>
      </c>
    </row>
    <row r="284" spans="1:38" x14ac:dyDescent="0.2">
      <c r="A284" t="s">
        <v>759</v>
      </c>
      <c r="B284" s="11" t="s">
        <v>0</v>
      </c>
      <c r="C284" s="11" t="s">
        <v>338</v>
      </c>
      <c r="D284" s="11">
        <v>4</v>
      </c>
      <c r="E284" s="11" t="s">
        <v>127</v>
      </c>
      <c r="F284" s="11" t="s">
        <v>128</v>
      </c>
      <c r="G284" s="11">
        <v>4</v>
      </c>
      <c r="H284" s="11">
        <v>6</v>
      </c>
      <c r="I284" s="11">
        <v>2</v>
      </c>
      <c r="J284" s="11">
        <v>5</v>
      </c>
      <c r="K284" s="11">
        <v>0</v>
      </c>
      <c r="L284" s="11">
        <v>105075</v>
      </c>
      <c r="M284" s="11">
        <v>452398</v>
      </c>
      <c r="N284" s="11">
        <v>268984</v>
      </c>
      <c r="O284" s="11">
        <v>527931</v>
      </c>
      <c r="P284" s="11">
        <v>38102</v>
      </c>
      <c r="Q284" s="11">
        <v>625545</v>
      </c>
      <c r="R284" s="11">
        <v>2291986</v>
      </c>
      <c r="S284" s="17">
        <f t="shared" si="16"/>
        <v>38.199766666666662</v>
      </c>
      <c r="T284" s="17">
        <f t="shared" si="17"/>
        <v>9.2912166666666653</v>
      </c>
      <c r="U284" s="17">
        <f t="shared" si="17"/>
        <v>13.281916666666666</v>
      </c>
      <c r="V284" s="17">
        <f t="shared" si="18"/>
        <v>11.060783333333335</v>
      </c>
      <c r="W284" s="17">
        <f t="shared" si="19"/>
        <v>-3.9906999999999999</v>
      </c>
      <c r="X284" s="11" t="s">
        <v>359</v>
      </c>
      <c r="Y284" s="11">
        <v>10</v>
      </c>
      <c r="Z284" s="11">
        <v>7</v>
      </c>
      <c r="AA284" s="11">
        <v>557473</v>
      </c>
      <c r="AB284" s="11">
        <v>796915</v>
      </c>
      <c r="AC284" s="11">
        <v>-3</v>
      </c>
      <c r="AD284" s="11">
        <v>-239442</v>
      </c>
      <c r="AE284" s="11">
        <v>17</v>
      </c>
      <c r="AF284">
        <v>20</v>
      </c>
      <c r="AG284" t="s">
        <v>466</v>
      </c>
      <c r="AH284" t="s">
        <v>100</v>
      </c>
      <c r="AI284" t="s">
        <v>99</v>
      </c>
      <c r="AJ284" t="s">
        <v>94</v>
      </c>
      <c r="AK284" t="s">
        <v>95</v>
      </c>
      <c r="AL284" t="s">
        <v>172</v>
      </c>
    </row>
    <row r="285" spans="1:38" x14ac:dyDescent="0.2">
      <c r="A285" t="s">
        <v>760</v>
      </c>
      <c r="B285" s="11" t="s">
        <v>0</v>
      </c>
      <c r="C285" s="11" t="s">
        <v>338</v>
      </c>
      <c r="D285" s="11">
        <v>1</v>
      </c>
      <c r="E285" s="11" t="s">
        <v>127</v>
      </c>
      <c r="F285" s="11" t="s">
        <v>128</v>
      </c>
      <c r="G285" s="11">
        <v>3</v>
      </c>
      <c r="H285" s="11">
        <v>6</v>
      </c>
      <c r="I285" s="11">
        <v>1</v>
      </c>
      <c r="J285" s="11">
        <v>1</v>
      </c>
      <c r="K285" s="11">
        <v>0</v>
      </c>
      <c r="L285" s="11">
        <v>336657</v>
      </c>
      <c r="M285" s="11">
        <v>985977</v>
      </c>
      <c r="N285" s="11">
        <v>311847</v>
      </c>
      <c r="O285" s="11">
        <v>679620</v>
      </c>
      <c r="P285" s="11">
        <v>389090</v>
      </c>
      <c r="Q285" s="11">
        <v>84401</v>
      </c>
      <c r="R285" s="11">
        <v>3270982</v>
      </c>
      <c r="S285" s="17">
        <f t="shared" si="16"/>
        <v>54.516366666666663</v>
      </c>
      <c r="T285" s="17">
        <f t="shared" si="17"/>
        <v>22.043900000000001</v>
      </c>
      <c r="U285" s="17">
        <f t="shared" si="17"/>
        <v>16.524449999999998</v>
      </c>
      <c r="V285" s="17">
        <f t="shared" si="18"/>
        <v>7.8915166666666661</v>
      </c>
      <c r="W285" s="17">
        <f t="shared" si="19"/>
        <v>5.51945</v>
      </c>
      <c r="X285" s="11" t="s">
        <v>360</v>
      </c>
      <c r="Y285" s="11">
        <v>9</v>
      </c>
      <c r="Z285" s="11">
        <v>2</v>
      </c>
      <c r="AA285" s="11">
        <v>1322634</v>
      </c>
      <c r="AB285" s="11">
        <v>991467</v>
      </c>
      <c r="AC285" s="11">
        <v>-7</v>
      </c>
      <c r="AD285" s="11">
        <v>331167</v>
      </c>
      <c r="AE285" s="11">
        <v>11</v>
      </c>
      <c r="AF285">
        <v>21</v>
      </c>
      <c r="AG285" t="s">
        <v>110</v>
      </c>
      <c r="AH285" t="s">
        <v>92</v>
      </c>
      <c r="AI285" t="s">
        <v>88</v>
      </c>
      <c r="AJ285" t="s">
        <v>89</v>
      </c>
      <c r="AK285" t="s">
        <v>95</v>
      </c>
      <c r="AL285" t="s">
        <v>460</v>
      </c>
    </row>
    <row r="286" spans="1:38" x14ac:dyDescent="0.2">
      <c r="A286" t="s">
        <v>761</v>
      </c>
      <c r="B286" s="11" t="s">
        <v>16</v>
      </c>
      <c r="C286" s="11" t="s">
        <v>338</v>
      </c>
      <c r="D286" s="11">
        <v>1</v>
      </c>
      <c r="E286" s="11" t="s">
        <v>128</v>
      </c>
      <c r="F286" s="11" t="s">
        <v>127</v>
      </c>
      <c r="G286" s="11">
        <v>4</v>
      </c>
      <c r="H286" s="11">
        <v>7</v>
      </c>
      <c r="I286" s="11">
        <v>5</v>
      </c>
      <c r="J286" s="11">
        <v>9</v>
      </c>
      <c r="K286" s="11">
        <v>1</v>
      </c>
      <c r="L286" s="11">
        <v>164208</v>
      </c>
      <c r="M286" s="11">
        <v>325041</v>
      </c>
      <c r="N286" s="11">
        <v>97042</v>
      </c>
      <c r="O286" s="11">
        <v>428964</v>
      </c>
      <c r="P286" s="11">
        <v>133941</v>
      </c>
      <c r="Q286" s="11">
        <v>371166</v>
      </c>
      <c r="R286" s="11">
        <v>1804001</v>
      </c>
      <c r="S286" s="17">
        <f t="shared" si="16"/>
        <v>30.066683333333334</v>
      </c>
      <c r="T286" s="17">
        <f t="shared" si="17"/>
        <v>8.1541499999999996</v>
      </c>
      <c r="U286" s="17">
        <f t="shared" si="17"/>
        <v>8.7667666666666655</v>
      </c>
      <c r="V286" s="17">
        <f t="shared" si="18"/>
        <v>8.41845</v>
      </c>
      <c r="W286" s="17">
        <f t="shared" si="19"/>
        <v>-0.61261666666666659</v>
      </c>
      <c r="X286" s="11" t="s">
        <v>361</v>
      </c>
      <c r="Y286" s="11">
        <v>11</v>
      </c>
      <c r="Z286" s="11">
        <v>14</v>
      </c>
      <c r="AA286" s="11">
        <v>489249</v>
      </c>
      <c r="AB286" s="11">
        <v>526006</v>
      </c>
      <c r="AC286" s="11">
        <v>3</v>
      </c>
      <c r="AD286" s="11">
        <v>-36757</v>
      </c>
      <c r="AE286" s="11">
        <v>26</v>
      </c>
      <c r="AF286">
        <v>19</v>
      </c>
      <c r="AG286" t="s">
        <v>110</v>
      </c>
      <c r="AH286" t="s">
        <v>92</v>
      </c>
      <c r="AI286" t="s">
        <v>99</v>
      </c>
      <c r="AJ286" t="s">
        <v>96</v>
      </c>
      <c r="AK286" t="s">
        <v>90</v>
      </c>
      <c r="AL286" t="s">
        <v>172</v>
      </c>
    </row>
    <row r="287" spans="1:38" x14ac:dyDescent="0.2">
      <c r="A287" t="s">
        <v>762</v>
      </c>
      <c r="B287" s="11" t="s">
        <v>0</v>
      </c>
      <c r="C287" s="11" t="s">
        <v>338</v>
      </c>
      <c r="D287" s="11">
        <v>3</v>
      </c>
      <c r="E287" s="11" t="s">
        <v>128</v>
      </c>
      <c r="F287" s="11" t="s">
        <v>127</v>
      </c>
      <c r="G287" s="11">
        <v>3</v>
      </c>
      <c r="H287" s="11">
        <v>9</v>
      </c>
      <c r="I287" s="11">
        <v>4</v>
      </c>
      <c r="J287" s="11">
        <v>8</v>
      </c>
      <c r="K287" s="11">
        <v>2</v>
      </c>
      <c r="L287" s="11">
        <v>149580</v>
      </c>
      <c r="M287" s="11">
        <v>250953</v>
      </c>
      <c r="N287" s="11">
        <v>167924</v>
      </c>
      <c r="O287" s="11">
        <v>258598</v>
      </c>
      <c r="P287" s="11">
        <v>94708</v>
      </c>
      <c r="Q287" s="11">
        <v>592696</v>
      </c>
      <c r="R287" s="11">
        <v>1801278</v>
      </c>
      <c r="S287" s="17">
        <f t="shared" si="16"/>
        <v>30.0213</v>
      </c>
      <c r="T287" s="17">
        <f t="shared" si="17"/>
        <v>6.6755500000000003</v>
      </c>
      <c r="U287" s="17">
        <f t="shared" si="17"/>
        <v>7.1086999999999998</v>
      </c>
      <c r="V287" s="17">
        <f t="shared" si="18"/>
        <v>11.456733333333334</v>
      </c>
      <c r="W287" s="17">
        <f t="shared" si="19"/>
        <v>-0.43315000000000003</v>
      </c>
      <c r="X287" s="11" t="s">
        <v>362</v>
      </c>
      <c r="Y287" s="11">
        <v>12</v>
      </c>
      <c r="Z287" s="11">
        <v>12</v>
      </c>
      <c r="AA287" s="11">
        <v>400533</v>
      </c>
      <c r="AB287" s="11">
        <v>426522</v>
      </c>
      <c r="AC287" s="11">
        <v>0</v>
      </c>
      <c r="AD287" s="11">
        <v>-25989</v>
      </c>
      <c r="AE287" s="11">
        <v>26</v>
      </c>
      <c r="AF287">
        <v>20</v>
      </c>
      <c r="AG287" t="s">
        <v>110</v>
      </c>
      <c r="AH287" t="s">
        <v>92</v>
      </c>
      <c r="AI287" t="s">
        <v>99</v>
      </c>
      <c r="AJ287" t="s">
        <v>89</v>
      </c>
      <c r="AK287" t="s">
        <v>95</v>
      </c>
      <c r="AL287" t="s">
        <v>460</v>
      </c>
    </row>
    <row r="288" spans="1:38" x14ac:dyDescent="0.2">
      <c r="A288" t="s">
        <v>763</v>
      </c>
      <c r="B288" s="11" t="s">
        <v>0</v>
      </c>
      <c r="C288" s="11" t="s">
        <v>338</v>
      </c>
      <c r="D288" s="11">
        <v>1</v>
      </c>
      <c r="E288" s="11" t="s">
        <v>127</v>
      </c>
      <c r="F288" s="11" t="s">
        <v>128</v>
      </c>
      <c r="G288" s="11">
        <v>4</v>
      </c>
      <c r="H288" s="11">
        <v>5</v>
      </c>
      <c r="I288" s="11">
        <v>1</v>
      </c>
      <c r="J288" s="11">
        <v>0</v>
      </c>
      <c r="K288" s="11">
        <v>0</v>
      </c>
      <c r="L288" s="11">
        <v>285326</v>
      </c>
      <c r="M288" s="11">
        <v>447863</v>
      </c>
      <c r="N288" s="11">
        <v>163648</v>
      </c>
      <c r="O288" s="11">
        <v>501743</v>
      </c>
      <c r="P288" s="11">
        <v>482930</v>
      </c>
      <c r="Q288" s="11">
        <v>199680</v>
      </c>
      <c r="R288" s="11">
        <v>2848353</v>
      </c>
      <c r="S288" s="17">
        <f t="shared" si="16"/>
        <v>47.472549999999998</v>
      </c>
      <c r="T288" s="17">
        <f t="shared" si="17"/>
        <v>12.219816666666667</v>
      </c>
      <c r="U288" s="17">
        <f t="shared" si="17"/>
        <v>11.08985</v>
      </c>
      <c r="V288" s="17">
        <f t="shared" si="18"/>
        <v>11.376833333333334</v>
      </c>
      <c r="W288" s="17">
        <f t="shared" si="19"/>
        <v>1.1299666666666668</v>
      </c>
      <c r="X288" s="11" t="s">
        <v>363</v>
      </c>
      <c r="Y288" s="11">
        <v>9</v>
      </c>
      <c r="Z288" s="11">
        <v>1</v>
      </c>
      <c r="AA288" s="11">
        <v>733189</v>
      </c>
      <c r="AB288" s="11">
        <v>665391</v>
      </c>
      <c r="AC288" s="11">
        <v>-8</v>
      </c>
      <c r="AD288" s="11">
        <v>67798</v>
      </c>
      <c r="AE288" s="11">
        <v>10</v>
      </c>
      <c r="AF288">
        <v>19</v>
      </c>
      <c r="AG288" t="s">
        <v>469</v>
      </c>
      <c r="AH288" t="s">
        <v>97</v>
      </c>
      <c r="AI288" t="s">
        <v>93</v>
      </c>
      <c r="AJ288" t="s">
        <v>101</v>
      </c>
      <c r="AK288" t="s">
        <v>95</v>
      </c>
      <c r="AL288" t="s">
        <v>460</v>
      </c>
    </row>
    <row r="289" spans="1:38" x14ac:dyDescent="0.2">
      <c r="A289" t="s">
        <v>764</v>
      </c>
      <c r="B289" s="11" t="s">
        <v>0</v>
      </c>
      <c r="C289" s="11" t="s">
        <v>338</v>
      </c>
      <c r="D289" s="11">
        <v>3</v>
      </c>
      <c r="E289" s="11" t="s">
        <v>128</v>
      </c>
      <c r="F289" s="11" t="s">
        <v>127</v>
      </c>
      <c r="G289" s="11">
        <v>3</v>
      </c>
      <c r="H289" s="11">
        <v>9</v>
      </c>
      <c r="I289" s="11">
        <v>4</v>
      </c>
      <c r="J289" s="11">
        <v>7</v>
      </c>
      <c r="K289" s="11">
        <v>1</v>
      </c>
      <c r="L289" s="11">
        <v>222875</v>
      </c>
      <c r="M289" s="11">
        <v>246556</v>
      </c>
      <c r="N289" s="11">
        <v>196825</v>
      </c>
      <c r="O289" s="11">
        <v>430994</v>
      </c>
      <c r="P289" s="11">
        <v>283887</v>
      </c>
      <c r="Q289" s="11">
        <v>611849</v>
      </c>
      <c r="R289" s="11">
        <v>2338888</v>
      </c>
      <c r="S289" s="17">
        <f t="shared" si="16"/>
        <v>38.981466666666662</v>
      </c>
      <c r="T289" s="17">
        <f t="shared" si="17"/>
        <v>7.8238499999999993</v>
      </c>
      <c r="U289" s="17">
        <f t="shared" si="17"/>
        <v>10.463649999999999</v>
      </c>
      <c r="V289" s="17">
        <f t="shared" si="18"/>
        <v>14.928933333333333</v>
      </c>
      <c r="W289" s="17">
        <f t="shared" si="19"/>
        <v>-2.6398000000000001</v>
      </c>
      <c r="X289" s="11" t="s">
        <v>364</v>
      </c>
      <c r="Y289" s="11">
        <v>12</v>
      </c>
      <c r="Z289" s="11">
        <v>11</v>
      </c>
      <c r="AA289" s="11">
        <v>469431</v>
      </c>
      <c r="AB289" s="11">
        <v>627819</v>
      </c>
      <c r="AC289" s="11">
        <v>-1</v>
      </c>
      <c r="AD289" s="11">
        <v>-158388</v>
      </c>
      <c r="AE289" s="11">
        <v>24</v>
      </c>
      <c r="AF289">
        <v>23</v>
      </c>
      <c r="AG289" t="s">
        <v>110</v>
      </c>
      <c r="AH289" t="s">
        <v>92</v>
      </c>
      <c r="AI289" t="s">
        <v>98</v>
      </c>
      <c r="AJ289" t="s">
        <v>96</v>
      </c>
      <c r="AK289" t="s">
        <v>90</v>
      </c>
      <c r="AL289" t="s">
        <v>460</v>
      </c>
    </row>
    <row r="290" spans="1:38" x14ac:dyDescent="0.2">
      <c r="A290" t="s">
        <v>765</v>
      </c>
      <c r="B290" s="11" t="s">
        <v>0</v>
      </c>
      <c r="C290" s="11" t="s">
        <v>338</v>
      </c>
      <c r="D290" s="11">
        <v>3</v>
      </c>
      <c r="E290" s="11" t="s">
        <v>127</v>
      </c>
      <c r="F290" s="11" t="s">
        <v>128</v>
      </c>
      <c r="G290" s="11">
        <v>4</v>
      </c>
      <c r="H290" s="11">
        <v>5</v>
      </c>
      <c r="I290" s="11">
        <v>0</v>
      </c>
      <c r="J290" s="11">
        <v>0</v>
      </c>
      <c r="K290" s="11">
        <v>1</v>
      </c>
      <c r="L290" s="11">
        <v>137919</v>
      </c>
      <c r="M290" s="11">
        <v>327646</v>
      </c>
      <c r="N290" s="11">
        <v>209482</v>
      </c>
      <c r="O290" s="11">
        <v>339942</v>
      </c>
      <c r="P290" s="11">
        <v>455864</v>
      </c>
      <c r="Q290" s="11">
        <v>267231</v>
      </c>
      <c r="R290" s="11">
        <v>2723828</v>
      </c>
      <c r="S290" s="17">
        <f t="shared" si="16"/>
        <v>45.397133333333336</v>
      </c>
      <c r="T290" s="17">
        <f t="shared" si="17"/>
        <v>7.7594166666666666</v>
      </c>
      <c r="U290" s="17">
        <f t="shared" si="17"/>
        <v>9.1570666666666671</v>
      </c>
      <c r="V290" s="17">
        <f t="shared" si="18"/>
        <v>12.051583333333333</v>
      </c>
      <c r="W290" s="17">
        <f t="shared" si="19"/>
        <v>-1.3976499999999998</v>
      </c>
      <c r="X290" s="11">
        <v>29438</v>
      </c>
      <c r="Y290" s="11">
        <v>9</v>
      </c>
      <c r="Z290" s="11">
        <v>0</v>
      </c>
      <c r="AA290" s="11">
        <v>465565</v>
      </c>
      <c r="AB290" s="11">
        <v>549424</v>
      </c>
      <c r="AC290" s="11">
        <v>-9</v>
      </c>
      <c r="AD290" s="11">
        <v>-83859</v>
      </c>
      <c r="AE290" s="11">
        <v>10</v>
      </c>
      <c r="AF290">
        <v>18</v>
      </c>
      <c r="AG290" t="s">
        <v>766</v>
      </c>
      <c r="AH290" t="s">
        <v>100</v>
      </c>
      <c r="AI290" t="s">
        <v>99</v>
      </c>
      <c r="AJ290" t="s">
        <v>96</v>
      </c>
      <c r="AK290" t="s">
        <v>95</v>
      </c>
      <c r="AL290" t="s">
        <v>460</v>
      </c>
    </row>
    <row r="291" spans="1:38" x14ac:dyDescent="0.2">
      <c r="A291" t="s">
        <v>767</v>
      </c>
      <c r="B291" s="11" t="s">
        <v>0</v>
      </c>
      <c r="C291" s="11" t="s">
        <v>338</v>
      </c>
      <c r="D291" s="11">
        <v>1</v>
      </c>
      <c r="E291" s="11" t="s">
        <v>128</v>
      </c>
      <c r="F291" s="11" t="s">
        <v>127</v>
      </c>
      <c r="G291" s="11">
        <v>5</v>
      </c>
      <c r="H291" s="11">
        <v>8</v>
      </c>
      <c r="I291" s="11">
        <v>3</v>
      </c>
      <c r="J291" s="11">
        <v>6</v>
      </c>
      <c r="K291" s="11">
        <v>1</v>
      </c>
      <c r="L291" s="11">
        <v>119716</v>
      </c>
      <c r="M291" s="11">
        <v>277879</v>
      </c>
      <c r="N291" s="11">
        <v>167874</v>
      </c>
      <c r="O291" s="11">
        <v>283856</v>
      </c>
      <c r="P291" s="11">
        <v>81729</v>
      </c>
      <c r="Q291" s="11">
        <v>559891</v>
      </c>
      <c r="R291" s="11">
        <v>1782282</v>
      </c>
      <c r="S291" s="17">
        <f t="shared" si="16"/>
        <v>29.704699999999999</v>
      </c>
      <c r="T291" s="17">
        <f t="shared" si="17"/>
        <v>6.6265833333333335</v>
      </c>
      <c r="U291" s="17">
        <f t="shared" si="17"/>
        <v>7.5288333333333339</v>
      </c>
      <c r="V291" s="17">
        <f t="shared" si="18"/>
        <v>10.693666666666667</v>
      </c>
      <c r="W291" s="17">
        <f t="shared" si="19"/>
        <v>-0.90225</v>
      </c>
      <c r="X291" s="11" t="s">
        <v>365</v>
      </c>
      <c r="Y291" s="11">
        <v>13</v>
      </c>
      <c r="Z291" s="11">
        <v>9</v>
      </c>
      <c r="AA291" s="11">
        <v>397595</v>
      </c>
      <c r="AB291" s="11">
        <v>451730</v>
      </c>
      <c r="AC291" s="11">
        <v>-4</v>
      </c>
      <c r="AD291" s="11">
        <v>-54135</v>
      </c>
      <c r="AE291" s="11">
        <v>23</v>
      </c>
      <c r="AF291">
        <v>19</v>
      </c>
      <c r="AG291" t="s">
        <v>459</v>
      </c>
      <c r="AH291" t="s">
        <v>100</v>
      </c>
      <c r="AI291" t="s">
        <v>99</v>
      </c>
      <c r="AJ291" t="s">
        <v>96</v>
      </c>
      <c r="AK291" t="s">
        <v>90</v>
      </c>
      <c r="AL291" t="s">
        <v>172</v>
      </c>
    </row>
    <row r="292" spans="1:38" x14ac:dyDescent="0.2">
      <c r="A292" t="s">
        <v>768</v>
      </c>
      <c r="B292" s="11" t="s">
        <v>16</v>
      </c>
      <c r="C292" s="11" t="s">
        <v>366</v>
      </c>
      <c r="D292" s="11">
        <v>2</v>
      </c>
      <c r="E292" s="11" t="s">
        <v>128</v>
      </c>
      <c r="F292" s="11" t="s">
        <v>127</v>
      </c>
      <c r="G292" s="11">
        <v>5</v>
      </c>
      <c r="H292" s="11">
        <v>7</v>
      </c>
      <c r="I292" s="11">
        <v>4</v>
      </c>
      <c r="J292" s="11">
        <v>8</v>
      </c>
      <c r="K292" s="11">
        <v>1</v>
      </c>
      <c r="L292" s="11">
        <v>174179</v>
      </c>
      <c r="M292" s="11">
        <v>391266</v>
      </c>
      <c r="N292" s="11">
        <v>273424</v>
      </c>
      <c r="O292" s="11">
        <v>422888</v>
      </c>
      <c r="P292" s="11">
        <v>83233</v>
      </c>
      <c r="Q292" s="11">
        <v>1787027</v>
      </c>
      <c r="R292" s="11">
        <v>3455159</v>
      </c>
      <c r="S292" s="17">
        <f t="shared" si="16"/>
        <v>57.585983333333338</v>
      </c>
      <c r="T292" s="17">
        <f t="shared" si="17"/>
        <v>9.4240833333333338</v>
      </c>
      <c r="U292" s="17">
        <f t="shared" si="17"/>
        <v>11.6052</v>
      </c>
      <c r="V292" s="17">
        <f t="shared" si="18"/>
        <v>31.170999999999999</v>
      </c>
      <c r="W292" s="17">
        <f t="shared" si="19"/>
        <v>-2.1811166666666666</v>
      </c>
      <c r="X292" s="11" t="s">
        <v>367</v>
      </c>
      <c r="Y292" s="11">
        <v>12</v>
      </c>
      <c r="Z292" s="11">
        <v>12</v>
      </c>
      <c r="AA292" s="11">
        <v>565445</v>
      </c>
      <c r="AB292" s="11">
        <v>696312</v>
      </c>
      <c r="AC292" s="11">
        <v>0</v>
      </c>
      <c r="AD292" s="11">
        <v>-130867</v>
      </c>
      <c r="AE292" s="11">
        <v>25</v>
      </c>
      <c r="AF292">
        <v>21</v>
      </c>
      <c r="AG292" t="s">
        <v>110</v>
      </c>
      <c r="AH292" t="s">
        <v>92</v>
      </c>
      <c r="AI292" t="s">
        <v>98</v>
      </c>
      <c r="AJ292" t="s">
        <v>89</v>
      </c>
      <c r="AK292" t="s">
        <v>95</v>
      </c>
      <c r="AL292" t="s">
        <v>172</v>
      </c>
    </row>
    <row r="293" spans="1:38" x14ac:dyDescent="0.2">
      <c r="A293" t="s">
        <v>769</v>
      </c>
      <c r="B293" s="11" t="s">
        <v>16</v>
      </c>
      <c r="C293" s="11" t="s">
        <v>366</v>
      </c>
      <c r="D293" s="11">
        <v>2</v>
      </c>
      <c r="E293" s="11" t="s">
        <v>127</v>
      </c>
      <c r="F293" s="11" t="s">
        <v>128</v>
      </c>
      <c r="G293" s="11">
        <v>5</v>
      </c>
      <c r="H293" s="11">
        <v>8</v>
      </c>
      <c r="I293" s="11">
        <v>1</v>
      </c>
      <c r="J293" s="11">
        <v>6</v>
      </c>
      <c r="K293" s="11">
        <v>2</v>
      </c>
      <c r="L293" s="11">
        <v>175200</v>
      </c>
      <c r="M293" s="11">
        <v>478438</v>
      </c>
      <c r="N293" s="11">
        <v>630386</v>
      </c>
      <c r="O293" s="11">
        <v>436175</v>
      </c>
      <c r="P293" s="11">
        <v>166347</v>
      </c>
      <c r="Q293" s="11">
        <v>1197669</v>
      </c>
      <c r="R293" s="11">
        <v>3430989</v>
      </c>
      <c r="S293" s="17">
        <f t="shared" si="16"/>
        <v>57.183149999999998</v>
      </c>
      <c r="T293" s="17">
        <f t="shared" si="17"/>
        <v>10.893966666666667</v>
      </c>
      <c r="U293" s="17">
        <f t="shared" si="17"/>
        <v>17.776016666666667</v>
      </c>
      <c r="V293" s="17">
        <f t="shared" si="18"/>
        <v>22.733600000000003</v>
      </c>
      <c r="W293" s="17">
        <f t="shared" si="19"/>
        <v>-6.8820500000000004</v>
      </c>
      <c r="X293" s="11" t="s">
        <v>368</v>
      </c>
      <c r="Y293" s="11">
        <v>13</v>
      </c>
      <c r="Z293" s="11">
        <v>7</v>
      </c>
      <c r="AA293" s="11">
        <v>653638</v>
      </c>
      <c r="AB293" s="11">
        <v>1066561</v>
      </c>
      <c r="AC293" s="11">
        <v>-6</v>
      </c>
      <c r="AD293" s="11">
        <v>-412923</v>
      </c>
      <c r="AE293" s="11">
        <v>22</v>
      </c>
      <c r="AF293" t="s">
        <v>770</v>
      </c>
      <c r="AG293" t="s">
        <v>110</v>
      </c>
      <c r="AH293" t="s">
        <v>92</v>
      </c>
      <c r="AI293" t="s">
        <v>93</v>
      </c>
      <c r="AJ293" t="s">
        <v>96</v>
      </c>
      <c r="AK293" t="s">
        <v>95</v>
      </c>
      <c r="AL293" t="s">
        <v>460</v>
      </c>
    </row>
    <row r="294" spans="1:38" x14ac:dyDescent="0.2">
      <c r="A294" t="s">
        <v>771</v>
      </c>
      <c r="B294" s="11" t="s">
        <v>0</v>
      </c>
      <c r="C294" s="11" t="s">
        <v>369</v>
      </c>
      <c r="D294" s="11">
        <v>2</v>
      </c>
      <c r="E294" s="11" t="s">
        <v>128</v>
      </c>
      <c r="F294" s="11" t="s">
        <v>127</v>
      </c>
      <c r="G294" s="11">
        <v>5</v>
      </c>
      <c r="H294" s="11">
        <v>4</v>
      </c>
      <c r="I294" s="11">
        <v>2</v>
      </c>
      <c r="J294" s="11">
        <v>7</v>
      </c>
      <c r="K294" s="11">
        <v>1</v>
      </c>
      <c r="L294" s="11">
        <v>298105</v>
      </c>
      <c r="M294" s="11">
        <v>618511</v>
      </c>
      <c r="N294" s="11">
        <v>351794</v>
      </c>
      <c r="O294" s="11">
        <v>735665</v>
      </c>
      <c r="P294" s="11">
        <v>285114</v>
      </c>
      <c r="Q294" s="11">
        <v>960641</v>
      </c>
      <c r="R294" s="11">
        <v>3690372</v>
      </c>
      <c r="S294" s="17">
        <f t="shared" si="16"/>
        <v>61.5062</v>
      </c>
      <c r="T294" s="17">
        <f t="shared" si="17"/>
        <v>15.276933333333334</v>
      </c>
      <c r="U294" s="17">
        <f t="shared" si="17"/>
        <v>18.124316666666669</v>
      </c>
      <c r="V294" s="17">
        <f t="shared" si="18"/>
        <v>20.762583333333335</v>
      </c>
      <c r="W294" s="17">
        <f t="shared" si="19"/>
        <v>-2.8473833333333332</v>
      </c>
      <c r="X294" s="11" t="s">
        <v>370</v>
      </c>
      <c r="Y294" s="11">
        <v>9</v>
      </c>
      <c r="Z294" s="11">
        <v>9</v>
      </c>
      <c r="AA294" s="11">
        <v>916616</v>
      </c>
      <c r="AB294" s="11">
        <v>1087459</v>
      </c>
      <c r="AC294" s="11">
        <v>0</v>
      </c>
      <c r="AD294" s="11">
        <v>-170843</v>
      </c>
      <c r="AE294" s="11">
        <v>19</v>
      </c>
      <c r="AF294">
        <v>19</v>
      </c>
      <c r="AG294" t="s">
        <v>469</v>
      </c>
      <c r="AH294" t="s">
        <v>97</v>
      </c>
      <c r="AI294" t="s">
        <v>93</v>
      </c>
      <c r="AJ294" t="s">
        <v>89</v>
      </c>
      <c r="AK294" t="s">
        <v>95</v>
      </c>
      <c r="AL294" t="s">
        <v>460</v>
      </c>
    </row>
    <row r="295" spans="1:38" x14ac:dyDescent="0.2">
      <c r="A295" t="s">
        <v>772</v>
      </c>
      <c r="B295" s="11" t="s">
        <v>16</v>
      </c>
      <c r="C295" s="11" t="s">
        <v>366</v>
      </c>
      <c r="D295" s="11">
        <v>3</v>
      </c>
      <c r="E295" s="11" t="s">
        <v>128</v>
      </c>
      <c r="F295" s="11" t="s">
        <v>127</v>
      </c>
      <c r="G295" s="11">
        <v>5</v>
      </c>
      <c r="H295" s="11">
        <v>9</v>
      </c>
      <c r="I295" s="11">
        <v>4</v>
      </c>
      <c r="J295" s="11">
        <v>9</v>
      </c>
      <c r="K295" s="11">
        <v>2</v>
      </c>
      <c r="L295" s="11">
        <v>171725</v>
      </c>
      <c r="M295" s="11">
        <v>430790</v>
      </c>
      <c r="N295" s="11">
        <v>274763</v>
      </c>
      <c r="O295" s="11">
        <v>774115</v>
      </c>
      <c r="P295" s="11">
        <v>161258</v>
      </c>
      <c r="Q295" s="11">
        <v>933430</v>
      </c>
      <c r="R295" s="11">
        <v>3212119</v>
      </c>
      <c r="S295" s="17">
        <f t="shared" si="16"/>
        <v>53.535316666666667</v>
      </c>
      <c r="T295" s="17">
        <f t="shared" si="17"/>
        <v>10.041916666666667</v>
      </c>
      <c r="U295" s="17">
        <f t="shared" si="17"/>
        <v>17.481299999999997</v>
      </c>
      <c r="V295" s="17">
        <f t="shared" si="18"/>
        <v>18.244800000000001</v>
      </c>
      <c r="W295" s="17">
        <f t="shared" si="19"/>
        <v>-7.4393833333333337</v>
      </c>
      <c r="X295" s="11" t="s">
        <v>371</v>
      </c>
      <c r="Y295" s="11">
        <v>14</v>
      </c>
      <c r="Z295" s="11">
        <v>13</v>
      </c>
      <c r="AA295" s="11">
        <v>602515</v>
      </c>
      <c r="AB295" s="11">
        <v>1048878</v>
      </c>
      <c r="AC295" s="11">
        <v>-1</v>
      </c>
      <c r="AD295" s="11">
        <v>-446363</v>
      </c>
      <c r="AE295" s="11">
        <v>29</v>
      </c>
      <c r="AF295">
        <v>22</v>
      </c>
      <c r="AG295" t="s">
        <v>110</v>
      </c>
      <c r="AH295" t="s">
        <v>92</v>
      </c>
      <c r="AI295" t="s">
        <v>98</v>
      </c>
      <c r="AJ295" t="s">
        <v>89</v>
      </c>
      <c r="AK295" t="s">
        <v>95</v>
      </c>
      <c r="AL295" t="s">
        <v>460</v>
      </c>
    </row>
    <row r="296" spans="1:38" x14ac:dyDescent="0.2">
      <c r="A296" t="s">
        <v>773</v>
      </c>
      <c r="B296" s="11" t="s">
        <v>16</v>
      </c>
      <c r="C296" s="11" t="s">
        <v>369</v>
      </c>
      <c r="D296" s="11">
        <v>4</v>
      </c>
      <c r="E296" s="11" t="s">
        <v>127</v>
      </c>
      <c r="F296" s="11" t="s">
        <v>128</v>
      </c>
      <c r="G296" s="11">
        <v>5</v>
      </c>
      <c r="H296" s="11">
        <v>9</v>
      </c>
      <c r="I296" s="11">
        <v>4</v>
      </c>
      <c r="J296" s="11">
        <v>8</v>
      </c>
      <c r="K296" s="11">
        <v>1</v>
      </c>
      <c r="L296" s="11">
        <v>137296</v>
      </c>
      <c r="M296" s="11">
        <v>339417</v>
      </c>
      <c r="N296" s="11">
        <v>250852</v>
      </c>
      <c r="O296" s="11">
        <v>331759</v>
      </c>
      <c r="P296" s="11">
        <v>903443</v>
      </c>
      <c r="Q296" s="11">
        <v>163419</v>
      </c>
      <c r="R296" s="11">
        <v>2511535</v>
      </c>
      <c r="S296" s="17">
        <f t="shared" si="16"/>
        <v>41.858916666666666</v>
      </c>
      <c r="T296" s="17">
        <f t="shared" si="17"/>
        <v>7.945216666666667</v>
      </c>
      <c r="U296" s="17">
        <f t="shared" si="17"/>
        <v>9.7101833333333332</v>
      </c>
      <c r="V296" s="17">
        <f t="shared" si="18"/>
        <v>17.781033333333333</v>
      </c>
      <c r="W296" s="17">
        <f t="shared" si="19"/>
        <v>-1.7649666666666666</v>
      </c>
      <c r="X296" s="11" t="s">
        <v>372</v>
      </c>
      <c r="Y296" s="11">
        <v>14</v>
      </c>
      <c r="Z296" s="11">
        <v>12</v>
      </c>
      <c r="AA296" s="11">
        <v>476713</v>
      </c>
      <c r="AB296" s="11">
        <v>582611</v>
      </c>
      <c r="AC296" s="11">
        <v>-2</v>
      </c>
      <c r="AD296" s="11">
        <v>-105898</v>
      </c>
      <c r="AE296" s="11">
        <v>27</v>
      </c>
      <c r="AF296">
        <v>19</v>
      </c>
      <c r="AG296" t="s">
        <v>110</v>
      </c>
      <c r="AH296" t="s">
        <v>92</v>
      </c>
      <c r="AI296" t="s">
        <v>99</v>
      </c>
      <c r="AJ296" t="s">
        <v>89</v>
      </c>
      <c r="AK296" t="s">
        <v>100</v>
      </c>
      <c r="AL296" t="s">
        <v>172</v>
      </c>
    </row>
    <row r="297" spans="1:38" x14ac:dyDescent="0.2">
      <c r="A297" t="s">
        <v>774</v>
      </c>
      <c r="B297" s="11" t="s">
        <v>16</v>
      </c>
      <c r="C297" s="11" t="s">
        <v>366</v>
      </c>
      <c r="D297" s="11">
        <v>2</v>
      </c>
      <c r="E297" s="11" t="s">
        <v>127</v>
      </c>
      <c r="F297" s="11" t="s">
        <v>128</v>
      </c>
      <c r="G297" s="11">
        <v>4</v>
      </c>
      <c r="H297" s="11">
        <v>7</v>
      </c>
      <c r="I297" s="11">
        <v>1</v>
      </c>
      <c r="J297" s="11">
        <v>0</v>
      </c>
      <c r="K297" s="11">
        <v>1</v>
      </c>
      <c r="L297" s="11">
        <v>124055</v>
      </c>
      <c r="M297" s="11">
        <v>572562</v>
      </c>
      <c r="N297" s="11">
        <v>347159</v>
      </c>
      <c r="O297" s="11">
        <v>501296</v>
      </c>
      <c r="P297" s="11">
        <v>167567</v>
      </c>
      <c r="Q297" s="11">
        <v>1087232</v>
      </c>
      <c r="R297" s="11">
        <v>3151566</v>
      </c>
      <c r="S297" s="17">
        <f t="shared" si="16"/>
        <v>52.5261</v>
      </c>
      <c r="T297" s="17">
        <f t="shared" si="17"/>
        <v>11.610283333333333</v>
      </c>
      <c r="U297" s="17">
        <f t="shared" si="17"/>
        <v>14.140916666666667</v>
      </c>
      <c r="V297" s="17">
        <f t="shared" si="18"/>
        <v>20.913316666666667</v>
      </c>
      <c r="W297" s="17">
        <f t="shared" si="19"/>
        <v>-2.5306333333333333</v>
      </c>
      <c r="X297" s="11" t="s">
        <v>373</v>
      </c>
      <c r="Y297" s="11">
        <v>11</v>
      </c>
      <c r="Z297" s="11">
        <v>1</v>
      </c>
      <c r="AA297" s="11">
        <v>696617</v>
      </c>
      <c r="AB297" s="11">
        <v>848455</v>
      </c>
      <c r="AC297" s="11">
        <v>-10</v>
      </c>
      <c r="AD297" s="11">
        <v>-151838</v>
      </c>
      <c r="AE297" s="11">
        <v>13</v>
      </c>
      <c r="AF297">
        <v>19</v>
      </c>
      <c r="AG297" t="s">
        <v>110</v>
      </c>
      <c r="AH297" t="s">
        <v>92</v>
      </c>
      <c r="AI297" t="s">
        <v>99</v>
      </c>
      <c r="AJ297" t="s">
        <v>89</v>
      </c>
      <c r="AK297" t="s">
        <v>95</v>
      </c>
      <c r="AL297" t="s">
        <v>460</v>
      </c>
    </row>
    <row r="298" spans="1:38" x14ac:dyDescent="0.2">
      <c r="A298" t="s">
        <v>775</v>
      </c>
      <c r="B298" s="11" t="s">
        <v>16</v>
      </c>
      <c r="C298" s="11" t="s">
        <v>366</v>
      </c>
      <c r="D298" s="11">
        <v>3</v>
      </c>
      <c r="E298" s="11" t="s">
        <v>128</v>
      </c>
      <c r="F298" s="11" t="s">
        <v>127</v>
      </c>
      <c r="G298" s="11">
        <v>3</v>
      </c>
      <c r="H298" s="11">
        <v>7</v>
      </c>
      <c r="I298" s="11">
        <v>2</v>
      </c>
      <c r="J298" s="11">
        <v>0</v>
      </c>
      <c r="K298" s="11">
        <v>1</v>
      </c>
      <c r="L298" s="11">
        <v>138505</v>
      </c>
      <c r="M298" s="11">
        <v>319122</v>
      </c>
      <c r="N298" s="11">
        <v>262451</v>
      </c>
      <c r="O298" s="11">
        <v>361883</v>
      </c>
      <c r="P298" s="11">
        <v>179761</v>
      </c>
      <c r="Q298" s="11">
        <v>794994</v>
      </c>
      <c r="R298" s="11">
        <v>2442081</v>
      </c>
      <c r="S298" s="17">
        <f t="shared" si="16"/>
        <v>40.701350000000005</v>
      </c>
      <c r="T298" s="17">
        <f t="shared" si="17"/>
        <v>7.6271166666666668</v>
      </c>
      <c r="U298" s="17">
        <f t="shared" si="17"/>
        <v>10.405566666666665</v>
      </c>
      <c r="V298" s="17">
        <f t="shared" si="18"/>
        <v>16.245916666666666</v>
      </c>
      <c r="W298" s="17">
        <f t="shared" si="19"/>
        <v>-2.7784499999999999</v>
      </c>
      <c r="X298" s="11" t="s">
        <v>374</v>
      </c>
      <c r="Y298" s="11">
        <v>10</v>
      </c>
      <c r="Z298" s="11">
        <v>2</v>
      </c>
      <c r="AA298" s="11">
        <v>457627</v>
      </c>
      <c r="AB298" s="11">
        <v>624334</v>
      </c>
      <c r="AC298" s="11">
        <v>-8</v>
      </c>
      <c r="AD298" s="11">
        <v>-166707</v>
      </c>
      <c r="AE298" s="11">
        <v>13</v>
      </c>
      <c r="AF298">
        <v>20</v>
      </c>
      <c r="AG298" t="s">
        <v>110</v>
      </c>
      <c r="AH298" t="s">
        <v>100</v>
      </c>
      <c r="AI298" t="s">
        <v>88</v>
      </c>
      <c r="AJ298" t="s">
        <v>89</v>
      </c>
      <c r="AK298" t="s">
        <v>95</v>
      </c>
      <c r="AL298" t="s">
        <v>172</v>
      </c>
    </row>
    <row r="299" spans="1:38" x14ac:dyDescent="0.2">
      <c r="A299" t="s">
        <v>776</v>
      </c>
      <c r="B299" s="11" t="s">
        <v>0</v>
      </c>
      <c r="C299" s="11" t="s">
        <v>366</v>
      </c>
      <c r="D299" s="11">
        <v>2</v>
      </c>
      <c r="E299" s="11" t="s">
        <v>128</v>
      </c>
      <c r="F299" s="11" t="s">
        <v>127</v>
      </c>
      <c r="G299" s="11">
        <v>4</v>
      </c>
      <c r="H299" s="11">
        <v>4</v>
      </c>
      <c r="I299" s="11">
        <v>5</v>
      </c>
      <c r="J299" s="11">
        <v>4</v>
      </c>
      <c r="K299" s="11">
        <v>1</v>
      </c>
      <c r="L299" s="11">
        <v>267758</v>
      </c>
      <c r="M299" s="11">
        <v>348510</v>
      </c>
      <c r="N299" s="11">
        <v>327207</v>
      </c>
      <c r="O299" s="11">
        <v>436133</v>
      </c>
      <c r="P299" s="11">
        <v>192697</v>
      </c>
      <c r="Q299" s="11">
        <v>472724</v>
      </c>
      <c r="R299" s="11">
        <v>2399964</v>
      </c>
      <c r="S299" s="17">
        <f t="shared" si="16"/>
        <v>39.999400000000001</v>
      </c>
      <c r="T299" s="17">
        <f t="shared" si="17"/>
        <v>10.271133333333333</v>
      </c>
      <c r="U299" s="17">
        <f t="shared" si="17"/>
        <v>12.722333333333333</v>
      </c>
      <c r="V299" s="17">
        <f t="shared" si="18"/>
        <v>11.090350000000001</v>
      </c>
      <c r="W299" s="17">
        <f t="shared" si="19"/>
        <v>-2.4512</v>
      </c>
      <c r="X299" s="11" t="s">
        <v>375</v>
      </c>
      <c r="Y299" s="11">
        <v>8</v>
      </c>
      <c r="Z299" s="11">
        <v>9</v>
      </c>
      <c r="AA299" s="11">
        <v>616268</v>
      </c>
      <c r="AB299" s="11">
        <v>763340</v>
      </c>
      <c r="AC299" s="11">
        <v>1</v>
      </c>
      <c r="AD299" s="11">
        <v>-147072</v>
      </c>
      <c r="AE299" s="11">
        <v>18</v>
      </c>
      <c r="AF299">
        <v>21</v>
      </c>
      <c r="AG299" t="s">
        <v>459</v>
      </c>
      <c r="AH299" t="s">
        <v>92</v>
      </c>
      <c r="AI299" t="s">
        <v>88</v>
      </c>
      <c r="AJ299" t="s">
        <v>102</v>
      </c>
      <c r="AK299" t="s">
        <v>90</v>
      </c>
      <c r="AL299" t="s">
        <v>172</v>
      </c>
    </row>
    <row r="300" spans="1:38" x14ac:dyDescent="0.2">
      <c r="A300" t="s">
        <v>777</v>
      </c>
      <c r="B300" s="11" t="s">
        <v>16</v>
      </c>
      <c r="C300" s="11" t="s">
        <v>366</v>
      </c>
      <c r="D300" s="11">
        <v>1</v>
      </c>
      <c r="E300" s="11" t="s">
        <v>128</v>
      </c>
      <c r="F300" s="11" t="s">
        <v>127</v>
      </c>
      <c r="G300" s="11">
        <v>5</v>
      </c>
      <c r="H300" s="11">
        <v>9</v>
      </c>
      <c r="I300" s="11">
        <v>4</v>
      </c>
      <c r="J300" s="11">
        <v>9</v>
      </c>
      <c r="K300" s="11">
        <v>2</v>
      </c>
      <c r="L300" s="11">
        <v>155708</v>
      </c>
      <c r="M300" s="11">
        <v>404697</v>
      </c>
      <c r="N300" s="11">
        <v>269919</v>
      </c>
      <c r="O300" s="11">
        <v>437092</v>
      </c>
      <c r="P300" s="11">
        <v>79382</v>
      </c>
      <c r="Q300" s="11">
        <v>1465133</v>
      </c>
      <c r="R300" s="11">
        <v>3224513</v>
      </c>
      <c r="S300" s="17">
        <f t="shared" si="16"/>
        <v>53.741883333333334</v>
      </c>
      <c r="T300" s="17">
        <f t="shared" si="17"/>
        <v>9.3400833333333324</v>
      </c>
      <c r="U300" s="17">
        <f t="shared" si="17"/>
        <v>11.783516666666666</v>
      </c>
      <c r="V300" s="17">
        <f t="shared" si="18"/>
        <v>25.741916666666668</v>
      </c>
      <c r="W300" s="17">
        <f t="shared" si="19"/>
        <v>-2.4434333333333331</v>
      </c>
      <c r="X300" s="11" t="s">
        <v>376</v>
      </c>
      <c r="Y300" s="11">
        <v>14</v>
      </c>
      <c r="Z300" s="11">
        <v>13</v>
      </c>
      <c r="AA300" s="11">
        <v>560405</v>
      </c>
      <c r="AB300" s="11">
        <v>707011</v>
      </c>
      <c r="AC300" s="11">
        <v>-1</v>
      </c>
      <c r="AD300" s="11">
        <v>-146606</v>
      </c>
      <c r="AE300" s="11">
        <v>29</v>
      </c>
      <c r="AF300">
        <v>18</v>
      </c>
      <c r="AG300" t="s">
        <v>111</v>
      </c>
      <c r="AH300" t="s">
        <v>100</v>
      </c>
      <c r="AI300" t="s">
        <v>93</v>
      </c>
      <c r="AJ300" t="s">
        <v>146</v>
      </c>
      <c r="AK300" t="s">
        <v>95</v>
      </c>
      <c r="AL300" t="s">
        <v>172</v>
      </c>
    </row>
    <row r="301" spans="1:38" x14ac:dyDescent="0.2">
      <c r="A301" t="s">
        <v>778</v>
      </c>
      <c r="B301" s="11" t="s">
        <v>16</v>
      </c>
      <c r="C301" s="11" t="s">
        <v>366</v>
      </c>
      <c r="D301" s="11">
        <v>2</v>
      </c>
      <c r="E301" s="11" t="s">
        <v>127</v>
      </c>
      <c r="F301" s="11" t="s">
        <v>128</v>
      </c>
      <c r="G301" s="11">
        <v>5</v>
      </c>
      <c r="H301" s="11">
        <v>8</v>
      </c>
      <c r="I301" s="11">
        <v>3</v>
      </c>
      <c r="J301" s="11">
        <v>8</v>
      </c>
      <c r="K301" s="11">
        <v>1</v>
      </c>
      <c r="L301" s="11">
        <v>115651</v>
      </c>
      <c r="M301" s="11">
        <v>419650</v>
      </c>
      <c r="N301" s="11">
        <v>350679</v>
      </c>
      <c r="O301" s="11">
        <v>418135</v>
      </c>
      <c r="P301" s="11">
        <v>492288</v>
      </c>
      <c r="Q301" s="11">
        <v>153002</v>
      </c>
      <c r="R301" s="11">
        <v>2381243</v>
      </c>
      <c r="S301" s="17">
        <f t="shared" si="16"/>
        <v>39.687383333333329</v>
      </c>
      <c r="T301" s="17">
        <f t="shared" si="17"/>
        <v>8.9216833333333341</v>
      </c>
      <c r="U301" s="17">
        <f t="shared" si="17"/>
        <v>12.813566666666667</v>
      </c>
      <c r="V301" s="17">
        <f t="shared" si="18"/>
        <v>10.754833333333332</v>
      </c>
      <c r="W301" s="17">
        <f t="shared" si="19"/>
        <v>-3.8918833333333334</v>
      </c>
      <c r="X301" s="11" t="s">
        <v>377</v>
      </c>
      <c r="Y301" s="11">
        <v>13</v>
      </c>
      <c r="Z301" s="11">
        <v>11</v>
      </c>
      <c r="AA301" s="11">
        <v>535301</v>
      </c>
      <c r="AB301" s="11">
        <v>768814</v>
      </c>
      <c r="AC301" s="11">
        <v>-2</v>
      </c>
      <c r="AD301" s="11">
        <v>-233513</v>
      </c>
      <c r="AE301" s="11">
        <v>25</v>
      </c>
      <c r="AF301">
        <v>23</v>
      </c>
      <c r="AG301" t="s">
        <v>466</v>
      </c>
      <c r="AH301" t="s">
        <v>100</v>
      </c>
      <c r="AI301" t="s">
        <v>88</v>
      </c>
      <c r="AJ301" t="s">
        <v>89</v>
      </c>
      <c r="AK301" t="s">
        <v>95</v>
      </c>
      <c r="AL301" t="s">
        <v>172</v>
      </c>
    </row>
    <row r="302" spans="1:38" x14ac:dyDescent="0.2">
      <c r="A302" t="s">
        <v>779</v>
      </c>
      <c r="B302" s="11" t="s">
        <v>16</v>
      </c>
      <c r="C302" s="11" t="s">
        <v>366</v>
      </c>
      <c r="D302" s="11">
        <v>0</v>
      </c>
      <c r="E302" s="11" t="s">
        <v>127</v>
      </c>
      <c r="F302" s="11" t="s">
        <v>128</v>
      </c>
      <c r="G302" s="11">
        <v>5</v>
      </c>
      <c r="H302" s="11">
        <v>7</v>
      </c>
      <c r="I302" s="11">
        <v>2</v>
      </c>
      <c r="J302" s="11">
        <v>2</v>
      </c>
      <c r="K302" s="11">
        <v>2</v>
      </c>
      <c r="L302" s="11">
        <v>111881</v>
      </c>
      <c r="M302" s="11">
        <v>330465</v>
      </c>
      <c r="N302" s="11">
        <v>271716</v>
      </c>
      <c r="O302" s="11">
        <v>518114</v>
      </c>
      <c r="P302" s="11">
        <v>117241</v>
      </c>
      <c r="Q302" s="11">
        <v>584869</v>
      </c>
      <c r="R302" s="11">
        <v>2312791</v>
      </c>
      <c r="S302" s="17">
        <f t="shared" si="16"/>
        <v>38.546516666666669</v>
      </c>
      <c r="T302" s="17">
        <f t="shared" si="17"/>
        <v>7.3724333333333334</v>
      </c>
      <c r="U302" s="17">
        <f t="shared" si="17"/>
        <v>13.163833333333335</v>
      </c>
      <c r="V302" s="17">
        <f t="shared" si="18"/>
        <v>11.701833333333333</v>
      </c>
      <c r="W302" s="17">
        <f t="shared" si="19"/>
        <v>-5.7913999999999994</v>
      </c>
      <c r="X302" s="11" t="s">
        <v>378</v>
      </c>
      <c r="Y302" s="11">
        <v>12</v>
      </c>
      <c r="Z302" s="11">
        <v>4</v>
      </c>
      <c r="AA302" s="11">
        <v>442346</v>
      </c>
      <c r="AB302" s="11">
        <v>789830</v>
      </c>
      <c r="AC302" s="11">
        <v>-8</v>
      </c>
      <c r="AD302" s="11">
        <v>-347484</v>
      </c>
      <c r="AE302" s="11">
        <v>18</v>
      </c>
      <c r="AF302">
        <v>20</v>
      </c>
      <c r="AG302" t="s">
        <v>466</v>
      </c>
      <c r="AH302" t="s">
        <v>100</v>
      </c>
      <c r="AI302" t="s">
        <v>88</v>
      </c>
      <c r="AJ302" t="s">
        <v>96</v>
      </c>
      <c r="AK302" t="s">
        <v>95</v>
      </c>
      <c r="AL302" t="s">
        <v>460</v>
      </c>
    </row>
    <row r="303" spans="1:38" x14ac:dyDescent="0.2">
      <c r="A303" t="s">
        <v>780</v>
      </c>
      <c r="B303" s="11" t="s">
        <v>16</v>
      </c>
      <c r="C303" s="11" t="s">
        <v>366</v>
      </c>
      <c r="D303" s="11">
        <v>3</v>
      </c>
      <c r="E303" s="11" t="s">
        <v>128</v>
      </c>
      <c r="F303" s="11" t="s">
        <v>127</v>
      </c>
      <c r="G303" s="11">
        <v>5</v>
      </c>
      <c r="H303" s="11">
        <v>7</v>
      </c>
      <c r="I303" s="11">
        <v>5</v>
      </c>
      <c r="J303" s="11">
        <v>9</v>
      </c>
      <c r="K303" s="11">
        <v>2</v>
      </c>
      <c r="L303" s="11">
        <v>147674</v>
      </c>
      <c r="M303" s="11">
        <v>355730</v>
      </c>
      <c r="N303" s="11">
        <v>169513</v>
      </c>
      <c r="O303" s="11">
        <v>420453</v>
      </c>
      <c r="P303" s="11">
        <v>122466</v>
      </c>
      <c r="Q303" s="11">
        <v>587880</v>
      </c>
      <c r="R303" s="11">
        <v>2322299</v>
      </c>
      <c r="S303" s="17">
        <f t="shared" si="16"/>
        <v>38.704983333333331</v>
      </c>
      <c r="T303" s="17">
        <f t="shared" si="17"/>
        <v>8.3900666666666659</v>
      </c>
      <c r="U303" s="17">
        <f t="shared" si="17"/>
        <v>9.8327666666666662</v>
      </c>
      <c r="V303" s="17">
        <f t="shared" si="18"/>
        <v>11.8391</v>
      </c>
      <c r="W303" s="17">
        <f t="shared" si="19"/>
        <v>-1.4426999999999999</v>
      </c>
      <c r="X303" s="11" t="s">
        <v>379</v>
      </c>
      <c r="Y303" s="11">
        <v>12</v>
      </c>
      <c r="Z303" s="11">
        <v>14</v>
      </c>
      <c r="AA303" s="11">
        <v>503404</v>
      </c>
      <c r="AB303" s="11">
        <v>589966</v>
      </c>
      <c r="AC303" s="11">
        <v>2</v>
      </c>
      <c r="AD303" s="11">
        <v>-86562</v>
      </c>
      <c r="AE303" s="11">
        <v>28</v>
      </c>
      <c r="AF303">
        <v>21</v>
      </c>
      <c r="AG303" t="s">
        <v>469</v>
      </c>
      <c r="AH303" t="s">
        <v>97</v>
      </c>
      <c r="AI303" t="s">
        <v>88</v>
      </c>
      <c r="AJ303" t="s">
        <v>102</v>
      </c>
      <c r="AK303" t="s">
        <v>90</v>
      </c>
      <c r="AL303" t="s">
        <v>172</v>
      </c>
    </row>
    <row r="304" spans="1:38" x14ac:dyDescent="0.2">
      <c r="A304" t="s">
        <v>781</v>
      </c>
      <c r="B304" s="11" t="s">
        <v>16</v>
      </c>
      <c r="C304" s="11" t="s">
        <v>366</v>
      </c>
      <c r="D304" s="11">
        <v>2</v>
      </c>
      <c r="E304" s="11" t="s">
        <v>128</v>
      </c>
      <c r="F304" s="11" t="s">
        <v>127</v>
      </c>
      <c r="G304" s="11">
        <v>4</v>
      </c>
      <c r="H304" s="11">
        <v>6</v>
      </c>
      <c r="I304" s="11">
        <v>4</v>
      </c>
      <c r="J304" s="11">
        <v>8</v>
      </c>
      <c r="K304" s="11">
        <v>2</v>
      </c>
      <c r="L304" s="11">
        <v>129293</v>
      </c>
      <c r="M304" s="11">
        <v>284502</v>
      </c>
      <c r="N304" s="11">
        <v>264132</v>
      </c>
      <c r="O304" s="11">
        <v>302969</v>
      </c>
      <c r="P304" s="11">
        <v>109471</v>
      </c>
      <c r="Q304" s="11">
        <v>718112</v>
      </c>
      <c r="R304" s="11">
        <v>2147696</v>
      </c>
      <c r="S304" s="17">
        <f t="shared" si="16"/>
        <v>35.794933333333333</v>
      </c>
      <c r="T304" s="17">
        <f t="shared" si="17"/>
        <v>6.896583333333334</v>
      </c>
      <c r="U304" s="17">
        <f t="shared" si="17"/>
        <v>9.4516833333333334</v>
      </c>
      <c r="V304" s="17">
        <f t="shared" si="18"/>
        <v>13.793049999999999</v>
      </c>
      <c r="W304" s="17">
        <f t="shared" si="19"/>
        <v>-2.5551000000000004</v>
      </c>
      <c r="X304" s="11" t="s">
        <v>380</v>
      </c>
      <c r="Y304" s="11">
        <v>10</v>
      </c>
      <c r="Z304" s="11">
        <v>12</v>
      </c>
      <c r="AA304" s="11">
        <v>413795</v>
      </c>
      <c r="AB304" s="11">
        <v>567101</v>
      </c>
      <c r="AC304" s="11">
        <v>2</v>
      </c>
      <c r="AD304" s="11">
        <v>-153306</v>
      </c>
      <c r="AE304" s="11">
        <v>24</v>
      </c>
      <c r="AF304">
        <v>19</v>
      </c>
      <c r="AG304" t="s">
        <v>110</v>
      </c>
      <c r="AH304" t="s">
        <v>92</v>
      </c>
      <c r="AI304" t="s">
        <v>93</v>
      </c>
      <c r="AJ304" t="s">
        <v>89</v>
      </c>
      <c r="AK304" t="s">
        <v>95</v>
      </c>
      <c r="AL304" t="s">
        <v>460</v>
      </c>
    </row>
    <row r="305" spans="1:38" x14ac:dyDescent="0.2">
      <c r="A305" t="s">
        <v>782</v>
      </c>
      <c r="B305" s="11" t="s">
        <v>0</v>
      </c>
      <c r="C305" s="11" t="s">
        <v>366</v>
      </c>
      <c r="D305" s="11">
        <v>0</v>
      </c>
      <c r="E305" s="11" t="s">
        <v>128</v>
      </c>
      <c r="F305" s="11" t="s">
        <v>127</v>
      </c>
      <c r="G305" s="11">
        <v>3</v>
      </c>
      <c r="H305" s="11">
        <v>5</v>
      </c>
      <c r="I305" s="11">
        <v>2</v>
      </c>
      <c r="J305" s="11">
        <v>1</v>
      </c>
      <c r="K305" s="11">
        <v>2</v>
      </c>
      <c r="L305" s="11">
        <v>96851</v>
      </c>
      <c r="M305" s="11">
        <v>262370</v>
      </c>
      <c r="N305" s="11">
        <v>75690</v>
      </c>
      <c r="O305" s="11">
        <v>238164</v>
      </c>
      <c r="P305" s="11">
        <v>164224</v>
      </c>
      <c r="Q305" s="11">
        <v>374080</v>
      </c>
      <c r="R305" s="11">
        <v>1583562</v>
      </c>
      <c r="S305" s="17">
        <f t="shared" si="16"/>
        <v>26.392699999999998</v>
      </c>
      <c r="T305" s="17">
        <f t="shared" si="17"/>
        <v>5.9870166666666664</v>
      </c>
      <c r="U305" s="17">
        <f t="shared" si="17"/>
        <v>5.2309000000000001</v>
      </c>
      <c r="V305" s="17">
        <f t="shared" si="18"/>
        <v>8.9717333333333329</v>
      </c>
      <c r="W305" s="17">
        <f t="shared" si="19"/>
        <v>0.75611666666666666</v>
      </c>
      <c r="X305" s="11" t="s">
        <v>381</v>
      </c>
      <c r="Y305" s="11">
        <v>8</v>
      </c>
      <c r="Z305" s="11">
        <v>3</v>
      </c>
      <c r="AA305" s="11">
        <v>359221</v>
      </c>
      <c r="AB305" s="11">
        <v>313854</v>
      </c>
      <c r="AC305" s="11">
        <v>-5</v>
      </c>
      <c r="AD305" s="11">
        <v>45367</v>
      </c>
      <c r="AE305" s="11">
        <v>13</v>
      </c>
      <c r="AF305">
        <v>18</v>
      </c>
      <c r="AG305" t="s">
        <v>459</v>
      </c>
      <c r="AH305" t="s">
        <v>100</v>
      </c>
      <c r="AI305" t="s">
        <v>99</v>
      </c>
      <c r="AJ305" t="s">
        <v>89</v>
      </c>
      <c r="AK305" t="s">
        <v>90</v>
      </c>
      <c r="AL305" t="s">
        <v>460</v>
      </c>
    </row>
    <row r="306" spans="1:38" x14ac:dyDescent="0.2">
      <c r="A306" t="s">
        <v>783</v>
      </c>
      <c r="B306" s="11" t="s">
        <v>16</v>
      </c>
      <c r="C306" s="11" t="s">
        <v>369</v>
      </c>
      <c r="D306" s="11">
        <v>3</v>
      </c>
      <c r="E306" s="11" t="s">
        <v>127</v>
      </c>
      <c r="F306" s="11" t="s">
        <v>128</v>
      </c>
      <c r="G306" s="11">
        <v>4</v>
      </c>
      <c r="H306" s="11">
        <v>8</v>
      </c>
      <c r="I306" s="11">
        <v>3</v>
      </c>
      <c r="J306" s="11">
        <v>5</v>
      </c>
      <c r="K306" s="11">
        <v>1</v>
      </c>
      <c r="L306" s="11">
        <v>127446</v>
      </c>
      <c r="M306" s="11">
        <v>491709</v>
      </c>
      <c r="N306" s="11">
        <v>249524</v>
      </c>
      <c r="O306" s="11">
        <v>440329</v>
      </c>
      <c r="P306" s="11">
        <v>1496901</v>
      </c>
      <c r="Q306" s="11">
        <v>141684</v>
      </c>
      <c r="R306" s="11">
        <v>3685510</v>
      </c>
      <c r="S306" s="17">
        <f t="shared" si="16"/>
        <v>61.425166666666669</v>
      </c>
      <c r="T306" s="17">
        <f t="shared" si="17"/>
        <v>10.31925</v>
      </c>
      <c r="U306" s="17">
        <f t="shared" si="17"/>
        <v>11.497549999999999</v>
      </c>
      <c r="V306" s="17">
        <f t="shared" si="18"/>
        <v>27.309750000000001</v>
      </c>
      <c r="W306" s="17">
        <f t="shared" si="19"/>
        <v>-1.1782999999999999</v>
      </c>
      <c r="X306" s="11" t="s">
        <v>382</v>
      </c>
      <c r="Y306" s="11">
        <v>12</v>
      </c>
      <c r="Z306" s="11">
        <v>8</v>
      </c>
      <c r="AA306" s="11">
        <v>619155</v>
      </c>
      <c r="AB306" s="11">
        <v>689853</v>
      </c>
      <c r="AC306" s="11">
        <v>-4</v>
      </c>
      <c r="AD306" s="11">
        <v>-70698</v>
      </c>
      <c r="AE306" s="11">
        <v>21</v>
      </c>
      <c r="AF306">
        <v>1984</v>
      </c>
      <c r="AG306" t="s">
        <v>110</v>
      </c>
      <c r="AH306" t="s">
        <v>92</v>
      </c>
      <c r="AI306" t="s">
        <v>88</v>
      </c>
      <c r="AJ306" t="s">
        <v>89</v>
      </c>
      <c r="AK306" t="s">
        <v>90</v>
      </c>
      <c r="AL306" t="s">
        <v>460</v>
      </c>
    </row>
    <row r="307" spans="1:38" x14ac:dyDescent="0.2">
      <c r="A307" t="s">
        <v>784</v>
      </c>
      <c r="B307" s="11" t="s">
        <v>16</v>
      </c>
      <c r="C307" s="11" t="s">
        <v>366</v>
      </c>
      <c r="D307" s="11">
        <v>3</v>
      </c>
      <c r="E307" s="11" t="s">
        <v>128</v>
      </c>
      <c r="F307" s="11" t="s">
        <v>127</v>
      </c>
      <c r="G307" s="11">
        <v>4</v>
      </c>
      <c r="H307" s="11">
        <v>9</v>
      </c>
      <c r="I307" s="11">
        <v>5</v>
      </c>
      <c r="J307" s="11">
        <v>8</v>
      </c>
      <c r="K307" s="11">
        <v>2</v>
      </c>
      <c r="L307" s="11">
        <v>134331</v>
      </c>
      <c r="M307" s="11">
        <v>290760</v>
      </c>
      <c r="N307" s="11">
        <v>193852</v>
      </c>
      <c r="O307" s="11">
        <v>420158</v>
      </c>
      <c r="P307" s="11">
        <v>154920</v>
      </c>
      <c r="Q307" s="11">
        <v>455927</v>
      </c>
      <c r="R307" s="11">
        <v>1904601</v>
      </c>
      <c r="S307" s="17">
        <f t="shared" si="16"/>
        <v>31.743350000000003</v>
      </c>
      <c r="T307" s="17">
        <f t="shared" si="17"/>
        <v>7.0848500000000003</v>
      </c>
      <c r="U307" s="17">
        <f t="shared" si="17"/>
        <v>10.233499999999999</v>
      </c>
      <c r="V307" s="17">
        <f t="shared" si="18"/>
        <v>10.180783333333332</v>
      </c>
      <c r="W307" s="17">
        <f t="shared" si="19"/>
        <v>-3.1486500000000004</v>
      </c>
      <c r="X307" s="11" t="s">
        <v>383</v>
      </c>
      <c r="Y307" s="11">
        <v>13</v>
      </c>
      <c r="Z307" s="11">
        <v>13</v>
      </c>
      <c r="AA307" s="11">
        <v>425091</v>
      </c>
      <c r="AB307" s="11">
        <v>614010</v>
      </c>
      <c r="AC307" s="11">
        <v>0</v>
      </c>
      <c r="AD307" s="11">
        <v>-188919</v>
      </c>
      <c r="AE307" s="11">
        <v>28</v>
      </c>
      <c r="AF307">
        <v>22</v>
      </c>
      <c r="AG307" t="s">
        <v>466</v>
      </c>
      <c r="AH307" t="s">
        <v>100</v>
      </c>
      <c r="AI307" t="s">
        <v>98</v>
      </c>
      <c r="AJ307" t="s">
        <v>96</v>
      </c>
      <c r="AK307" t="s">
        <v>95</v>
      </c>
      <c r="AL307" t="s">
        <v>460</v>
      </c>
    </row>
    <row r="308" spans="1:38" x14ac:dyDescent="0.2">
      <c r="A308" t="s">
        <v>785</v>
      </c>
      <c r="B308" s="11" t="s">
        <v>16</v>
      </c>
      <c r="C308" s="11" t="s">
        <v>366</v>
      </c>
      <c r="D308" s="11">
        <v>3</v>
      </c>
      <c r="E308" s="11" t="s">
        <v>128</v>
      </c>
      <c r="F308" s="11" t="s">
        <v>127</v>
      </c>
      <c r="G308" s="11">
        <v>4</v>
      </c>
      <c r="H308" s="11">
        <v>9</v>
      </c>
      <c r="I308" s="11">
        <v>2</v>
      </c>
      <c r="J308" s="11">
        <v>2</v>
      </c>
      <c r="K308" s="11">
        <v>1</v>
      </c>
      <c r="L308" s="11">
        <v>100592</v>
      </c>
      <c r="M308" s="11">
        <v>221268</v>
      </c>
      <c r="N308" s="11">
        <v>164027</v>
      </c>
      <c r="O308" s="11">
        <v>450716</v>
      </c>
      <c r="P308" s="11">
        <v>77566</v>
      </c>
      <c r="Q308" s="11">
        <v>532462</v>
      </c>
      <c r="R308" s="11">
        <v>1784647</v>
      </c>
      <c r="S308" s="17">
        <f t="shared" si="16"/>
        <v>29.744116666666667</v>
      </c>
      <c r="T308" s="17">
        <f t="shared" si="17"/>
        <v>5.3643333333333336</v>
      </c>
      <c r="U308" s="17">
        <f t="shared" si="17"/>
        <v>10.245716666666668</v>
      </c>
      <c r="V308" s="17">
        <f t="shared" si="18"/>
        <v>10.167133333333334</v>
      </c>
      <c r="W308" s="17">
        <f t="shared" si="19"/>
        <v>-4.881383333333333</v>
      </c>
      <c r="X308" s="11" t="s">
        <v>384</v>
      </c>
      <c r="Y308" s="11">
        <v>13</v>
      </c>
      <c r="Z308" s="11">
        <v>4</v>
      </c>
      <c r="AA308" s="11">
        <v>321860</v>
      </c>
      <c r="AB308" s="11">
        <v>614743</v>
      </c>
      <c r="AC308" s="11">
        <v>-9</v>
      </c>
      <c r="AD308" s="11">
        <v>-292883</v>
      </c>
      <c r="AE308" s="11">
        <v>18</v>
      </c>
      <c r="AF308">
        <v>21</v>
      </c>
      <c r="AG308" t="s">
        <v>786</v>
      </c>
      <c r="AH308" t="s">
        <v>100</v>
      </c>
      <c r="AI308" t="s">
        <v>88</v>
      </c>
      <c r="AJ308" t="s">
        <v>89</v>
      </c>
      <c r="AK308" t="s">
        <v>90</v>
      </c>
      <c r="AL308" t="s">
        <v>172</v>
      </c>
    </row>
    <row r="309" spans="1:38" x14ac:dyDescent="0.2">
      <c r="A309" t="s">
        <v>787</v>
      </c>
      <c r="B309" s="11" t="s">
        <v>16</v>
      </c>
      <c r="C309" s="11" t="s">
        <v>366</v>
      </c>
      <c r="D309" s="11">
        <v>2</v>
      </c>
      <c r="E309" s="11" t="s">
        <v>127</v>
      </c>
      <c r="F309" s="11" t="s">
        <v>128</v>
      </c>
      <c r="G309" s="11">
        <v>4</v>
      </c>
      <c r="H309" s="11">
        <v>6</v>
      </c>
      <c r="I309" s="11">
        <v>1</v>
      </c>
      <c r="J309" s="11">
        <v>0</v>
      </c>
      <c r="K309" s="11">
        <v>0</v>
      </c>
      <c r="L309" s="11">
        <v>153877</v>
      </c>
      <c r="M309" s="11">
        <v>556022</v>
      </c>
      <c r="N309" s="11">
        <v>510719</v>
      </c>
      <c r="O309" s="11">
        <v>689648</v>
      </c>
      <c r="P309" s="11">
        <v>57311</v>
      </c>
      <c r="Q309" s="11">
        <v>1006224</v>
      </c>
      <c r="R309" s="11">
        <v>3369711</v>
      </c>
      <c r="S309" s="17">
        <f t="shared" si="16"/>
        <v>56.161849999999994</v>
      </c>
      <c r="T309" s="17">
        <f t="shared" si="17"/>
        <v>11.83165</v>
      </c>
      <c r="U309" s="17">
        <f t="shared" si="17"/>
        <v>20.006116666666667</v>
      </c>
      <c r="V309" s="17">
        <f t="shared" si="18"/>
        <v>17.725583333333336</v>
      </c>
      <c r="W309" s="17">
        <f t="shared" si="19"/>
        <v>-8.1744666666666674</v>
      </c>
      <c r="X309" s="11" t="s">
        <v>385</v>
      </c>
      <c r="Y309" s="11">
        <v>10</v>
      </c>
      <c r="Z309" s="11">
        <v>1</v>
      </c>
      <c r="AA309" s="11">
        <v>709899</v>
      </c>
      <c r="AB309" s="11">
        <v>1200367</v>
      </c>
      <c r="AC309" s="11">
        <v>-9</v>
      </c>
      <c r="AD309" s="11">
        <v>-490468</v>
      </c>
      <c r="AE309" s="11">
        <v>11</v>
      </c>
      <c r="AF309">
        <v>26</v>
      </c>
      <c r="AG309" t="s">
        <v>788</v>
      </c>
      <c r="AH309" t="s">
        <v>92</v>
      </c>
      <c r="AI309" t="s">
        <v>104</v>
      </c>
      <c r="AJ309" t="s">
        <v>89</v>
      </c>
      <c r="AK309" t="s">
        <v>90</v>
      </c>
      <c r="AL309" t="s">
        <v>460</v>
      </c>
    </row>
    <row r="310" spans="1:38" x14ac:dyDescent="0.2">
      <c r="A310" t="s">
        <v>789</v>
      </c>
      <c r="B310" s="11" t="s">
        <v>16</v>
      </c>
      <c r="C310" s="11" t="s">
        <v>366</v>
      </c>
      <c r="D310" s="11">
        <v>2</v>
      </c>
      <c r="E310" s="11" t="s">
        <v>127</v>
      </c>
      <c r="F310" s="11" t="s">
        <v>128</v>
      </c>
      <c r="G310" s="11">
        <v>5</v>
      </c>
      <c r="H310" s="11">
        <v>9</v>
      </c>
      <c r="I310" s="11">
        <v>3</v>
      </c>
      <c r="J310" s="11">
        <v>9</v>
      </c>
      <c r="K310" s="11">
        <v>2</v>
      </c>
      <c r="L310" s="11">
        <v>149418</v>
      </c>
      <c r="M310" s="11">
        <v>521625</v>
      </c>
      <c r="N310" s="11">
        <v>253309</v>
      </c>
      <c r="O310" s="11">
        <v>389168</v>
      </c>
      <c r="P310" s="11">
        <v>84222</v>
      </c>
      <c r="Q310" s="11">
        <v>1161083</v>
      </c>
      <c r="R310" s="11">
        <v>3051312</v>
      </c>
      <c r="S310" s="17">
        <f t="shared" si="16"/>
        <v>50.855199999999996</v>
      </c>
      <c r="T310" s="17">
        <f t="shared" si="17"/>
        <v>11.184050000000001</v>
      </c>
      <c r="U310" s="17">
        <f t="shared" si="17"/>
        <v>10.70795</v>
      </c>
      <c r="V310" s="17">
        <f t="shared" si="18"/>
        <v>20.755083333333335</v>
      </c>
      <c r="W310" s="17">
        <f t="shared" si="19"/>
        <v>0.47609999999999997</v>
      </c>
      <c r="X310" s="11" t="s">
        <v>386</v>
      </c>
      <c r="Y310" s="11">
        <v>14</v>
      </c>
      <c r="Z310" s="11">
        <v>12</v>
      </c>
      <c r="AA310" s="11">
        <v>671043</v>
      </c>
      <c r="AB310" s="11">
        <v>642477</v>
      </c>
      <c r="AC310" s="11">
        <v>-2</v>
      </c>
      <c r="AD310" s="11">
        <v>28566</v>
      </c>
      <c r="AE310" s="11">
        <v>28</v>
      </c>
      <c r="AF310">
        <v>19</v>
      </c>
      <c r="AG310" t="s">
        <v>110</v>
      </c>
      <c r="AH310" t="s">
        <v>100</v>
      </c>
      <c r="AI310" t="s">
        <v>99</v>
      </c>
      <c r="AJ310" t="s">
        <v>96</v>
      </c>
      <c r="AK310" t="s">
        <v>90</v>
      </c>
      <c r="AL310" t="s">
        <v>172</v>
      </c>
    </row>
    <row r="311" spans="1:38" x14ac:dyDescent="0.2">
      <c r="A311" t="s">
        <v>790</v>
      </c>
      <c r="B311" s="11" t="s">
        <v>16</v>
      </c>
      <c r="C311" s="11" t="s">
        <v>369</v>
      </c>
      <c r="D311" s="11">
        <v>0</v>
      </c>
      <c r="E311" s="11" t="s">
        <v>128</v>
      </c>
      <c r="F311" s="11" t="s">
        <v>127</v>
      </c>
      <c r="G311" s="11">
        <v>5</v>
      </c>
      <c r="H311" s="11">
        <v>4</v>
      </c>
      <c r="I311" s="11">
        <v>2</v>
      </c>
      <c r="J311" s="11">
        <v>3</v>
      </c>
      <c r="K311" s="11">
        <v>1</v>
      </c>
      <c r="L311" s="11">
        <v>142992</v>
      </c>
      <c r="M311" s="11">
        <v>325272</v>
      </c>
      <c r="N311" s="11">
        <v>187185</v>
      </c>
      <c r="O311" s="11">
        <v>604072</v>
      </c>
      <c r="P311" s="11">
        <v>167217</v>
      </c>
      <c r="Q311" s="11">
        <v>634006</v>
      </c>
      <c r="R311" s="11">
        <v>2475607</v>
      </c>
      <c r="S311" s="17">
        <f t="shared" si="16"/>
        <v>41.260116666666669</v>
      </c>
      <c r="T311" s="17">
        <f t="shared" si="17"/>
        <v>7.8044000000000002</v>
      </c>
      <c r="U311" s="17">
        <f t="shared" si="17"/>
        <v>13.187616666666665</v>
      </c>
      <c r="V311" s="17">
        <f t="shared" si="18"/>
        <v>13.353716666666665</v>
      </c>
      <c r="W311" s="17">
        <f t="shared" si="19"/>
        <v>-5.3832166666666668</v>
      </c>
      <c r="X311" s="11" t="s">
        <v>387</v>
      </c>
      <c r="Y311" s="11">
        <v>9</v>
      </c>
      <c r="Z311" s="11">
        <v>5</v>
      </c>
      <c r="AA311" s="11">
        <v>468264</v>
      </c>
      <c r="AB311" s="11">
        <v>791257</v>
      </c>
      <c r="AC311" s="11">
        <v>-4</v>
      </c>
      <c r="AD311" s="11">
        <v>-322993</v>
      </c>
      <c r="AE311" s="11">
        <v>15</v>
      </c>
      <c r="AF311">
        <v>25</v>
      </c>
      <c r="AG311" t="s">
        <v>520</v>
      </c>
      <c r="AH311" t="s">
        <v>100</v>
      </c>
      <c r="AI311" t="s">
        <v>98</v>
      </c>
      <c r="AJ311" t="s">
        <v>89</v>
      </c>
      <c r="AK311" t="s">
        <v>90</v>
      </c>
      <c r="AL311" t="s">
        <v>172</v>
      </c>
    </row>
    <row r="312" spans="1:38" x14ac:dyDescent="0.2">
      <c r="A312" t="s">
        <v>791</v>
      </c>
      <c r="B312" s="11" t="s">
        <v>16</v>
      </c>
      <c r="C312" s="11" t="s">
        <v>369</v>
      </c>
      <c r="D312" s="11">
        <v>3</v>
      </c>
      <c r="E312" s="11" t="s">
        <v>128</v>
      </c>
      <c r="F312" s="11" t="s">
        <v>127</v>
      </c>
      <c r="G312" s="11">
        <v>5</v>
      </c>
      <c r="H312" s="11">
        <v>7</v>
      </c>
      <c r="I312" s="11">
        <v>2</v>
      </c>
      <c r="J312" s="11">
        <v>2</v>
      </c>
      <c r="K312" s="11">
        <v>2</v>
      </c>
      <c r="L312" s="11">
        <v>169202</v>
      </c>
      <c r="M312" s="11">
        <v>345360</v>
      </c>
      <c r="N312" s="11">
        <v>236272</v>
      </c>
      <c r="O312" s="11">
        <v>1034521</v>
      </c>
      <c r="P312" s="11">
        <v>152454</v>
      </c>
      <c r="Q312" s="11">
        <v>1132991</v>
      </c>
      <c r="R312" s="11">
        <v>3566683</v>
      </c>
      <c r="S312" s="17">
        <f t="shared" si="16"/>
        <v>59.444716666666665</v>
      </c>
      <c r="T312" s="17">
        <f t="shared" si="17"/>
        <v>8.5760333333333332</v>
      </c>
      <c r="U312" s="17">
        <f t="shared" si="17"/>
        <v>21.179883333333333</v>
      </c>
      <c r="V312" s="17">
        <f t="shared" si="18"/>
        <v>21.424083333333332</v>
      </c>
      <c r="W312" s="17">
        <f t="shared" si="19"/>
        <v>-12.60385</v>
      </c>
      <c r="X312" s="11" t="s">
        <v>388</v>
      </c>
      <c r="Y312" s="11">
        <v>12</v>
      </c>
      <c r="Z312" s="11">
        <v>4</v>
      </c>
      <c r="AA312" s="11">
        <v>514562</v>
      </c>
      <c r="AB312" s="11">
        <v>1270793</v>
      </c>
      <c r="AC312" s="11">
        <v>-8</v>
      </c>
      <c r="AD312" s="11">
        <v>-756231</v>
      </c>
      <c r="AE312" s="11">
        <v>18</v>
      </c>
      <c r="AF312">
        <v>20</v>
      </c>
      <c r="AG312" t="s">
        <v>469</v>
      </c>
      <c r="AH312" t="s">
        <v>97</v>
      </c>
      <c r="AI312" t="s">
        <v>99</v>
      </c>
      <c r="AJ312" t="s">
        <v>96</v>
      </c>
      <c r="AK312" t="s">
        <v>95</v>
      </c>
      <c r="AL312" t="s">
        <v>460</v>
      </c>
    </row>
    <row r="313" spans="1:38" x14ac:dyDescent="0.2">
      <c r="A313" t="s">
        <v>792</v>
      </c>
      <c r="B313" s="11" t="s">
        <v>16</v>
      </c>
      <c r="C313" s="11" t="s">
        <v>366</v>
      </c>
      <c r="D313" s="11">
        <v>3</v>
      </c>
      <c r="E313" s="11" t="s">
        <v>128</v>
      </c>
      <c r="F313" s="11" t="s">
        <v>127</v>
      </c>
      <c r="G313" s="11">
        <v>4</v>
      </c>
      <c r="H313" s="11">
        <v>6</v>
      </c>
      <c r="I313" s="11">
        <v>2</v>
      </c>
      <c r="J313" s="11">
        <v>3</v>
      </c>
      <c r="K313" s="11">
        <v>2</v>
      </c>
      <c r="L313" s="11">
        <v>150486</v>
      </c>
      <c r="M313" s="11">
        <v>369224</v>
      </c>
      <c r="N313" s="11">
        <v>219406</v>
      </c>
      <c r="O313" s="11">
        <v>1009156</v>
      </c>
      <c r="P313" s="11">
        <v>226209</v>
      </c>
      <c r="Q313" s="11">
        <v>1140951</v>
      </c>
      <c r="R313" s="11">
        <v>3418310</v>
      </c>
      <c r="S313" s="17">
        <f t="shared" si="16"/>
        <v>56.971833333333329</v>
      </c>
      <c r="T313" s="17">
        <f t="shared" si="17"/>
        <v>8.6618333333333339</v>
      </c>
      <c r="U313" s="17">
        <f t="shared" si="17"/>
        <v>20.47603333333333</v>
      </c>
      <c r="V313" s="17">
        <f t="shared" si="18"/>
        <v>22.786000000000001</v>
      </c>
      <c r="W313" s="17">
        <f t="shared" si="19"/>
        <v>-11.8142</v>
      </c>
      <c r="X313" s="11" t="s">
        <v>389</v>
      </c>
      <c r="Y313" s="11">
        <v>10</v>
      </c>
      <c r="Z313" s="11">
        <v>5</v>
      </c>
      <c r="AA313" s="11">
        <v>519710</v>
      </c>
      <c r="AB313" s="11">
        <v>1228562</v>
      </c>
      <c r="AC313" s="11">
        <v>-5</v>
      </c>
      <c r="AD313" s="11">
        <v>-708852</v>
      </c>
      <c r="AE313" s="11">
        <v>17</v>
      </c>
      <c r="AF313">
        <v>18</v>
      </c>
      <c r="AG313" t="s">
        <v>110</v>
      </c>
      <c r="AH313" t="s">
        <v>87</v>
      </c>
      <c r="AI313" t="s">
        <v>93</v>
      </c>
      <c r="AJ313" t="s">
        <v>146</v>
      </c>
      <c r="AK313" t="s">
        <v>90</v>
      </c>
      <c r="AL313" t="s">
        <v>172</v>
      </c>
    </row>
    <row r="314" spans="1:38" x14ac:dyDescent="0.2">
      <c r="A314" t="s">
        <v>793</v>
      </c>
      <c r="B314" s="11" t="s">
        <v>16</v>
      </c>
      <c r="C314" s="11" t="s">
        <v>369</v>
      </c>
      <c r="D314" s="11">
        <v>4</v>
      </c>
      <c r="E314" s="11" t="s">
        <v>128</v>
      </c>
      <c r="F314" s="11" t="s">
        <v>127</v>
      </c>
      <c r="G314" s="11">
        <v>4</v>
      </c>
      <c r="H314" s="11">
        <v>6</v>
      </c>
      <c r="I314" s="11">
        <v>5</v>
      </c>
      <c r="J314" s="11">
        <v>6</v>
      </c>
      <c r="K314" s="11">
        <v>2</v>
      </c>
      <c r="L314" s="11">
        <v>107368</v>
      </c>
      <c r="M314" s="11">
        <v>279402</v>
      </c>
      <c r="N314" s="11">
        <v>171880</v>
      </c>
      <c r="O314" s="11">
        <v>497897</v>
      </c>
      <c r="P314" s="11">
        <v>213812</v>
      </c>
      <c r="Q314" s="11">
        <v>1211346</v>
      </c>
      <c r="R314" s="11">
        <v>2840748</v>
      </c>
      <c r="S314" s="17">
        <f t="shared" si="16"/>
        <v>47.345800000000004</v>
      </c>
      <c r="T314" s="17">
        <f t="shared" si="17"/>
        <v>6.4461666666666666</v>
      </c>
      <c r="U314" s="17">
        <f t="shared" si="17"/>
        <v>11.16295</v>
      </c>
      <c r="V314" s="17">
        <f t="shared" si="18"/>
        <v>23.752633333333332</v>
      </c>
      <c r="W314" s="17">
        <f t="shared" si="19"/>
        <v>-4.7167833333333338</v>
      </c>
      <c r="X314" s="11" t="s">
        <v>390</v>
      </c>
      <c r="Y314" s="11">
        <v>10</v>
      </c>
      <c r="Z314" s="11">
        <v>11</v>
      </c>
      <c r="AA314" s="11">
        <v>386770</v>
      </c>
      <c r="AB314" s="11">
        <v>669777</v>
      </c>
      <c r="AC314" s="11">
        <v>1</v>
      </c>
      <c r="AD314" s="11">
        <v>-283007</v>
      </c>
      <c r="AE314" s="11">
        <v>23</v>
      </c>
      <c r="AF314">
        <v>20</v>
      </c>
      <c r="AG314" t="s">
        <v>794</v>
      </c>
      <c r="AH314" t="s">
        <v>92</v>
      </c>
      <c r="AI314" t="s">
        <v>88</v>
      </c>
      <c r="AJ314" t="s">
        <v>89</v>
      </c>
      <c r="AK314" t="s">
        <v>95</v>
      </c>
      <c r="AL314" t="s">
        <v>172</v>
      </c>
    </row>
    <row r="315" spans="1:38" x14ac:dyDescent="0.2">
      <c r="A315" t="s">
        <v>795</v>
      </c>
      <c r="B315" s="11" t="s">
        <v>16</v>
      </c>
      <c r="C315" s="11" t="s">
        <v>366</v>
      </c>
      <c r="D315" s="11">
        <v>1</v>
      </c>
      <c r="E315" s="11" t="s">
        <v>127</v>
      </c>
      <c r="F315" s="11" t="s">
        <v>128</v>
      </c>
      <c r="G315" s="11">
        <v>5</v>
      </c>
      <c r="H315" s="11">
        <v>7</v>
      </c>
      <c r="I315" s="11">
        <v>4</v>
      </c>
      <c r="J315" s="11">
        <v>9</v>
      </c>
      <c r="K315" s="11">
        <v>1</v>
      </c>
      <c r="L315" s="11">
        <v>198323</v>
      </c>
      <c r="M315" s="11">
        <v>545884</v>
      </c>
      <c r="N315" s="11">
        <v>286677</v>
      </c>
      <c r="O315" s="11">
        <v>742915</v>
      </c>
      <c r="P315" s="11">
        <v>654876</v>
      </c>
      <c r="Q315" s="11">
        <v>313165</v>
      </c>
      <c r="R315" s="11">
        <v>3149783</v>
      </c>
      <c r="S315" s="17">
        <f t="shared" si="16"/>
        <v>52.496383333333334</v>
      </c>
      <c r="T315" s="17">
        <f t="shared" si="17"/>
        <v>12.403449999999999</v>
      </c>
      <c r="U315" s="17">
        <f t="shared" si="17"/>
        <v>17.159866666666669</v>
      </c>
      <c r="V315" s="17">
        <f t="shared" si="18"/>
        <v>16.134016666666668</v>
      </c>
      <c r="W315" s="17">
        <f t="shared" si="19"/>
        <v>-4.7564166666666665</v>
      </c>
      <c r="X315" s="11" t="s">
        <v>391</v>
      </c>
      <c r="Y315" s="11">
        <v>12</v>
      </c>
      <c r="Z315" s="11">
        <v>13</v>
      </c>
      <c r="AA315" s="11">
        <v>744207</v>
      </c>
      <c r="AB315" s="11">
        <v>1029592</v>
      </c>
      <c r="AC315" s="11">
        <v>1</v>
      </c>
      <c r="AD315" s="11">
        <v>-285385</v>
      </c>
      <c r="AE315" s="11">
        <v>26</v>
      </c>
      <c r="AF315">
        <v>20</v>
      </c>
      <c r="AG315" t="s">
        <v>110</v>
      </c>
      <c r="AH315" t="s">
        <v>92</v>
      </c>
      <c r="AI315" t="s">
        <v>88</v>
      </c>
      <c r="AJ315" t="s">
        <v>101</v>
      </c>
      <c r="AK315" t="s">
        <v>90</v>
      </c>
      <c r="AL315" t="s">
        <v>172</v>
      </c>
    </row>
    <row r="316" spans="1:38" x14ac:dyDescent="0.2">
      <c r="A316" t="s">
        <v>796</v>
      </c>
      <c r="B316" s="11" t="s">
        <v>16</v>
      </c>
      <c r="C316" s="11" t="s">
        <v>369</v>
      </c>
      <c r="D316" s="11">
        <v>1</v>
      </c>
      <c r="E316" s="11" t="s">
        <v>127</v>
      </c>
      <c r="F316" s="11" t="s">
        <v>128</v>
      </c>
      <c r="G316" s="11">
        <v>5</v>
      </c>
      <c r="H316" s="11">
        <v>8</v>
      </c>
      <c r="I316" s="11">
        <v>4</v>
      </c>
      <c r="J316" s="11">
        <v>8</v>
      </c>
      <c r="K316" s="11">
        <v>1</v>
      </c>
      <c r="L316" s="11">
        <v>164653</v>
      </c>
      <c r="M316" s="11">
        <v>586120</v>
      </c>
      <c r="N316" s="11">
        <v>323420</v>
      </c>
      <c r="O316" s="11">
        <v>408704</v>
      </c>
      <c r="P316" s="11">
        <v>812004</v>
      </c>
      <c r="Q316" s="11">
        <v>68020</v>
      </c>
      <c r="R316" s="11">
        <v>2880295</v>
      </c>
      <c r="S316" s="17">
        <f t="shared" si="16"/>
        <v>48.004916666666666</v>
      </c>
      <c r="T316" s="17">
        <f t="shared" si="17"/>
        <v>12.512883333333333</v>
      </c>
      <c r="U316" s="17">
        <f t="shared" si="17"/>
        <v>12.202066666666667</v>
      </c>
      <c r="V316" s="17">
        <f t="shared" si="18"/>
        <v>14.667066666666667</v>
      </c>
      <c r="W316" s="17">
        <f t="shared" si="19"/>
        <v>0.31081666666666669</v>
      </c>
      <c r="X316" s="11" t="s">
        <v>392</v>
      </c>
      <c r="Y316" s="11">
        <v>13</v>
      </c>
      <c r="Z316" s="11">
        <v>12</v>
      </c>
      <c r="AA316" s="11">
        <v>750773</v>
      </c>
      <c r="AB316" s="11">
        <v>732124</v>
      </c>
      <c r="AC316" s="11">
        <v>-1</v>
      </c>
      <c r="AD316" s="11">
        <v>18649</v>
      </c>
      <c r="AE316" s="11">
        <v>26</v>
      </c>
      <c r="AF316">
        <v>20</v>
      </c>
      <c r="AG316" t="s">
        <v>469</v>
      </c>
      <c r="AH316" t="s">
        <v>97</v>
      </c>
      <c r="AI316" t="s">
        <v>99</v>
      </c>
      <c r="AJ316" t="s">
        <v>96</v>
      </c>
      <c r="AK316" t="s">
        <v>90</v>
      </c>
      <c r="AL316" t="s">
        <v>172</v>
      </c>
    </row>
    <row r="317" spans="1:38" x14ac:dyDescent="0.2">
      <c r="A317" t="s">
        <v>797</v>
      </c>
      <c r="B317" s="11" t="s">
        <v>16</v>
      </c>
      <c r="C317" s="11" t="s">
        <v>369</v>
      </c>
      <c r="D317" s="11">
        <v>0</v>
      </c>
      <c r="E317" s="11" t="s">
        <v>128</v>
      </c>
      <c r="F317" s="11" t="s">
        <v>127</v>
      </c>
      <c r="G317" s="11">
        <v>5</v>
      </c>
      <c r="H317" s="11">
        <v>8</v>
      </c>
      <c r="I317" s="11">
        <v>2</v>
      </c>
      <c r="J317" s="11">
        <v>3</v>
      </c>
      <c r="K317" s="11">
        <v>2</v>
      </c>
      <c r="L317" s="11">
        <v>119416</v>
      </c>
      <c r="M317" s="11">
        <v>312408</v>
      </c>
      <c r="N317" s="11">
        <v>213442</v>
      </c>
      <c r="O317" s="11">
        <v>651289</v>
      </c>
      <c r="P317" s="11">
        <v>142096</v>
      </c>
      <c r="Q317" s="11">
        <v>528567</v>
      </c>
      <c r="R317" s="11">
        <v>2532064</v>
      </c>
      <c r="S317" s="17">
        <f t="shared" si="16"/>
        <v>42.201066666666662</v>
      </c>
      <c r="T317" s="17">
        <f t="shared" si="17"/>
        <v>7.1970666666666672</v>
      </c>
      <c r="U317" s="17">
        <f t="shared" si="17"/>
        <v>14.412183333333333</v>
      </c>
      <c r="V317" s="17">
        <f t="shared" si="18"/>
        <v>11.177716666666667</v>
      </c>
      <c r="W317" s="17">
        <f t="shared" si="19"/>
        <v>-7.215116666666666</v>
      </c>
      <c r="X317" s="11" t="s">
        <v>393</v>
      </c>
      <c r="Y317" s="11">
        <v>13</v>
      </c>
      <c r="Z317" s="11">
        <v>5</v>
      </c>
      <c r="AA317" s="11">
        <v>431824</v>
      </c>
      <c r="AB317" s="11">
        <v>864731</v>
      </c>
      <c r="AC317" s="11">
        <v>-8</v>
      </c>
      <c r="AD317" s="11">
        <v>-432907</v>
      </c>
      <c r="AE317" s="11">
        <v>20</v>
      </c>
      <c r="AF317">
        <v>21</v>
      </c>
      <c r="AG317" t="s">
        <v>110</v>
      </c>
      <c r="AH317" t="s">
        <v>92</v>
      </c>
      <c r="AI317" t="s">
        <v>98</v>
      </c>
      <c r="AJ317" t="s">
        <v>89</v>
      </c>
      <c r="AK317" t="s">
        <v>95</v>
      </c>
      <c r="AL317" t="s">
        <v>460</v>
      </c>
    </row>
    <row r="318" spans="1:38" x14ac:dyDescent="0.2">
      <c r="A318" t="s">
        <v>798</v>
      </c>
      <c r="B318" s="11" t="s">
        <v>16</v>
      </c>
      <c r="C318" s="11" t="s">
        <v>369</v>
      </c>
      <c r="D318" s="11">
        <v>0</v>
      </c>
      <c r="E318" s="11" t="s">
        <v>128</v>
      </c>
      <c r="F318" s="11" t="s">
        <v>127</v>
      </c>
      <c r="G318" s="11">
        <v>5</v>
      </c>
      <c r="H318" s="11">
        <v>9</v>
      </c>
      <c r="I318" s="11">
        <v>4</v>
      </c>
      <c r="J318" s="11">
        <v>9</v>
      </c>
      <c r="K318" s="11">
        <v>1</v>
      </c>
      <c r="L318" s="11">
        <v>184537</v>
      </c>
      <c r="M318" s="11">
        <v>525564</v>
      </c>
      <c r="N318" s="11">
        <v>203201</v>
      </c>
      <c r="O318" s="11">
        <v>538494</v>
      </c>
      <c r="P318" s="11">
        <v>115672</v>
      </c>
      <c r="Q318" s="11">
        <v>836962</v>
      </c>
      <c r="R318" s="11">
        <v>2836944</v>
      </c>
      <c r="S318" s="17">
        <f t="shared" si="16"/>
        <v>47.282400000000003</v>
      </c>
      <c r="T318" s="17">
        <f t="shared" si="17"/>
        <v>11.835016666666666</v>
      </c>
      <c r="U318" s="17">
        <f t="shared" si="17"/>
        <v>12.361583333333334</v>
      </c>
      <c r="V318" s="17">
        <f t="shared" si="18"/>
        <v>15.877233333333333</v>
      </c>
      <c r="W318" s="17">
        <f t="shared" si="19"/>
        <v>-0.52656666666666674</v>
      </c>
      <c r="X318" s="11" t="s">
        <v>394</v>
      </c>
      <c r="Y318" s="11">
        <v>14</v>
      </c>
      <c r="Z318" s="11">
        <v>13</v>
      </c>
      <c r="AA318" s="11">
        <v>710101</v>
      </c>
      <c r="AB318" s="11">
        <v>741695</v>
      </c>
      <c r="AC318" s="11">
        <v>-1</v>
      </c>
      <c r="AD318" s="11">
        <v>-31594</v>
      </c>
      <c r="AE318" s="11">
        <v>28</v>
      </c>
      <c r="AF318">
        <v>21</v>
      </c>
      <c r="AG318" t="s">
        <v>110</v>
      </c>
      <c r="AH318" t="s">
        <v>92</v>
      </c>
      <c r="AI318" t="s">
        <v>98</v>
      </c>
      <c r="AJ318" t="s">
        <v>89</v>
      </c>
      <c r="AK318" t="s">
        <v>95</v>
      </c>
      <c r="AL318" t="s">
        <v>172</v>
      </c>
    </row>
    <row r="319" spans="1:38" x14ac:dyDescent="0.2">
      <c r="A319" t="s">
        <v>799</v>
      </c>
      <c r="B319" s="11" t="s">
        <v>16</v>
      </c>
      <c r="C319" s="11" t="s">
        <v>366</v>
      </c>
      <c r="D319" s="11">
        <v>1</v>
      </c>
      <c r="E319" s="11" t="s">
        <v>128</v>
      </c>
      <c r="F319" s="11" t="s">
        <v>127</v>
      </c>
      <c r="G319" s="11">
        <v>5</v>
      </c>
      <c r="H319" s="11">
        <v>8</v>
      </c>
      <c r="I319" s="11">
        <v>3</v>
      </c>
      <c r="J319" s="11">
        <v>7</v>
      </c>
      <c r="K319" s="11">
        <v>2</v>
      </c>
      <c r="L319" s="11">
        <v>161811</v>
      </c>
      <c r="M319" s="11">
        <v>463014</v>
      </c>
      <c r="N319" s="11">
        <v>314205</v>
      </c>
      <c r="O319" s="11">
        <v>681414</v>
      </c>
      <c r="P319" s="11">
        <v>167612</v>
      </c>
      <c r="Q319" s="11">
        <v>474415</v>
      </c>
      <c r="R319" s="11">
        <v>2671403</v>
      </c>
      <c r="S319" s="17">
        <f t="shared" si="16"/>
        <v>44.523383333333328</v>
      </c>
      <c r="T319" s="17">
        <f t="shared" si="17"/>
        <v>10.41375</v>
      </c>
      <c r="U319" s="17">
        <f t="shared" si="17"/>
        <v>16.59365</v>
      </c>
      <c r="V319" s="17">
        <f t="shared" si="18"/>
        <v>10.70045</v>
      </c>
      <c r="W319" s="17">
        <f t="shared" si="19"/>
        <v>-6.1798999999999999</v>
      </c>
      <c r="X319" s="11" t="s">
        <v>395</v>
      </c>
      <c r="Y319" s="11">
        <v>13</v>
      </c>
      <c r="Z319" s="11">
        <v>10</v>
      </c>
      <c r="AA319" s="11">
        <v>624825</v>
      </c>
      <c r="AB319" s="11">
        <v>995619</v>
      </c>
      <c r="AC319" s="11">
        <v>-3</v>
      </c>
      <c r="AD319" s="11">
        <v>-370794</v>
      </c>
      <c r="AE319" s="11">
        <v>25</v>
      </c>
      <c r="AF319">
        <v>19</v>
      </c>
      <c r="AG319" t="s">
        <v>110</v>
      </c>
      <c r="AH319" t="s">
        <v>92</v>
      </c>
      <c r="AI319" t="s">
        <v>93</v>
      </c>
      <c r="AJ319" t="s">
        <v>89</v>
      </c>
      <c r="AK319" t="s">
        <v>95</v>
      </c>
      <c r="AL319" t="s">
        <v>460</v>
      </c>
    </row>
    <row r="320" spans="1:38" x14ac:dyDescent="0.2">
      <c r="A320" t="s">
        <v>800</v>
      </c>
      <c r="B320" s="11" t="s">
        <v>0</v>
      </c>
      <c r="C320" s="11" t="s">
        <v>369</v>
      </c>
      <c r="D320" s="11">
        <v>0</v>
      </c>
      <c r="E320" s="11" t="s">
        <v>128</v>
      </c>
      <c r="F320" s="11" t="s">
        <v>127</v>
      </c>
      <c r="G320" s="11">
        <v>3</v>
      </c>
      <c r="H320" s="11">
        <v>9</v>
      </c>
      <c r="I320" s="11">
        <v>5</v>
      </c>
      <c r="J320" s="11">
        <v>7</v>
      </c>
      <c r="K320" s="11">
        <v>0</v>
      </c>
      <c r="L320" s="11">
        <v>227606</v>
      </c>
      <c r="M320" s="11">
        <v>537096</v>
      </c>
      <c r="N320" s="11">
        <v>195974</v>
      </c>
      <c r="O320" s="11">
        <v>597223</v>
      </c>
      <c r="P320" s="11">
        <v>230819</v>
      </c>
      <c r="Q320" s="11">
        <v>877196</v>
      </c>
      <c r="R320" s="11">
        <v>3214042</v>
      </c>
      <c r="S320" s="17">
        <f t="shared" si="16"/>
        <v>53.567366666666665</v>
      </c>
      <c r="T320" s="17">
        <f t="shared" si="17"/>
        <v>12.745033333333334</v>
      </c>
      <c r="U320" s="17">
        <f t="shared" si="17"/>
        <v>13.219950000000001</v>
      </c>
      <c r="V320" s="17">
        <f t="shared" si="18"/>
        <v>18.46691666666667</v>
      </c>
      <c r="W320" s="17">
        <f t="shared" si="19"/>
        <v>-0.47491666666666671</v>
      </c>
      <c r="X320" s="11" t="s">
        <v>396</v>
      </c>
      <c r="Y320" s="11">
        <v>12</v>
      </c>
      <c r="Z320" s="11">
        <v>12</v>
      </c>
      <c r="AA320" s="11">
        <v>764702</v>
      </c>
      <c r="AB320" s="11">
        <v>793197</v>
      </c>
      <c r="AC320" s="11">
        <v>0</v>
      </c>
      <c r="AD320" s="11">
        <v>-28495</v>
      </c>
      <c r="AE320" s="11">
        <v>24</v>
      </c>
      <c r="AF320">
        <v>21</v>
      </c>
      <c r="AG320" t="s">
        <v>110</v>
      </c>
      <c r="AH320" t="s">
        <v>87</v>
      </c>
      <c r="AI320" t="s">
        <v>98</v>
      </c>
      <c r="AJ320" t="s">
        <v>89</v>
      </c>
      <c r="AK320" t="s">
        <v>90</v>
      </c>
      <c r="AL320" t="s">
        <v>460</v>
      </c>
    </row>
    <row r="321" spans="1:38" x14ac:dyDescent="0.2">
      <c r="A321" t="s">
        <v>801</v>
      </c>
      <c r="B321" s="11" t="s">
        <v>0</v>
      </c>
      <c r="C321" s="11" t="s">
        <v>369</v>
      </c>
      <c r="D321" s="11">
        <v>0</v>
      </c>
      <c r="E321" s="11" t="s">
        <v>127</v>
      </c>
      <c r="F321" s="11" t="s">
        <v>128</v>
      </c>
      <c r="G321" s="11">
        <v>5</v>
      </c>
      <c r="H321" s="11">
        <v>8</v>
      </c>
      <c r="I321" s="11">
        <v>1</v>
      </c>
      <c r="J321" s="11">
        <v>1</v>
      </c>
      <c r="K321" s="11">
        <v>1</v>
      </c>
      <c r="L321" s="11">
        <v>109426</v>
      </c>
      <c r="M321" s="11">
        <v>396600</v>
      </c>
      <c r="N321" s="11">
        <v>312848</v>
      </c>
      <c r="O321" s="11">
        <v>437067</v>
      </c>
      <c r="P321" s="11">
        <v>72347</v>
      </c>
      <c r="Q321" s="11">
        <v>848203</v>
      </c>
      <c r="R321" s="11">
        <v>2586487</v>
      </c>
      <c r="S321" s="17">
        <f t="shared" si="16"/>
        <v>43.108116666666668</v>
      </c>
      <c r="T321" s="17">
        <f t="shared" si="17"/>
        <v>8.4337666666666671</v>
      </c>
      <c r="U321" s="17">
        <f t="shared" si="17"/>
        <v>12.498583333333332</v>
      </c>
      <c r="V321" s="17">
        <f t="shared" si="18"/>
        <v>15.342499999999999</v>
      </c>
      <c r="W321" s="17">
        <f t="shared" si="19"/>
        <v>-4.0648166666666672</v>
      </c>
      <c r="X321" s="11" t="s">
        <v>397</v>
      </c>
      <c r="Y321" s="11">
        <v>13</v>
      </c>
      <c r="Z321" s="11">
        <v>2</v>
      </c>
      <c r="AA321" s="11">
        <v>506026</v>
      </c>
      <c r="AB321" s="11">
        <v>749915</v>
      </c>
      <c r="AC321" s="11">
        <v>-11</v>
      </c>
      <c r="AD321" s="11">
        <v>-243889</v>
      </c>
      <c r="AE321" s="11">
        <v>16</v>
      </c>
      <c r="AF321">
        <v>19</v>
      </c>
      <c r="AG321" t="s">
        <v>110</v>
      </c>
      <c r="AH321" t="s">
        <v>92</v>
      </c>
      <c r="AI321" t="s">
        <v>99</v>
      </c>
      <c r="AJ321" t="s">
        <v>89</v>
      </c>
      <c r="AK321" t="s">
        <v>90</v>
      </c>
      <c r="AL321" t="s">
        <v>460</v>
      </c>
    </row>
    <row r="322" spans="1:38" x14ac:dyDescent="0.2">
      <c r="A322" t="s">
        <v>802</v>
      </c>
      <c r="B322" s="11" t="s">
        <v>0</v>
      </c>
      <c r="C322" s="11" t="s">
        <v>369</v>
      </c>
      <c r="D322" s="11">
        <v>1</v>
      </c>
      <c r="E322" s="11" t="s">
        <v>127</v>
      </c>
      <c r="F322" s="11" t="s">
        <v>128</v>
      </c>
      <c r="G322" s="11">
        <v>5</v>
      </c>
      <c r="H322" s="11">
        <v>8</v>
      </c>
      <c r="I322" s="11">
        <v>3</v>
      </c>
      <c r="J322" s="11">
        <v>7</v>
      </c>
      <c r="K322" s="11">
        <v>2</v>
      </c>
      <c r="L322" s="11">
        <v>215983</v>
      </c>
      <c r="M322" s="11">
        <v>449087</v>
      </c>
      <c r="N322" s="11">
        <v>342013</v>
      </c>
      <c r="O322" s="11">
        <v>346680</v>
      </c>
      <c r="P322" s="11">
        <v>344348</v>
      </c>
      <c r="Q322" s="11">
        <v>1175685</v>
      </c>
      <c r="R322" s="11">
        <v>3315073</v>
      </c>
      <c r="S322" s="17">
        <f t="shared" si="16"/>
        <v>55.251216666666664</v>
      </c>
      <c r="T322" s="17">
        <f t="shared" si="17"/>
        <v>11.0845</v>
      </c>
      <c r="U322" s="17">
        <f t="shared" si="17"/>
        <v>11.478216666666667</v>
      </c>
      <c r="V322" s="17">
        <f t="shared" si="18"/>
        <v>25.333883333333333</v>
      </c>
      <c r="W322" s="17">
        <f t="shared" si="19"/>
        <v>-0.39371666666666666</v>
      </c>
      <c r="X322" s="11" t="s">
        <v>398</v>
      </c>
      <c r="Y322" s="11">
        <v>13</v>
      </c>
      <c r="Z322" s="11">
        <v>10</v>
      </c>
      <c r="AA322" s="11">
        <v>665070</v>
      </c>
      <c r="AB322" s="11">
        <v>688693</v>
      </c>
      <c r="AC322" s="11">
        <v>-3</v>
      </c>
      <c r="AD322" s="11">
        <v>-23623</v>
      </c>
      <c r="AE322" s="11">
        <v>25</v>
      </c>
      <c r="AF322">
        <v>19</v>
      </c>
      <c r="AG322" t="s">
        <v>417</v>
      </c>
      <c r="AH322" t="s">
        <v>97</v>
      </c>
      <c r="AI322" t="s">
        <v>93</v>
      </c>
      <c r="AJ322" t="s">
        <v>96</v>
      </c>
      <c r="AK322" t="s">
        <v>95</v>
      </c>
      <c r="AL322" t="s">
        <v>460</v>
      </c>
    </row>
    <row r="323" spans="1:38" x14ac:dyDescent="0.2">
      <c r="A323" t="s">
        <v>803</v>
      </c>
      <c r="B323" s="11" t="s">
        <v>16</v>
      </c>
      <c r="C323" s="11" t="s">
        <v>369</v>
      </c>
      <c r="D323" s="11">
        <v>1</v>
      </c>
      <c r="E323" s="11" t="s">
        <v>128</v>
      </c>
      <c r="F323" s="11" t="s">
        <v>127</v>
      </c>
      <c r="G323" s="11">
        <v>5</v>
      </c>
      <c r="H323" s="11">
        <v>8</v>
      </c>
      <c r="I323" s="11">
        <v>4</v>
      </c>
      <c r="J323" s="11">
        <v>7</v>
      </c>
      <c r="K323" s="11">
        <v>2</v>
      </c>
      <c r="L323" s="11">
        <v>128364</v>
      </c>
      <c r="M323" s="11">
        <v>334329</v>
      </c>
      <c r="N323" s="11">
        <v>193805</v>
      </c>
      <c r="O323" s="11">
        <v>441002</v>
      </c>
      <c r="P323" s="11">
        <v>98961</v>
      </c>
      <c r="Q323" s="11">
        <v>919362</v>
      </c>
      <c r="R323" s="11">
        <v>2543558</v>
      </c>
      <c r="S323" s="17">
        <f t="shared" ref="S323:S339" si="20">R323/1000/60</f>
        <v>42.392633333333336</v>
      </c>
      <c r="T323" s="17">
        <f t="shared" ref="T323:U339" si="21">AA323/1000/60</f>
        <v>7.7115499999999999</v>
      </c>
      <c r="U323" s="17">
        <f t="shared" si="21"/>
        <v>10.580116666666667</v>
      </c>
      <c r="V323" s="17">
        <f t="shared" ref="V323:V339" si="22">(P323+Q323)/1000/60</f>
        <v>16.972049999999999</v>
      </c>
      <c r="W323" s="17">
        <f t="shared" ref="W323:W339" si="23">AD323/1000/60</f>
        <v>-2.8685666666666667</v>
      </c>
      <c r="X323" s="11" t="s">
        <v>399</v>
      </c>
      <c r="Y323" s="11">
        <v>13</v>
      </c>
      <c r="Z323" s="11">
        <v>11</v>
      </c>
      <c r="AA323" s="11">
        <v>462693</v>
      </c>
      <c r="AB323" s="11">
        <v>634807</v>
      </c>
      <c r="AC323" s="11">
        <v>-2</v>
      </c>
      <c r="AD323" s="11">
        <v>-172114</v>
      </c>
      <c r="AE323" s="11">
        <v>26</v>
      </c>
      <c r="AF323">
        <v>20</v>
      </c>
      <c r="AG323" t="s">
        <v>110</v>
      </c>
      <c r="AH323" t="s">
        <v>92</v>
      </c>
      <c r="AI323" t="s">
        <v>88</v>
      </c>
      <c r="AJ323" t="s">
        <v>96</v>
      </c>
      <c r="AK323" t="s">
        <v>95</v>
      </c>
      <c r="AL323" t="s">
        <v>172</v>
      </c>
    </row>
    <row r="324" spans="1:38" x14ac:dyDescent="0.2">
      <c r="A324" t="s">
        <v>804</v>
      </c>
      <c r="B324" s="11" t="s">
        <v>0</v>
      </c>
      <c r="C324" s="11" t="s">
        <v>369</v>
      </c>
      <c r="D324" s="11">
        <v>2</v>
      </c>
      <c r="E324" s="11" t="s">
        <v>128</v>
      </c>
      <c r="F324" s="11" t="s">
        <v>127</v>
      </c>
      <c r="G324" s="11">
        <v>3</v>
      </c>
      <c r="H324" s="11">
        <v>8</v>
      </c>
      <c r="I324" s="11">
        <v>3</v>
      </c>
      <c r="J324" s="11">
        <v>8</v>
      </c>
      <c r="K324" s="11">
        <v>2</v>
      </c>
      <c r="L324" s="11">
        <v>131387</v>
      </c>
      <c r="M324" s="11">
        <v>244291</v>
      </c>
      <c r="N324" s="11">
        <v>167022</v>
      </c>
      <c r="O324" s="11">
        <v>393453</v>
      </c>
      <c r="P324" s="11">
        <v>282068</v>
      </c>
      <c r="Q324" s="11">
        <v>281475</v>
      </c>
      <c r="R324" s="11">
        <v>1951516</v>
      </c>
      <c r="S324" s="17">
        <f t="shared" si="20"/>
        <v>32.525266666666667</v>
      </c>
      <c r="T324" s="17">
        <f t="shared" si="21"/>
        <v>6.2613000000000003</v>
      </c>
      <c r="U324" s="17">
        <f t="shared" si="21"/>
        <v>9.3412500000000005</v>
      </c>
      <c r="V324" s="17">
        <f t="shared" si="22"/>
        <v>9.3923833333333331</v>
      </c>
      <c r="W324" s="17">
        <f t="shared" si="23"/>
        <v>-3.0799499999999997</v>
      </c>
      <c r="X324" s="11" t="s">
        <v>400</v>
      </c>
      <c r="Y324" s="11">
        <v>11</v>
      </c>
      <c r="Z324" s="11">
        <v>11</v>
      </c>
      <c r="AA324" s="11">
        <v>375678</v>
      </c>
      <c r="AB324" s="11">
        <v>560475</v>
      </c>
      <c r="AC324" s="11">
        <v>0</v>
      </c>
      <c r="AD324" s="11">
        <v>-184797</v>
      </c>
      <c r="AE324" s="11">
        <v>24</v>
      </c>
      <c r="AF324">
        <v>19</v>
      </c>
      <c r="AG324" t="s">
        <v>110</v>
      </c>
      <c r="AH324" t="s">
        <v>92</v>
      </c>
      <c r="AI324" t="s">
        <v>99</v>
      </c>
      <c r="AJ324" t="s">
        <v>101</v>
      </c>
      <c r="AK324" t="s">
        <v>90</v>
      </c>
      <c r="AL324" t="s">
        <v>172</v>
      </c>
    </row>
    <row r="325" spans="1:38" x14ac:dyDescent="0.2">
      <c r="A325" t="s">
        <v>805</v>
      </c>
      <c r="B325" s="11" t="s">
        <v>16</v>
      </c>
      <c r="C325" s="11" t="s">
        <v>369</v>
      </c>
      <c r="D325" s="11">
        <v>2</v>
      </c>
      <c r="E325" s="11" t="s">
        <v>127</v>
      </c>
      <c r="F325" s="11" t="s">
        <v>128</v>
      </c>
      <c r="G325" s="11">
        <v>4</v>
      </c>
      <c r="H325" s="11">
        <v>10</v>
      </c>
      <c r="I325" s="11">
        <v>4</v>
      </c>
      <c r="J325" s="11">
        <v>9</v>
      </c>
      <c r="K325" s="11">
        <v>2</v>
      </c>
      <c r="L325" s="11">
        <v>110068</v>
      </c>
      <c r="M325" s="11">
        <v>428614</v>
      </c>
      <c r="N325" s="11">
        <v>214966</v>
      </c>
      <c r="O325" s="11">
        <v>422818</v>
      </c>
      <c r="P325" s="11">
        <v>94820</v>
      </c>
      <c r="Q325" s="11">
        <v>787377</v>
      </c>
      <c r="R325" s="11">
        <v>2587137</v>
      </c>
      <c r="S325" s="17">
        <f t="shared" si="20"/>
        <v>43.118950000000005</v>
      </c>
      <c r="T325" s="17">
        <f t="shared" si="21"/>
        <v>8.9780333333333342</v>
      </c>
      <c r="U325" s="17">
        <f t="shared" si="21"/>
        <v>10.629733333333332</v>
      </c>
      <c r="V325" s="17">
        <f t="shared" si="22"/>
        <v>14.703283333333333</v>
      </c>
      <c r="W325" s="17">
        <f t="shared" si="23"/>
        <v>-1.6517000000000002</v>
      </c>
      <c r="X325" s="11" t="s">
        <v>401</v>
      </c>
      <c r="Y325" s="11">
        <v>14</v>
      </c>
      <c r="Z325" s="11">
        <v>13</v>
      </c>
      <c r="AA325" s="11">
        <v>538682</v>
      </c>
      <c r="AB325" s="11">
        <v>637784</v>
      </c>
      <c r="AC325" s="11">
        <v>-1</v>
      </c>
      <c r="AD325" s="11">
        <v>-99102</v>
      </c>
      <c r="AE325" s="11">
        <v>29</v>
      </c>
      <c r="AF325">
        <v>20</v>
      </c>
      <c r="AG325" t="s">
        <v>469</v>
      </c>
      <c r="AH325" t="s">
        <v>97</v>
      </c>
      <c r="AI325" t="s">
        <v>93</v>
      </c>
      <c r="AJ325" t="s">
        <v>101</v>
      </c>
      <c r="AK325" t="s">
        <v>90</v>
      </c>
      <c r="AL325" t="s">
        <v>172</v>
      </c>
    </row>
    <row r="326" spans="1:38" x14ac:dyDescent="0.2">
      <c r="A326" t="s">
        <v>806</v>
      </c>
      <c r="B326" s="11" t="s">
        <v>16</v>
      </c>
      <c r="C326" s="11" t="s">
        <v>369</v>
      </c>
      <c r="D326" s="11">
        <v>2</v>
      </c>
      <c r="E326" s="11" t="s">
        <v>127</v>
      </c>
      <c r="F326" s="11" t="s">
        <v>128</v>
      </c>
      <c r="G326" s="11">
        <v>4</v>
      </c>
      <c r="H326" s="11">
        <v>9</v>
      </c>
      <c r="I326" s="11">
        <v>3</v>
      </c>
      <c r="J326" s="11">
        <v>8</v>
      </c>
      <c r="K326" s="11">
        <v>1</v>
      </c>
      <c r="L326" s="11">
        <v>123366</v>
      </c>
      <c r="M326" s="11">
        <v>365533</v>
      </c>
      <c r="N326" s="11">
        <v>259937</v>
      </c>
      <c r="O326" s="11">
        <v>304442</v>
      </c>
      <c r="P326" s="11">
        <v>119053</v>
      </c>
      <c r="Q326" s="11">
        <v>795118</v>
      </c>
      <c r="R326" s="11">
        <v>2392044</v>
      </c>
      <c r="S326" s="17">
        <f t="shared" si="20"/>
        <v>39.867399999999996</v>
      </c>
      <c r="T326" s="17">
        <f t="shared" si="21"/>
        <v>8.1483166666666662</v>
      </c>
      <c r="U326" s="17">
        <f t="shared" si="21"/>
        <v>9.4063166666666671</v>
      </c>
      <c r="V326" s="17">
        <f t="shared" si="22"/>
        <v>15.236183333333335</v>
      </c>
      <c r="W326" s="17">
        <f t="shared" si="23"/>
        <v>-1.258</v>
      </c>
      <c r="X326" s="11" t="s">
        <v>402</v>
      </c>
      <c r="Y326" s="11">
        <v>13</v>
      </c>
      <c r="Z326" s="11">
        <v>11</v>
      </c>
      <c r="AA326" s="11">
        <v>488899</v>
      </c>
      <c r="AB326" s="11">
        <v>564379</v>
      </c>
      <c r="AC326" s="11">
        <v>-2</v>
      </c>
      <c r="AD326" s="11">
        <v>-75480</v>
      </c>
      <c r="AE326" s="11">
        <v>25</v>
      </c>
      <c r="AF326">
        <v>27</v>
      </c>
      <c r="AG326" t="s">
        <v>110</v>
      </c>
      <c r="AH326" t="s">
        <v>92</v>
      </c>
      <c r="AI326" t="s">
        <v>88</v>
      </c>
      <c r="AJ326" t="s">
        <v>89</v>
      </c>
      <c r="AK326" t="s">
        <v>95</v>
      </c>
      <c r="AL326" t="s">
        <v>460</v>
      </c>
    </row>
    <row r="327" spans="1:38" x14ac:dyDescent="0.2">
      <c r="A327" t="s">
        <v>807</v>
      </c>
      <c r="B327" s="11" t="s">
        <v>16</v>
      </c>
      <c r="C327" s="11" t="s">
        <v>369</v>
      </c>
      <c r="D327" s="11">
        <v>1</v>
      </c>
      <c r="E327" s="11" t="s">
        <v>128</v>
      </c>
      <c r="F327" s="11" t="s">
        <v>127</v>
      </c>
      <c r="G327" s="11">
        <v>5</v>
      </c>
      <c r="H327" s="11">
        <v>7</v>
      </c>
      <c r="I327" s="11">
        <v>2</v>
      </c>
      <c r="J327" s="11">
        <v>6</v>
      </c>
      <c r="K327" s="11">
        <v>0</v>
      </c>
      <c r="L327" s="11">
        <v>141351</v>
      </c>
      <c r="M327" s="11">
        <v>347186</v>
      </c>
      <c r="N327" s="11">
        <v>195769</v>
      </c>
      <c r="O327" s="11">
        <v>533071</v>
      </c>
      <c r="P327" s="11">
        <v>175861</v>
      </c>
      <c r="Q327" s="11">
        <v>400426</v>
      </c>
      <c r="R327" s="11">
        <v>2204169</v>
      </c>
      <c r="S327" s="17">
        <f t="shared" si="20"/>
        <v>36.736149999999995</v>
      </c>
      <c r="T327" s="17">
        <f t="shared" si="21"/>
        <v>8.1422833333333333</v>
      </c>
      <c r="U327" s="17">
        <f t="shared" si="21"/>
        <v>12.147333333333334</v>
      </c>
      <c r="V327" s="17">
        <f t="shared" si="22"/>
        <v>9.6047833333333337</v>
      </c>
      <c r="W327" s="17">
        <f t="shared" si="23"/>
        <v>-4.0050499999999998</v>
      </c>
      <c r="X327" s="11" t="s">
        <v>403</v>
      </c>
      <c r="Y327" s="11">
        <v>12</v>
      </c>
      <c r="Z327" s="11">
        <v>8</v>
      </c>
      <c r="AA327" s="11">
        <v>488537</v>
      </c>
      <c r="AB327" s="11">
        <v>728840</v>
      </c>
      <c r="AC327" s="11">
        <v>-4</v>
      </c>
      <c r="AD327" s="11">
        <v>-240303</v>
      </c>
      <c r="AE327" s="11">
        <v>20</v>
      </c>
      <c r="AF327">
        <v>21</v>
      </c>
      <c r="AG327" t="s">
        <v>110</v>
      </c>
      <c r="AH327" t="s">
        <v>87</v>
      </c>
      <c r="AI327" t="s">
        <v>98</v>
      </c>
      <c r="AJ327" t="s">
        <v>89</v>
      </c>
      <c r="AK327" t="s">
        <v>90</v>
      </c>
      <c r="AL327" t="s">
        <v>460</v>
      </c>
    </row>
    <row r="328" spans="1:38" x14ac:dyDescent="0.2">
      <c r="A328" t="s">
        <v>808</v>
      </c>
      <c r="B328" s="11" t="s">
        <v>16</v>
      </c>
      <c r="C328" s="11" t="s">
        <v>366</v>
      </c>
      <c r="D328" s="11">
        <v>2</v>
      </c>
      <c r="E328" s="11" t="s">
        <v>128</v>
      </c>
      <c r="F328" s="11" t="s">
        <v>127</v>
      </c>
      <c r="G328" s="11">
        <v>4</v>
      </c>
      <c r="H328" s="11">
        <v>7</v>
      </c>
      <c r="I328" s="11">
        <v>5</v>
      </c>
      <c r="J328" s="11">
        <v>10</v>
      </c>
      <c r="K328" s="11">
        <v>2</v>
      </c>
      <c r="L328" s="11">
        <v>204679</v>
      </c>
      <c r="M328" s="11">
        <v>408632</v>
      </c>
      <c r="N328" s="11">
        <v>239968</v>
      </c>
      <c r="O328" s="11">
        <v>531573</v>
      </c>
      <c r="P328" s="11">
        <v>135160</v>
      </c>
      <c r="Q328" s="11">
        <v>712459</v>
      </c>
      <c r="R328" s="11">
        <v>2646096</v>
      </c>
      <c r="S328" s="17">
        <f t="shared" si="20"/>
        <v>44.101599999999998</v>
      </c>
      <c r="T328" s="17">
        <f t="shared" si="21"/>
        <v>10.22185</v>
      </c>
      <c r="U328" s="17">
        <f t="shared" si="21"/>
        <v>12.859016666666667</v>
      </c>
      <c r="V328" s="17">
        <f t="shared" si="22"/>
        <v>14.126983333333333</v>
      </c>
      <c r="W328" s="17">
        <f t="shared" si="23"/>
        <v>-2.6371666666666664</v>
      </c>
      <c r="X328" s="11" t="s">
        <v>404</v>
      </c>
      <c r="Y328" s="11">
        <v>11</v>
      </c>
      <c r="Z328" s="11">
        <v>15</v>
      </c>
      <c r="AA328" s="11">
        <v>613311</v>
      </c>
      <c r="AB328" s="11">
        <v>771541</v>
      </c>
      <c r="AC328" s="11">
        <v>4</v>
      </c>
      <c r="AD328" s="11">
        <v>-158230</v>
      </c>
      <c r="AE328" s="11">
        <v>28</v>
      </c>
      <c r="AF328">
        <v>18</v>
      </c>
      <c r="AG328" t="s">
        <v>469</v>
      </c>
      <c r="AH328" t="s">
        <v>97</v>
      </c>
      <c r="AI328" t="s">
        <v>93</v>
      </c>
      <c r="AJ328" t="s">
        <v>96</v>
      </c>
      <c r="AK328" t="s">
        <v>95</v>
      </c>
      <c r="AL328" t="s">
        <v>460</v>
      </c>
    </row>
    <row r="329" spans="1:38" x14ac:dyDescent="0.2">
      <c r="A329" t="s">
        <v>809</v>
      </c>
      <c r="B329" s="11" t="s">
        <v>16</v>
      </c>
      <c r="C329" s="11" t="s">
        <v>369</v>
      </c>
      <c r="D329" s="11">
        <v>4</v>
      </c>
      <c r="E329" s="11" t="s">
        <v>127</v>
      </c>
      <c r="F329" s="11" t="s">
        <v>128</v>
      </c>
      <c r="G329" s="11">
        <v>4</v>
      </c>
      <c r="H329" s="11">
        <v>9</v>
      </c>
      <c r="I329" s="11">
        <v>3</v>
      </c>
      <c r="J329" s="11">
        <v>7</v>
      </c>
      <c r="K329" s="11">
        <v>1</v>
      </c>
      <c r="L329" s="11">
        <v>111682</v>
      </c>
      <c r="M329" s="11">
        <v>448309</v>
      </c>
      <c r="N329" s="11">
        <v>194760</v>
      </c>
      <c r="O329" s="11">
        <v>365850</v>
      </c>
      <c r="P329" s="11">
        <v>145057</v>
      </c>
      <c r="Q329" s="11">
        <v>475250</v>
      </c>
      <c r="R329" s="11">
        <v>2188536</v>
      </c>
      <c r="S329" s="17">
        <f t="shared" si="20"/>
        <v>36.4756</v>
      </c>
      <c r="T329" s="17">
        <f t="shared" si="21"/>
        <v>9.3331833333333325</v>
      </c>
      <c r="U329" s="17">
        <f t="shared" si="21"/>
        <v>9.3435000000000006</v>
      </c>
      <c r="V329" s="17">
        <f t="shared" si="22"/>
        <v>10.33845</v>
      </c>
      <c r="W329" s="17">
        <f t="shared" si="23"/>
        <v>-1.0316666666666667E-2</v>
      </c>
      <c r="X329" s="11" t="s">
        <v>405</v>
      </c>
      <c r="Y329" s="11">
        <v>13</v>
      </c>
      <c r="Z329" s="11">
        <v>10</v>
      </c>
      <c r="AA329" s="11">
        <v>559991</v>
      </c>
      <c r="AB329" s="11">
        <v>560610</v>
      </c>
      <c r="AC329" s="11">
        <v>-3</v>
      </c>
      <c r="AD329" s="11">
        <v>-619</v>
      </c>
      <c r="AE329" s="11">
        <v>24</v>
      </c>
      <c r="AF329">
        <v>19</v>
      </c>
      <c r="AG329" t="s">
        <v>110</v>
      </c>
      <c r="AH329" t="s">
        <v>87</v>
      </c>
      <c r="AI329" t="s">
        <v>93</v>
      </c>
      <c r="AJ329" t="s">
        <v>94</v>
      </c>
      <c r="AK329" t="s">
        <v>95</v>
      </c>
      <c r="AL329" t="s">
        <v>460</v>
      </c>
    </row>
    <row r="330" spans="1:38" x14ac:dyDescent="0.2">
      <c r="A330" t="s">
        <v>810</v>
      </c>
      <c r="B330" s="11" t="s">
        <v>16</v>
      </c>
      <c r="C330" s="11" t="s">
        <v>369</v>
      </c>
      <c r="D330" s="11">
        <v>3</v>
      </c>
      <c r="E330" s="11" t="s">
        <v>128</v>
      </c>
      <c r="F330" s="11" t="s">
        <v>127</v>
      </c>
      <c r="G330" s="11">
        <v>4</v>
      </c>
      <c r="H330" s="11">
        <v>6</v>
      </c>
      <c r="I330" s="11">
        <v>5</v>
      </c>
      <c r="J330" s="11">
        <v>8</v>
      </c>
      <c r="K330" s="11">
        <v>1</v>
      </c>
      <c r="L330" s="11">
        <v>153596</v>
      </c>
      <c r="M330" s="11">
        <v>333974</v>
      </c>
      <c r="N330" s="11">
        <v>273240</v>
      </c>
      <c r="O330" s="11">
        <v>458296</v>
      </c>
      <c r="P330" s="11">
        <v>127392</v>
      </c>
      <c r="Q330" s="11">
        <v>410063</v>
      </c>
      <c r="R330" s="11">
        <v>2138235</v>
      </c>
      <c r="S330" s="17">
        <f t="shared" si="20"/>
        <v>35.637250000000002</v>
      </c>
      <c r="T330" s="17">
        <f t="shared" si="21"/>
        <v>8.1261666666666663</v>
      </c>
      <c r="U330" s="17">
        <f t="shared" si="21"/>
        <v>12.192266666666665</v>
      </c>
      <c r="V330" s="17">
        <f t="shared" si="22"/>
        <v>8.9575833333333339</v>
      </c>
      <c r="W330" s="17">
        <f t="shared" si="23"/>
        <v>-4.0661000000000005</v>
      </c>
      <c r="X330" s="11" t="s">
        <v>406</v>
      </c>
      <c r="Y330" s="11">
        <v>10</v>
      </c>
      <c r="Z330" s="11">
        <v>13</v>
      </c>
      <c r="AA330" s="11">
        <v>487570</v>
      </c>
      <c r="AB330" s="11">
        <v>731536</v>
      </c>
      <c r="AC330" s="11">
        <v>3</v>
      </c>
      <c r="AD330" s="11">
        <v>-243966</v>
      </c>
      <c r="AE330" s="11">
        <v>24</v>
      </c>
      <c r="AF330">
        <v>18</v>
      </c>
      <c r="AG330" t="s">
        <v>788</v>
      </c>
      <c r="AH330" t="s">
        <v>92</v>
      </c>
      <c r="AI330" t="s">
        <v>93</v>
      </c>
      <c r="AJ330" t="s">
        <v>102</v>
      </c>
      <c r="AK330" t="s">
        <v>95</v>
      </c>
      <c r="AL330" t="s">
        <v>460</v>
      </c>
    </row>
    <row r="331" spans="1:38" x14ac:dyDescent="0.2">
      <c r="A331" t="s">
        <v>811</v>
      </c>
      <c r="B331" s="11" t="s">
        <v>16</v>
      </c>
      <c r="C331" s="11" t="s">
        <v>366</v>
      </c>
      <c r="D331" s="11">
        <v>2</v>
      </c>
      <c r="E331" s="11" t="s">
        <v>128</v>
      </c>
      <c r="F331" s="11" t="s">
        <v>127</v>
      </c>
      <c r="G331" s="11">
        <v>4</v>
      </c>
      <c r="H331" s="11">
        <v>10</v>
      </c>
      <c r="I331" s="11">
        <v>3</v>
      </c>
      <c r="J331" s="11">
        <v>9</v>
      </c>
      <c r="K331" s="11">
        <v>2</v>
      </c>
      <c r="L331" s="11">
        <v>119162</v>
      </c>
      <c r="M331" s="11">
        <v>185967</v>
      </c>
      <c r="N331" s="11">
        <v>235376</v>
      </c>
      <c r="O331" s="11">
        <v>224068</v>
      </c>
      <c r="P331" s="11">
        <v>103317</v>
      </c>
      <c r="Q331" s="11">
        <v>451205</v>
      </c>
      <c r="R331" s="11">
        <v>1591772</v>
      </c>
      <c r="S331" s="17">
        <f t="shared" si="20"/>
        <v>26.529533333333333</v>
      </c>
      <c r="T331" s="17">
        <f t="shared" si="21"/>
        <v>5.0854833333333334</v>
      </c>
      <c r="U331" s="17">
        <f t="shared" si="21"/>
        <v>7.6574</v>
      </c>
      <c r="V331" s="17">
        <f t="shared" si="22"/>
        <v>9.2420333333333335</v>
      </c>
      <c r="W331" s="17">
        <f t="shared" si="23"/>
        <v>-2.5719166666666666</v>
      </c>
      <c r="X331" s="11" t="s">
        <v>407</v>
      </c>
      <c r="Y331" s="11">
        <v>14</v>
      </c>
      <c r="Z331" s="11">
        <v>12</v>
      </c>
      <c r="AA331" s="11">
        <v>305129</v>
      </c>
      <c r="AB331" s="11">
        <v>459444</v>
      </c>
      <c r="AC331" s="11">
        <v>-2</v>
      </c>
      <c r="AD331" s="11">
        <v>-154315</v>
      </c>
      <c r="AE331" s="11">
        <v>28</v>
      </c>
      <c r="AF331">
        <v>19</v>
      </c>
      <c r="AG331" t="s">
        <v>110</v>
      </c>
      <c r="AH331" t="s">
        <v>92</v>
      </c>
      <c r="AI331" t="s">
        <v>99</v>
      </c>
      <c r="AJ331" t="s">
        <v>96</v>
      </c>
      <c r="AK331" t="s">
        <v>95</v>
      </c>
      <c r="AL331" t="s">
        <v>460</v>
      </c>
    </row>
    <row r="332" spans="1:38" x14ac:dyDescent="0.2">
      <c r="A332" t="s">
        <v>812</v>
      </c>
      <c r="B332" s="11" t="s">
        <v>16</v>
      </c>
      <c r="C332" s="11" t="s">
        <v>369</v>
      </c>
      <c r="D332" s="11">
        <v>0</v>
      </c>
      <c r="E332" s="11" t="s">
        <v>128</v>
      </c>
      <c r="F332" s="11" t="s">
        <v>127</v>
      </c>
      <c r="G332" s="11">
        <v>4</v>
      </c>
      <c r="H332" s="11">
        <v>6</v>
      </c>
      <c r="I332" s="11">
        <v>1</v>
      </c>
      <c r="J332" s="11">
        <v>1</v>
      </c>
      <c r="K332" s="11">
        <v>1</v>
      </c>
      <c r="L332" s="11">
        <v>135724</v>
      </c>
      <c r="M332" s="11">
        <v>298553</v>
      </c>
      <c r="N332" s="11">
        <v>195712</v>
      </c>
      <c r="O332" s="11">
        <v>597422</v>
      </c>
      <c r="P332" s="11">
        <v>731139</v>
      </c>
      <c r="Q332" s="11">
        <v>69918</v>
      </c>
      <c r="R332" s="11">
        <v>2527063</v>
      </c>
      <c r="S332" s="17">
        <f t="shared" si="20"/>
        <v>42.117716666666666</v>
      </c>
      <c r="T332" s="17">
        <f t="shared" si="21"/>
        <v>7.2379499999999997</v>
      </c>
      <c r="U332" s="17">
        <f t="shared" si="21"/>
        <v>13.2189</v>
      </c>
      <c r="V332" s="17">
        <f t="shared" si="22"/>
        <v>13.350950000000001</v>
      </c>
      <c r="W332" s="17">
        <f t="shared" si="23"/>
        <v>-5.9809500000000009</v>
      </c>
      <c r="X332" s="11" t="s">
        <v>408</v>
      </c>
      <c r="Y332" s="11">
        <v>10</v>
      </c>
      <c r="Z332" s="11">
        <v>2</v>
      </c>
      <c r="AA332" s="11">
        <v>434277</v>
      </c>
      <c r="AB332" s="11">
        <v>793134</v>
      </c>
      <c r="AC332" s="11">
        <v>-8</v>
      </c>
      <c r="AD332" s="11">
        <v>-358857</v>
      </c>
      <c r="AE332" s="11">
        <v>13</v>
      </c>
      <c r="AF332">
        <v>18</v>
      </c>
      <c r="AG332" t="s">
        <v>111</v>
      </c>
      <c r="AH332" t="s">
        <v>100</v>
      </c>
      <c r="AI332" t="s">
        <v>93</v>
      </c>
      <c r="AJ332" t="s">
        <v>101</v>
      </c>
      <c r="AK332" t="s">
        <v>90</v>
      </c>
      <c r="AL332" t="s">
        <v>172</v>
      </c>
    </row>
    <row r="333" spans="1:38" x14ac:dyDescent="0.2">
      <c r="A333" t="s">
        <v>813</v>
      </c>
      <c r="B333" s="11" t="s">
        <v>16</v>
      </c>
      <c r="C333" s="11" t="s">
        <v>369</v>
      </c>
      <c r="D333" s="11">
        <v>0</v>
      </c>
      <c r="E333" s="11" t="s">
        <v>128</v>
      </c>
      <c r="F333" s="11" t="s">
        <v>127</v>
      </c>
      <c r="G333" s="11">
        <v>5</v>
      </c>
      <c r="H333" s="11">
        <v>7</v>
      </c>
      <c r="I333" s="11">
        <v>5</v>
      </c>
      <c r="J333" s="11">
        <v>9</v>
      </c>
      <c r="K333" s="11">
        <v>2</v>
      </c>
      <c r="L333" s="11">
        <v>118401</v>
      </c>
      <c r="M333" s="11">
        <v>289762</v>
      </c>
      <c r="N333" s="11">
        <v>210797</v>
      </c>
      <c r="O333" s="11">
        <v>386476</v>
      </c>
      <c r="P333" s="11">
        <v>103007</v>
      </c>
      <c r="Q333" s="11">
        <v>445660</v>
      </c>
      <c r="R333" s="11">
        <v>2038959</v>
      </c>
      <c r="S333" s="17">
        <f t="shared" si="20"/>
        <v>33.98265</v>
      </c>
      <c r="T333" s="17">
        <f t="shared" si="21"/>
        <v>6.802716666666667</v>
      </c>
      <c r="U333" s="17">
        <f t="shared" si="21"/>
        <v>9.9545500000000011</v>
      </c>
      <c r="V333" s="17">
        <f t="shared" si="22"/>
        <v>9.1444500000000009</v>
      </c>
      <c r="W333" s="17">
        <f t="shared" si="23"/>
        <v>-3.1518333333333337</v>
      </c>
      <c r="X333" s="11" t="s">
        <v>409</v>
      </c>
      <c r="Y333" s="11">
        <v>12</v>
      </c>
      <c r="Z333" s="11">
        <v>14</v>
      </c>
      <c r="AA333" s="11">
        <v>408163</v>
      </c>
      <c r="AB333" s="11">
        <v>597273</v>
      </c>
      <c r="AC333" s="11">
        <v>2</v>
      </c>
      <c r="AD333" s="11">
        <v>-189110</v>
      </c>
      <c r="AE333" s="11">
        <v>28</v>
      </c>
      <c r="AF333">
        <v>20</v>
      </c>
      <c r="AG333" t="s">
        <v>469</v>
      </c>
      <c r="AH333" t="s">
        <v>97</v>
      </c>
      <c r="AI333" t="s">
        <v>99</v>
      </c>
      <c r="AJ333" t="s">
        <v>101</v>
      </c>
      <c r="AK333" t="s">
        <v>90</v>
      </c>
      <c r="AL333" t="s">
        <v>172</v>
      </c>
    </row>
    <row r="334" spans="1:38" x14ac:dyDescent="0.2">
      <c r="A334" t="s">
        <v>814</v>
      </c>
      <c r="B334" s="11" t="s">
        <v>16</v>
      </c>
      <c r="C334" s="11" t="s">
        <v>369</v>
      </c>
      <c r="D334" s="11">
        <v>0</v>
      </c>
      <c r="E334" s="11" t="s">
        <v>128</v>
      </c>
      <c r="F334" s="11" t="s">
        <v>127</v>
      </c>
      <c r="G334" s="11">
        <v>3</v>
      </c>
      <c r="H334" s="11">
        <v>5</v>
      </c>
      <c r="I334" s="11">
        <v>5</v>
      </c>
      <c r="J334" s="11">
        <v>7</v>
      </c>
      <c r="K334" s="11">
        <v>1</v>
      </c>
      <c r="L334" s="11">
        <v>117516</v>
      </c>
      <c r="M334" s="11">
        <v>456260</v>
      </c>
      <c r="N334" s="11">
        <v>261151</v>
      </c>
      <c r="O334" s="11">
        <v>474535</v>
      </c>
      <c r="P334" s="11">
        <v>161009</v>
      </c>
      <c r="Q334" s="11">
        <v>362547</v>
      </c>
      <c r="R334" s="11">
        <v>2278848</v>
      </c>
      <c r="S334" s="17">
        <f t="shared" si="20"/>
        <v>37.980800000000002</v>
      </c>
      <c r="T334" s="17">
        <f t="shared" si="21"/>
        <v>9.5629333333333317</v>
      </c>
      <c r="U334" s="17">
        <f t="shared" si="21"/>
        <v>12.261433333333335</v>
      </c>
      <c r="V334" s="17">
        <f t="shared" si="22"/>
        <v>8.7259333333333338</v>
      </c>
      <c r="W334" s="17">
        <f t="shared" si="23"/>
        <v>-2.6985000000000001</v>
      </c>
      <c r="X334" s="11" t="s">
        <v>410</v>
      </c>
      <c r="Y334" s="11">
        <v>8</v>
      </c>
      <c r="Z334" s="11">
        <v>12</v>
      </c>
      <c r="AA334" s="11">
        <v>573776</v>
      </c>
      <c r="AB334" s="11">
        <v>735686</v>
      </c>
      <c r="AC334" s="11">
        <v>4</v>
      </c>
      <c r="AD334" s="11">
        <v>-161910</v>
      </c>
      <c r="AE334" s="11">
        <v>21</v>
      </c>
      <c r="AF334">
        <v>21</v>
      </c>
      <c r="AG334" t="s">
        <v>110</v>
      </c>
      <c r="AH334" t="s">
        <v>87</v>
      </c>
      <c r="AI334" t="s">
        <v>98</v>
      </c>
      <c r="AJ334" t="s">
        <v>89</v>
      </c>
      <c r="AK334" t="s">
        <v>95</v>
      </c>
      <c r="AL334" t="s">
        <v>172</v>
      </c>
    </row>
    <row r="335" spans="1:38" x14ac:dyDescent="0.2">
      <c r="A335" t="s">
        <v>815</v>
      </c>
      <c r="B335" s="11" t="s">
        <v>16</v>
      </c>
      <c r="C335" s="11" t="s">
        <v>369</v>
      </c>
      <c r="D335" s="11">
        <v>4</v>
      </c>
      <c r="E335" s="11" t="s">
        <v>127</v>
      </c>
      <c r="F335" s="11" t="s">
        <v>128</v>
      </c>
      <c r="G335" s="11">
        <v>4</v>
      </c>
      <c r="H335" s="11">
        <v>8</v>
      </c>
      <c r="I335" s="11">
        <v>4</v>
      </c>
      <c r="J335" s="11">
        <v>10</v>
      </c>
      <c r="K335" s="11">
        <v>2</v>
      </c>
      <c r="L335" s="11">
        <v>78425</v>
      </c>
      <c r="M335" s="11">
        <v>428092</v>
      </c>
      <c r="N335" s="11">
        <v>110742</v>
      </c>
      <c r="O335" s="11">
        <v>221747</v>
      </c>
      <c r="P335" s="11">
        <v>72387</v>
      </c>
      <c r="Q335" s="11">
        <v>583314</v>
      </c>
      <c r="R335" s="11">
        <v>2010913</v>
      </c>
      <c r="S335" s="17">
        <f t="shared" si="20"/>
        <v>33.515216666666667</v>
      </c>
      <c r="T335" s="17">
        <f t="shared" si="21"/>
        <v>8.4419500000000003</v>
      </c>
      <c r="U335" s="17">
        <f t="shared" si="21"/>
        <v>5.5414833333333329</v>
      </c>
      <c r="V335" s="17">
        <f t="shared" si="22"/>
        <v>10.92835</v>
      </c>
      <c r="W335" s="17">
        <f t="shared" si="23"/>
        <v>2.9004666666666665</v>
      </c>
      <c r="X335" s="11" t="s">
        <v>411</v>
      </c>
      <c r="Y335" s="11">
        <v>12</v>
      </c>
      <c r="Z335" s="11">
        <v>14</v>
      </c>
      <c r="AA335" s="11">
        <v>506517</v>
      </c>
      <c r="AB335" s="11">
        <v>332489</v>
      </c>
      <c r="AC335" s="11">
        <v>2</v>
      </c>
      <c r="AD335" s="11">
        <v>174028</v>
      </c>
      <c r="AE335" s="11">
        <v>28</v>
      </c>
      <c r="AF335">
        <v>21</v>
      </c>
      <c r="AG335" t="s">
        <v>416</v>
      </c>
      <c r="AH335" t="s">
        <v>87</v>
      </c>
      <c r="AI335" t="s">
        <v>88</v>
      </c>
      <c r="AJ335" t="s">
        <v>89</v>
      </c>
      <c r="AK335" t="s">
        <v>95</v>
      </c>
      <c r="AL335" t="s">
        <v>172</v>
      </c>
    </row>
    <row r="336" spans="1:38" x14ac:dyDescent="0.2">
      <c r="A336" t="s">
        <v>816</v>
      </c>
      <c r="B336" s="11" t="s">
        <v>16</v>
      </c>
      <c r="C336" s="11" t="s">
        <v>369</v>
      </c>
      <c r="D336" s="11">
        <v>1</v>
      </c>
      <c r="E336" s="11" t="s">
        <v>127</v>
      </c>
      <c r="F336" s="11" t="s">
        <v>128</v>
      </c>
      <c r="G336" s="11">
        <v>4</v>
      </c>
      <c r="H336" s="11">
        <v>4</v>
      </c>
      <c r="I336" s="11">
        <v>0</v>
      </c>
      <c r="J336" s="11">
        <v>0</v>
      </c>
      <c r="K336" s="11">
        <v>1</v>
      </c>
      <c r="L336" s="11">
        <v>116572</v>
      </c>
      <c r="M336" s="11">
        <v>161067</v>
      </c>
      <c r="N336" s="11">
        <v>200148</v>
      </c>
      <c r="O336" s="11">
        <v>345763</v>
      </c>
      <c r="P336" s="11">
        <v>369986</v>
      </c>
      <c r="Q336" s="11">
        <v>62459</v>
      </c>
      <c r="R336" s="11">
        <v>1647305</v>
      </c>
      <c r="S336" s="17">
        <f t="shared" si="20"/>
        <v>27.455083333333334</v>
      </c>
      <c r="T336" s="17">
        <f t="shared" si="21"/>
        <v>4.6273166666666672</v>
      </c>
      <c r="U336" s="17">
        <f t="shared" si="21"/>
        <v>9.098516666666665</v>
      </c>
      <c r="V336" s="17">
        <f t="shared" si="22"/>
        <v>7.2074166666666661</v>
      </c>
      <c r="W336" s="17">
        <f t="shared" si="23"/>
        <v>-4.4711999999999996</v>
      </c>
      <c r="X336" s="11" t="s">
        <v>412</v>
      </c>
      <c r="Y336" s="11">
        <v>8</v>
      </c>
      <c r="Z336" s="11">
        <v>0</v>
      </c>
      <c r="AA336" s="11">
        <v>277639</v>
      </c>
      <c r="AB336" s="11">
        <v>545911</v>
      </c>
      <c r="AC336" s="11">
        <v>-8</v>
      </c>
      <c r="AD336" s="11">
        <v>-268272</v>
      </c>
      <c r="AE336" s="11">
        <v>9</v>
      </c>
      <c r="AF336">
        <v>18</v>
      </c>
      <c r="AG336" t="s">
        <v>110</v>
      </c>
      <c r="AH336" t="s">
        <v>92</v>
      </c>
      <c r="AI336" t="s">
        <v>93</v>
      </c>
      <c r="AJ336" t="s">
        <v>96</v>
      </c>
      <c r="AK336" t="s">
        <v>95</v>
      </c>
      <c r="AL336" t="s">
        <v>460</v>
      </c>
    </row>
    <row r="337" spans="1:38" x14ac:dyDescent="0.2">
      <c r="A337" t="s">
        <v>817</v>
      </c>
      <c r="B337" s="11" t="s">
        <v>16</v>
      </c>
      <c r="C337" s="11" t="s">
        <v>369</v>
      </c>
      <c r="D337" s="11">
        <v>1</v>
      </c>
      <c r="E337" s="11" t="s">
        <v>127</v>
      </c>
      <c r="F337" s="11" t="s">
        <v>128</v>
      </c>
      <c r="G337" s="11">
        <v>4</v>
      </c>
      <c r="H337" s="11">
        <v>7</v>
      </c>
      <c r="I337" s="11">
        <v>2</v>
      </c>
      <c r="J337" s="11">
        <v>7</v>
      </c>
      <c r="K337" s="11">
        <v>0</v>
      </c>
      <c r="L337" s="11">
        <v>178978</v>
      </c>
      <c r="M337" s="11">
        <v>580734</v>
      </c>
      <c r="N337" s="11">
        <v>667514</v>
      </c>
      <c r="O337" s="11">
        <v>483595</v>
      </c>
      <c r="P337" s="11">
        <v>143577</v>
      </c>
      <c r="Q337" s="11">
        <v>879972</v>
      </c>
      <c r="R337" s="11">
        <v>3364638</v>
      </c>
      <c r="S337" s="17">
        <f t="shared" si="20"/>
        <v>56.077300000000001</v>
      </c>
      <c r="T337" s="17">
        <f t="shared" si="21"/>
        <v>12.661866666666667</v>
      </c>
      <c r="U337" s="17">
        <f t="shared" si="21"/>
        <v>19.18515</v>
      </c>
      <c r="V337" s="17">
        <f t="shared" si="22"/>
        <v>17.059149999999999</v>
      </c>
      <c r="W337" s="17">
        <f t="shared" si="23"/>
        <v>-6.5232833333333335</v>
      </c>
      <c r="X337" s="11" t="s">
        <v>413</v>
      </c>
      <c r="Y337" s="11">
        <v>11</v>
      </c>
      <c r="Z337" s="11">
        <v>9</v>
      </c>
      <c r="AA337" s="11">
        <v>759712</v>
      </c>
      <c r="AB337" s="11">
        <v>1151109</v>
      </c>
      <c r="AC337" s="11">
        <v>-2</v>
      </c>
      <c r="AD337" s="11">
        <v>-391397</v>
      </c>
      <c r="AE337" s="11">
        <v>20</v>
      </c>
      <c r="AF337">
        <v>19</v>
      </c>
      <c r="AG337" t="s">
        <v>110</v>
      </c>
      <c r="AH337" t="s">
        <v>87</v>
      </c>
      <c r="AI337" t="s">
        <v>93</v>
      </c>
      <c r="AJ337" t="s">
        <v>96</v>
      </c>
      <c r="AK337" t="s">
        <v>90</v>
      </c>
      <c r="AL337" t="s">
        <v>460</v>
      </c>
    </row>
    <row r="338" spans="1:38" x14ac:dyDescent="0.2">
      <c r="A338" t="s">
        <v>818</v>
      </c>
      <c r="B338" s="11" t="s">
        <v>16</v>
      </c>
      <c r="C338" s="11" t="s">
        <v>369</v>
      </c>
      <c r="D338" s="11">
        <v>4</v>
      </c>
      <c r="E338" s="11" t="s">
        <v>127</v>
      </c>
      <c r="F338" s="11" t="s">
        <v>128</v>
      </c>
      <c r="G338" s="11">
        <v>3</v>
      </c>
      <c r="H338" s="11">
        <v>7</v>
      </c>
      <c r="I338" s="11">
        <v>3</v>
      </c>
      <c r="J338" s="11">
        <v>6</v>
      </c>
      <c r="K338" s="11">
        <v>1</v>
      </c>
      <c r="L338" s="11">
        <v>89023</v>
      </c>
      <c r="M338" s="11">
        <v>370534</v>
      </c>
      <c r="N338" s="11">
        <v>124537</v>
      </c>
      <c r="O338" s="11">
        <v>274288</v>
      </c>
      <c r="P338" s="11">
        <v>73161</v>
      </c>
      <c r="Q338" s="11">
        <v>793097</v>
      </c>
      <c r="R338" s="11">
        <v>2161173</v>
      </c>
      <c r="S338" s="17">
        <f t="shared" si="20"/>
        <v>36.019549999999995</v>
      </c>
      <c r="T338" s="17">
        <f t="shared" si="21"/>
        <v>7.6592833333333337</v>
      </c>
      <c r="U338" s="17">
        <f t="shared" si="21"/>
        <v>6.6470833333333328</v>
      </c>
      <c r="V338" s="17">
        <f t="shared" si="22"/>
        <v>14.437633333333334</v>
      </c>
      <c r="W338" s="17">
        <f t="shared" si="23"/>
        <v>1.0122</v>
      </c>
      <c r="X338" s="11" t="s">
        <v>414</v>
      </c>
      <c r="Y338" s="11">
        <v>10</v>
      </c>
      <c r="Z338" s="11">
        <v>9</v>
      </c>
      <c r="AA338" s="11">
        <v>459557</v>
      </c>
      <c r="AB338" s="11">
        <v>398825</v>
      </c>
      <c r="AC338" s="11">
        <v>-1</v>
      </c>
      <c r="AD338" s="11">
        <v>60732</v>
      </c>
      <c r="AE338" s="11">
        <v>20</v>
      </c>
      <c r="AF338">
        <v>20</v>
      </c>
      <c r="AG338" t="s">
        <v>110</v>
      </c>
      <c r="AH338" t="s">
        <v>92</v>
      </c>
      <c r="AI338" t="s">
        <v>88</v>
      </c>
      <c r="AJ338" t="s">
        <v>96</v>
      </c>
      <c r="AK338" t="s">
        <v>90</v>
      </c>
      <c r="AL338" t="s">
        <v>172</v>
      </c>
    </row>
    <row r="339" spans="1:38" x14ac:dyDescent="0.2">
      <c r="A339" t="s">
        <v>819</v>
      </c>
      <c r="B339" s="11" t="s">
        <v>0</v>
      </c>
      <c r="C339" s="11" t="s">
        <v>369</v>
      </c>
      <c r="D339" s="11">
        <v>2</v>
      </c>
      <c r="E339" s="11" t="s">
        <v>128</v>
      </c>
      <c r="F339" s="11" t="s">
        <v>127</v>
      </c>
      <c r="G339" s="11">
        <v>3</v>
      </c>
      <c r="H339" s="11">
        <v>9</v>
      </c>
      <c r="I339" s="11">
        <v>5</v>
      </c>
      <c r="J339" s="11">
        <v>9</v>
      </c>
      <c r="K339" s="11">
        <v>2</v>
      </c>
      <c r="L339" s="11">
        <v>159846</v>
      </c>
      <c r="M339" s="11">
        <v>302849</v>
      </c>
      <c r="N339" s="11">
        <v>254973</v>
      </c>
      <c r="O339" s="11">
        <v>408967</v>
      </c>
      <c r="P339" s="11">
        <v>123515</v>
      </c>
      <c r="Q339" s="11">
        <v>890651</v>
      </c>
      <c r="R339" s="11">
        <v>2548463</v>
      </c>
      <c r="S339" s="17">
        <f t="shared" si="20"/>
        <v>42.474383333333336</v>
      </c>
      <c r="T339" s="17">
        <f t="shared" si="21"/>
        <v>7.7115833333333335</v>
      </c>
      <c r="U339" s="17">
        <f t="shared" si="21"/>
        <v>11.065666666666667</v>
      </c>
      <c r="V339" s="17">
        <f t="shared" si="22"/>
        <v>16.902766666666668</v>
      </c>
      <c r="W339" s="17">
        <f t="shared" si="23"/>
        <v>-3.3540833333333335</v>
      </c>
      <c r="X339" s="11" t="s">
        <v>415</v>
      </c>
      <c r="Y339" s="11">
        <v>12</v>
      </c>
      <c r="Z339" s="11">
        <v>14</v>
      </c>
      <c r="AA339" s="11">
        <v>462695</v>
      </c>
      <c r="AB339" s="11">
        <v>663940</v>
      </c>
      <c r="AC339" s="11">
        <v>2</v>
      </c>
      <c r="AD339" s="11">
        <v>-201245</v>
      </c>
      <c r="AE339" s="11">
        <v>28</v>
      </c>
      <c r="AF339">
        <v>20</v>
      </c>
      <c r="AG339" t="s">
        <v>110</v>
      </c>
      <c r="AH339" t="s">
        <v>92</v>
      </c>
      <c r="AI339" t="s">
        <v>99</v>
      </c>
      <c r="AJ339" t="s">
        <v>89</v>
      </c>
      <c r="AK339" t="s">
        <v>90</v>
      </c>
      <c r="AL339" t="s">
        <v>460</v>
      </c>
    </row>
  </sheetData>
  <autoFilter ref="A1:AP339"/>
  <sortState ref="A2:AP339">
    <sortCondition ref="C2:C339"/>
    <sortCondition ref="B2:B339"/>
    <sortCondition ref="D2:D33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EXPLORATION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2017-03-05T09:20:59Z</dcterms:created>
  <dcterms:modified xsi:type="dcterms:W3CDTF">2017-04-27T00:58:09Z</dcterms:modified>
</cp:coreProperties>
</file>