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8_{B8081F4F-92F0-4526-BA71-B61C6BA117A7}" xr6:coauthVersionLast="47" xr6:coauthVersionMax="47" xr10:uidLastSave="{00000000-0000-0000-0000-000000000000}"/>
  <bookViews>
    <workbookView xWindow="-120" yWindow="-120" windowWidth="20730" windowHeight="11040" xr2:uid="{15563025-1D6E-46AB-8344-950E64F0A4F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9" i="1" s="1"/>
  <c r="B5" i="2"/>
  <c r="B3" i="2"/>
  <c r="B8" i="2"/>
  <c r="B7" i="2"/>
  <c r="B6" i="2"/>
  <c r="B4" i="2"/>
  <c r="D12" i="1" l="1"/>
  <c r="D13" i="1" s="1"/>
  <c r="D16" i="1" l="1"/>
  <c r="D17" i="1" s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<sst xmlns="http://schemas.openxmlformats.org/spreadsheetml/2006/main" count="24" uniqueCount="23">
  <si>
    <t>MONTANTE</t>
  </si>
  <si>
    <t>DIVIDENDO</t>
  </si>
  <si>
    <t xml:space="preserve">TAXA </t>
  </si>
  <si>
    <t>JUROS COMPOSTOS</t>
  </si>
  <si>
    <t>PERÍODO (meses)</t>
  </si>
  <si>
    <t>APÓS 1 ANO</t>
  </si>
  <si>
    <t>APÓS 2 ANOS</t>
  </si>
  <si>
    <t>APÓS 5 ANOS</t>
  </si>
  <si>
    <t>APÓS 10 ANOS</t>
  </si>
  <si>
    <t xml:space="preserve">APÓS 20 ANOS </t>
  </si>
  <si>
    <t>MONTANTE +DIVIDENDO</t>
  </si>
  <si>
    <t>INVESTIMENTO</t>
  </si>
  <si>
    <t>APORTE  (30% DO SALÁRIO)</t>
  </si>
  <si>
    <t>SALÁRIO</t>
  </si>
  <si>
    <t>RENDA</t>
  </si>
  <si>
    <t>1 SALÁRIO MÍNIMO</t>
  </si>
  <si>
    <t>2 SALÁRIOS MÍNIMOS</t>
  </si>
  <si>
    <t>3 SALÁRIOS MÍNIMOS</t>
  </si>
  <si>
    <t>4 SALÁRIOS MÍNIMOS</t>
  </si>
  <si>
    <t>5 SALÁRIOS MÍNIMOS</t>
  </si>
  <si>
    <t>1,5 SALÁRIO MÍNIMO</t>
  </si>
  <si>
    <t>2,5 SALÁRIOS MÍNIMOS</t>
  </si>
  <si>
    <r>
      <rPr>
        <sz val="20"/>
        <color theme="0"/>
        <rFont val="Segoe UI Semibold"/>
        <family val="2"/>
      </rPr>
      <t>SIMULADOR DE INVESTIMENTO</t>
    </r>
    <r>
      <rPr>
        <sz val="11"/>
        <color theme="0"/>
        <rFont val="Segoe UI Semibold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</si>
</sst>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Segoe UI Semibold"/>
      <family val="2"/>
    </font>
    <font>
      <sz val="11"/>
      <color theme="1"/>
      <name val="Segoe UI Semibold"/>
      <family val="2"/>
    </font>
    <font>
      <sz val="20"/>
      <color theme="0"/>
      <name val="Segoe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0" applyNumberFormat="1"/>
    <xf numFmtId="1" fontId="0" fillId="0" borderId="0" xfId="1" applyNumberFormat="1" applyFont="1"/>
    <xf numFmtId="9" fontId="2" fillId="0" borderId="0" xfId="2" applyFont="1"/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8" fontId="0" fillId="0" borderId="1" xfId="1" applyNumberFormat="1" applyFont="1" applyBorder="1" applyAlignment="1">
      <alignment horizontal="center"/>
    </xf>
    <xf numFmtId="0" fontId="5" fillId="3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D270-8340-45C4-88C3-E588F19E2BE0}">
  <dimension ref="A1:H28"/>
  <sheetViews>
    <sheetView showGridLines="0" tabSelected="1" zoomScale="101" workbookViewId="0">
      <selection activeCell="A24" sqref="A24:C24"/>
    </sheetView>
  </sheetViews>
  <sheetFormatPr defaultColWidth="0" defaultRowHeight="15" x14ac:dyDescent="0.25"/>
  <cols>
    <col min="1" max="1" width="25.28515625" bestFit="1" customWidth="1"/>
    <col min="2" max="2" width="21.85546875" bestFit="1" customWidth="1"/>
    <col min="3" max="4" width="9.140625" customWidth="1"/>
    <col min="5" max="5" width="10.5703125" bestFit="1" customWidth="1"/>
    <col min="6" max="7" width="9.140625" customWidth="1"/>
    <col min="8" max="8" width="12" bestFit="1" customWidth="1"/>
    <col min="9" max="16384" width="9.140625" hidden="1"/>
  </cols>
  <sheetData>
    <row r="1" spans="1:8" ht="15" customHeight="1" x14ac:dyDescent="0.25">
      <c r="A1" s="10" t="s">
        <v>22</v>
      </c>
      <c r="B1" s="10"/>
      <c r="C1" s="10"/>
      <c r="D1" s="10"/>
      <c r="E1" s="10"/>
      <c r="F1" s="10"/>
      <c r="G1" s="10"/>
    </row>
    <row r="2" spans="1:8" ht="15" customHeight="1" x14ac:dyDescent="0.25">
      <c r="A2" s="10"/>
      <c r="B2" s="10"/>
      <c r="C2" s="10"/>
      <c r="D2" s="10"/>
      <c r="E2" s="10"/>
      <c r="F2" s="10"/>
      <c r="G2" s="10"/>
    </row>
    <row r="3" spans="1:8" ht="15" customHeight="1" x14ac:dyDescent="0.25">
      <c r="A3" s="10"/>
      <c r="B3" s="10"/>
      <c r="C3" s="10"/>
      <c r="D3" s="10"/>
      <c r="E3" s="10"/>
      <c r="F3" s="10"/>
      <c r="G3" s="10"/>
    </row>
    <row r="4" spans="1:8" ht="16.5" customHeight="1" x14ac:dyDescent="0.25">
      <c r="A4" s="10"/>
      <c r="B4" s="10"/>
      <c r="C4" s="10"/>
      <c r="D4" s="10"/>
      <c r="E4" s="10"/>
      <c r="F4" s="10"/>
      <c r="G4" s="10"/>
    </row>
    <row r="5" spans="1:8" ht="16.5" customHeight="1" x14ac:dyDescent="0.25">
      <c r="A5" s="10"/>
      <c r="B5" s="10"/>
      <c r="C5" s="10"/>
      <c r="D5" s="10"/>
      <c r="E5" s="10"/>
      <c r="F5" s="10"/>
      <c r="G5" s="10"/>
    </row>
    <row r="6" spans="1:8" ht="16.5" customHeight="1" x14ac:dyDescent="0.25">
      <c r="A6" s="10"/>
      <c r="B6" s="10"/>
      <c r="C6" s="10"/>
      <c r="D6" s="10"/>
      <c r="E6" s="10"/>
      <c r="F6" s="10"/>
      <c r="G6" s="10"/>
    </row>
    <row r="8" spans="1:8" ht="16.5" x14ac:dyDescent="0.3">
      <c r="A8" s="14" t="s">
        <v>11</v>
      </c>
      <c r="B8" s="14"/>
      <c r="C8" s="14"/>
      <c r="D8" s="14"/>
      <c r="E8" s="14"/>
      <c r="F8" s="14"/>
      <c r="G8" s="14"/>
    </row>
    <row r="9" spans="1:8" x14ac:dyDescent="0.25">
      <c r="A9" s="7" t="s">
        <v>12</v>
      </c>
      <c r="B9" s="7"/>
      <c r="C9" s="7"/>
      <c r="D9" s="11">
        <f>D24*H9</f>
        <v>1366.2</v>
      </c>
      <c r="E9" s="11"/>
      <c r="F9" s="11"/>
      <c r="G9" s="11"/>
      <c r="H9" s="3">
        <v>0.3</v>
      </c>
    </row>
    <row r="10" spans="1:8" x14ac:dyDescent="0.25">
      <c r="A10" s="7" t="s">
        <v>2</v>
      </c>
      <c r="B10" s="7"/>
      <c r="C10" s="7"/>
      <c r="D10" s="12">
        <v>8.9999999999999993E-3</v>
      </c>
      <c r="E10" s="12"/>
      <c r="F10" s="12"/>
      <c r="G10" s="12"/>
    </row>
    <row r="11" spans="1:8" x14ac:dyDescent="0.25">
      <c r="A11" s="7" t="s">
        <v>4</v>
      </c>
      <c r="B11" s="7"/>
      <c r="C11" s="7"/>
      <c r="D11" s="7">
        <v>1</v>
      </c>
      <c r="E11" s="7"/>
      <c r="F11" s="7"/>
      <c r="G11" s="7"/>
    </row>
    <row r="12" spans="1:8" x14ac:dyDescent="0.25">
      <c r="A12" s="7" t="s">
        <v>0</v>
      </c>
      <c r="B12" s="7"/>
      <c r="C12" s="7"/>
      <c r="D12" s="13">
        <f>FV(D10,D11,D9)*-1</f>
        <v>1366.1999999999846</v>
      </c>
      <c r="E12" s="13"/>
      <c r="F12" s="13"/>
      <c r="G12" s="13"/>
    </row>
    <row r="13" spans="1:8" x14ac:dyDescent="0.25">
      <c r="A13" s="7" t="s">
        <v>1</v>
      </c>
      <c r="B13" s="7"/>
      <c r="C13" s="7"/>
      <c r="D13" s="8">
        <f>D12*D10</f>
        <v>12.29579999999986</v>
      </c>
      <c r="E13" s="8"/>
      <c r="F13" s="8"/>
      <c r="G13" s="8"/>
    </row>
    <row r="14" spans="1:8" x14ac:dyDescent="0.25">
      <c r="A14" s="4"/>
      <c r="B14" s="4"/>
      <c r="C14" s="4"/>
      <c r="D14" s="4"/>
      <c r="E14" s="4"/>
      <c r="F14" s="4"/>
      <c r="G14" s="4"/>
    </row>
    <row r="15" spans="1:8" ht="16.5" x14ac:dyDescent="0.3">
      <c r="A15" s="9" t="s">
        <v>3</v>
      </c>
      <c r="B15" s="9"/>
      <c r="C15" s="9"/>
      <c r="D15" s="9"/>
      <c r="E15" s="9"/>
      <c r="F15" s="9"/>
      <c r="G15" s="9"/>
    </row>
    <row r="16" spans="1:8" x14ac:dyDescent="0.25">
      <c r="A16" s="7" t="s">
        <v>10</v>
      </c>
      <c r="B16" s="7"/>
      <c r="C16" s="7"/>
      <c r="D16" s="8">
        <f>D12+D13</f>
        <v>1378.4957999999845</v>
      </c>
      <c r="E16" s="8"/>
      <c r="F16" s="8"/>
      <c r="G16" s="8"/>
    </row>
    <row r="17" spans="1:7" x14ac:dyDescent="0.25">
      <c r="A17" s="7" t="s">
        <v>5</v>
      </c>
      <c r="B17" s="7"/>
      <c r="C17" s="7"/>
      <c r="D17" s="8">
        <f>FV($D$10,$D$11*12,$D$9,D16,1)*-1</f>
        <v>18920.813986535115</v>
      </c>
      <c r="E17" s="8"/>
      <c r="F17" s="8"/>
      <c r="G17" s="8"/>
    </row>
    <row r="18" spans="1:7" x14ac:dyDescent="0.25">
      <c r="A18" s="7" t="s">
        <v>6</v>
      </c>
      <c r="B18" s="7"/>
      <c r="C18" s="7"/>
      <c r="D18" s="8">
        <f>FV($D$10,$D$11*24,$D$9,D17,1)*-1</f>
        <v>60205.141922431241</v>
      </c>
      <c r="E18" s="8"/>
      <c r="F18" s="8"/>
      <c r="G18" s="8"/>
    </row>
    <row r="19" spans="1:7" x14ac:dyDescent="0.25">
      <c r="A19" s="7" t="s">
        <v>7</v>
      </c>
      <c r="B19" s="7"/>
      <c r="C19" s="7"/>
      <c r="D19" s="8">
        <f>FV($D$10,$D$11*60,$D$9,D18,1)*-1</f>
        <v>212097.1204483324</v>
      </c>
      <c r="E19" s="8"/>
      <c r="F19" s="8"/>
      <c r="G19" s="8"/>
    </row>
    <row r="20" spans="1:7" x14ac:dyDescent="0.25">
      <c r="A20" s="7" t="s">
        <v>8</v>
      </c>
      <c r="B20" s="7"/>
      <c r="C20" s="7"/>
      <c r="D20" s="8">
        <f>FV($D$10,$D$11*120,$D$9,D19,1)*-1</f>
        <v>917233.58010606235</v>
      </c>
      <c r="E20" s="8"/>
      <c r="F20" s="8"/>
      <c r="G20" s="8"/>
    </row>
    <row r="21" spans="1:7" x14ac:dyDescent="0.25">
      <c r="A21" s="7" t="s">
        <v>9</v>
      </c>
      <c r="B21" s="7"/>
      <c r="C21" s="7"/>
      <c r="D21" s="8">
        <f>FV($D$10,$D$11*240,$D$9,D20,1)*-1</f>
        <v>9039170.1742226873</v>
      </c>
      <c r="E21" s="8"/>
      <c r="F21" s="8"/>
      <c r="G21" s="8"/>
    </row>
    <row r="22" spans="1:7" x14ac:dyDescent="0.25">
      <c r="A22" s="4"/>
      <c r="B22" s="4"/>
      <c r="C22" s="4"/>
      <c r="D22" s="4"/>
      <c r="E22" s="4"/>
      <c r="F22" s="4"/>
      <c r="G22" s="4"/>
    </row>
    <row r="23" spans="1:7" ht="16.5" x14ac:dyDescent="0.3">
      <c r="A23" s="5" t="s">
        <v>14</v>
      </c>
      <c r="B23" s="5"/>
      <c r="C23" s="5"/>
      <c r="D23" s="5"/>
      <c r="E23" s="5"/>
      <c r="F23" s="5"/>
      <c r="G23" s="5"/>
    </row>
    <row r="24" spans="1:7" x14ac:dyDescent="0.25">
      <c r="A24" s="7" t="s">
        <v>17</v>
      </c>
      <c r="B24" s="7"/>
      <c r="C24" s="7"/>
      <c r="D24" s="6">
        <f>VLOOKUP(A24,Planilha2!A2:B8,2,FALSE)</f>
        <v>4554</v>
      </c>
      <c r="E24" s="6"/>
      <c r="F24" s="6"/>
      <c r="G24" s="6"/>
    </row>
    <row r="25" spans="1:7" x14ac:dyDescent="0.25">
      <c r="B25" s="1"/>
    </row>
    <row r="27" spans="1:7" x14ac:dyDescent="0.25">
      <c r="B27" s="1"/>
    </row>
    <row r="28" spans="1:7" x14ac:dyDescent="0.25">
      <c r="B28" s="1"/>
    </row>
  </sheetData>
  <mergeCells count="30">
    <mergeCell ref="A1:G6"/>
    <mergeCell ref="D9:G9"/>
    <mergeCell ref="D10:G10"/>
    <mergeCell ref="D11:G11"/>
    <mergeCell ref="D12:G12"/>
    <mergeCell ref="A8:G8"/>
    <mergeCell ref="D19:G19"/>
    <mergeCell ref="D20:G20"/>
    <mergeCell ref="A9:C9"/>
    <mergeCell ref="A10:C10"/>
    <mergeCell ref="A11:C11"/>
    <mergeCell ref="A12:C12"/>
    <mergeCell ref="A13:C13"/>
    <mergeCell ref="D13:G13"/>
    <mergeCell ref="A14:G14"/>
    <mergeCell ref="A22:G22"/>
    <mergeCell ref="A23:G23"/>
    <mergeCell ref="D24:G24"/>
    <mergeCell ref="A24:C24"/>
    <mergeCell ref="D21:G21"/>
    <mergeCell ref="A16:C16"/>
    <mergeCell ref="A17:C17"/>
    <mergeCell ref="A18:C18"/>
    <mergeCell ref="A19:C19"/>
    <mergeCell ref="A20:C20"/>
    <mergeCell ref="A21:C21"/>
    <mergeCell ref="A15:G15"/>
    <mergeCell ref="D16:G16"/>
    <mergeCell ref="D17:G17"/>
    <mergeCell ref="D18:G18"/>
  </mergeCells>
  <dataValidations count="1">
    <dataValidation type="list" allowBlank="1" showInputMessage="1" showErrorMessage="1" sqref="A24" xr:uid="{B5F75864-292C-4148-A404-CA8DE5B63F6C}">
      <mc:AlternateContent xmlns:x12ac="http://schemas.microsoft.com/office/spreadsheetml/2011/1/ac" xmlns:mc="http://schemas.openxmlformats.org/markup-compatibility/2006">
        <mc:Choice Requires="x12ac">
          <x12ac:list>1 SALÁRIO MÍNIMO,"1,5 SALÁRIO MÍNIMO",2 SALÁRIOS MÍNIMOS,"2,5 SALÁRIOS MÍNIMOS",3 SALÁRIOS MÍNIMOS,4 SALÁRIOS MÍNIMOS,5 SALÁRIOS MÍNIMOS</x12ac:list>
        </mc:Choice>
        <mc:Fallback>
          <formula1>"1 SALÁRIO MÍNIMO,1,5 SALÁRIO MÍNIMO,2 SALÁRIOS MÍNIMOS,2,5 SALÁRIOS MÍNIMOS,3 SALÁRIOS MÍNIMOS,4 SALÁRIOS MÍNIMOS,5 SALÁRIOS MÍNIMOS"</formula1>
        </mc:Fallback>
      </mc:AlternateContent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1C7F-171D-40BB-8A19-204D9E08DA16}">
  <dimension ref="A1:B8"/>
  <sheetViews>
    <sheetView workbookViewId="0">
      <selection activeCell="A2" sqref="A2"/>
    </sheetView>
  </sheetViews>
  <sheetFormatPr defaultRowHeight="15" x14ac:dyDescent="0.25"/>
  <cols>
    <col min="1" max="1" width="21.140625" bestFit="1" customWidth="1"/>
    <col min="2" max="2" width="12.140625" bestFit="1" customWidth="1"/>
  </cols>
  <sheetData>
    <row r="1" spans="1:2" x14ac:dyDescent="0.25">
      <c r="A1" t="s">
        <v>13</v>
      </c>
    </row>
    <row r="2" spans="1:2" x14ac:dyDescent="0.25">
      <c r="A2" t="s">
        <v>15</v>
      </c>
      <c r="B2" s="2">
        <v>1518</v>
      </c>
    </row>
    <row r="3" spans="1:2" x14ac:dyDescent="0.25">
      <c r="A3" t="s">
        <v>20</v>
      </c>
      <c r="B3" s="2">
        <f>B2*1.5</f>
        <v>2277</v>
      </c>
    </row>
    <row r="4" spans="1:2" x14ac:dyDescent="0.25">
      <c r="A4" t="s">
        <v>16</v>
      </c>
      <c r="B4" s="2">
        <f>$B$2*2</f>
        <v>3036</v>
      </c>
    </row>
    <row r="5" spans="1:2" x14ac:dyDescent="0.25">
      <c r="A5" t="s">
        <v>21</v>
      </c>
      <c r="B5" s="2">
        <f>B2*2.5</f>
        <v>3795</v>
      </c>
    </row>
    <row r="6" spans="1:2" x14ac:dyDescent="0.25">
      <c r="A6" t="s">
        <v>17</v>
      </c>
      <c r="B6" s="2">
        <f>$B$2*3</f>
        <v>4554</v>
      </c>
    </row>
    <row r="7" spans="1:2" x14ac:dyDescent="0.25">
      <c r="A7" t="s">
        <v>18</v>
      </c>
      <c r="B7" s="2">
        <f>$B$2*4</f>
        <v>6072</v>
      </c>
    </row>
    <row r="8" spans="1:2" x14ac:dyDescent="0.25">
      <c r="A8" t="s">
        <v>19</v>
      </c>
      <c r="B8" s="2">
        <f>$B$2*5</f>
        <v>7590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ab12b9-0563-468e-a3f9-cd3027326a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29F8FDF379B849B638C11BDD2F3FDB" ma:contentTypeVersion="12" ma:contentTypeDescription="Crie um novo documento." ma:contentTypeScope="" ma:versionID="e978dce819b6001183fe1aada1fe8d83">
  <xsd:schema xmlns:xsd="http://www.w3.org/2001/XMLSchema" xmlns:xs="http://www.w3.org/2001/XMLSchema" xmlns:p="http://schemas.microsoft.com/office/2006/metadata/properties" xmlns:ns3="caab12b9-0563-468e-a3f9-cd3027326ae2" xmlns:ns4="4f00eec8-dd7f-4f9c-baef-0deae4cb2574" targetNamespace="http://schemas.microsoft.com/office/2006/metadata/properties" ma:root="true" ma:fieldsID="5bce248a768782bf22b036ba82df853c" ns3:_="" ns4:_="">
    <xsd:import namespace="caab12b9-0563-468e-a3f9-cd3027326ae2"/>
    <xsd:import namespace="4f00eec8-dd7f-4f9c-baef-0deae4cb25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b12b9-0563-468e-a3f9-cd3027326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0eec8-dd7f-4f9c-baef-0deae4cb2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DB0601-882C-4DF5-B491-6B00C267D46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4f00eec8-dd7f-4f9c-baef-0deae4cb2574"/>
    <ds:schemaRef ds:uri="http://schemas.openxmlformats.org/package/2006/metadata/core-properties"/>
    <ds:schemaRef ds:uri="caab12b9-0563-468e-a3f9-cd3027326ae2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51F3286-C13D-4F31-A7B6-67D6198E1D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324028-B724-4065-9FDF-AA1FAB7E03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b12b9-0563-468e-a3f9-cd3027326ae2"/>
    <ds:schemaRef ds:uri="4f00eec8-dd7f-4f9c-baef-0deae4cb2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 Silva Madeira</dc:creator>
  <cp:lastModifiedBy>Lucas Da Silva Madeira</cp:lastModifiedBy>
  <dcterms:created xsi:type="dcterms:W3CDTF">2025-06-21T20:05:20Z</dcterms:created>
  <dcterms:modified xsi:type="dcterms:W3CDTF">2025-06-22T18:56:14Z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0x0101007E29F8FDF379B849B638C11BDD2F3FDB</vt:lpwstr>
  </property>
</Properties>
</file>