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research/plantago-TGP-ch1/code-and-data/data/"/>
    </mc:Choice>
  </mc:AlternateContent>
  <xr:revisionPtr revIDLastSave="511" documentId="13_ncr:1_{2A02C060-8F52-3E49-9B82-622F32CC60D6}" xr6:coauthVersionLast="47" xr6:coauthVersionMax="47" xr10:uidLastSave="{B00C2770-5D69-C044-912D-687CBE22674B}"/>
  <bookViews>
    <workbookView xWindow="9360" yWindow="500" windowWidth="25920" windowHeight="19800" activeTab="4" xr2:uid="{B59436D3-0BB7-5F4D-8CAD-3F1CF1A01685}"/>
  </bookViews>
  <sheets>
    <sheet name="greenhouse" sheetId="1" r:id="rId1"/>
    <sheet name="commonG" sheetId="2" r:id="rId2"/>
    <sheet name="md" sheetId="4" r:id="rId3"/>
    <sheet name="location info" sheetId="3" r:id="rId4"/>
    <sheet name="2023-plpa-climate" sheetId="5" r:id="rId5"/>
  </sheets>
  <definedNames>
    <definedName name="_xlnm._FilterDatabase" localSheetId="1" hidden="1">commonG!$A$1:$M$13</definedName>
    <definedName name="_xlnm._FilterDatabase" localSheetId="0" hidden="1">greenhouse!$A$1:$S$13</definedName>
    <definedName name="_xlnm._FilterDatabase" localSheetId="3" hidden="1">'location info'!$A$1:$H$14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2" i="5"/>
  <c r="L10" i="5"/>
  <c r="L3" i="5"/>
  <c r="L4" i="5"/>
  <c r="L5" i="5"/>
  <c r="L6" i="5"/>
  <c r="L7" i="5"/>
  <c r="L8" i="5"/>
  <c r="L9" i="5"/>
  <c r="L11" i="5"/>
  <c r="L12" i="5"/>
  <c r="L13" i="5"/>
  <c r="L2" i="5"/>
  <c r="P9" i="2"/>
  <c r="P10" i="2"/>
  <c r="P11" i="2"/>
  <c r="P12" i="2"/>
  <c r="P13" i="2"/>
  <c r="V9" i="2"/>
  <c r="P3" i="2"/>
  <c r="P4" i="2"/>
  <c r="P5" i="2"/>
  <c r="P6" i="2"/>
  <c r="P7" i="2"/>
  <c r="P8" i="2"/>
  <c r="P2" i="2"/>
  <c r="V5" i="2"/>
  <c r="V4" i="2"/>
  <c r="V3" i="2"/>
  <c r="V2" i="2"/>
  <c r="V6" i="2"/>
  <c r="V7" i="2"/>
  <c r="V8" i="2"/>
  <c r="V10" i="2"/>
  <c r="V11" i="2"/>
  <c r="V12" i="2"/>
  <c r="V13" i="2"/>
  <c r="U3" i="2"/>
  <c r="U4" i="2"/>
  <c r="U5" i="2"/>
  <c r="U6" i="2"/>
  <c r="U7" i="2"/>
  <c r="U8" i="2"/>
  <c r="U9" i="2"/>
  <c r="U10" i="2"/>
  <c r="U11" i="2"/>
  <c r="U12" i="2"/>
  <c r="U13" i="2"/>
  <c r="U2" i="2"/>
  <c r="W3" i="2"/>
  <c r="W4" i="2"/>
  <c r="W5" i="2"/>
  <c r="W6" i="2"/>
  <c r="W7" i="2"/>
  <c r="W8" i="2"/>
  <c r="W9" i="2"/>
  <c r="W10" i="2"/>
  <c r="W11" i="2"/>
  <c r="W12" i="2"/>
  <c r="W13" i="2"/>
  <c r="W2" i="2"/>
</calcChain>
</file>

<file path=xl/sharedStrings.xml><?xml version="1.0" encoding="utf-8"?>
<sst xmlns="http://schemas.openxmlformats.org/spreadsheetml/2006/main" count="353" uniqueCount="119">
  <si>
    <t>CPNPP_ID</t>
  </si>
  <si>
    <t>MAP_mm</t>
  </si>
  <si>
    <t>ppt_sd_mm</t>
  </si>
  <si>
    <t>cvlevel</t>
  </si>
  <si>
    <t>MAT_C</t>
  </si>
  <si>
    <t>temp</t>
  </si>
  <si>
    <t>monsoon</t>
  </si>
  <si>
    <t>UT030-264</t>
  </si>
  <si>
    <t>high</t>
  </si>
  <si>
    <t>N</t>
  </si>
  <si>
    <t>Bloomfield</t>
  </si>
  <si>
    <t>mid</t>
  </si>
  <si>
    <t>Y</t>
  </si>
  <si>
    <t>Dubinky Well</t>
  </si>
  <si>
    <t>low</t>
  </si>
  <si>
    <t>Window Rock (East)</t>
  </si>
  <si>
    <t>Tabaguage</t>
  </si>
  <si>
    <t>CBG-3190</t>
  </si>
  <si>
    <t>NM018-19</t>
  </si>
  <si>
    <t>SWSP18_NM0448</t>
  </si>
  <si>
    <t>CP2-76</t>
  </si>
  <si>
    <t>CP2-116</t>
  </si>
  <si>
    <t>Drake</t>
  </si>
  <si>
    <t>AZ930-285</t>
  </si>
  <si>
    <t>CBG-3192</t>
  </si>
  <si>
    <t>population</t>
  </si>
  <si>
    <t>wet</t>
  </si>
  <si>
    <t>dry</t>
  </si>
  <si>
    <t>MAP_level</t>
  </si>
  <si>
    <t>notes</t>
  </si>
  <si>
    <t>notes that this is different for the CG</t>
  </si>
  <si>
    <t>temp_cv</t>
  </si>
  <si>
    <t>UnPr_high</t>
  </si>
  <si>
    <t>UnPr_mid</t>
  </si>
  <si>
    <t>Pr_low</t>
  </si>
  <si>
    <t>UnPr_low</t>
  </si>
  <si>
    <t>Pr_high</t>
  </si>
  <si>
    <t>Pr_mid</t>
  </si>
  <si>
    <t>cv_temp_mon</t>
  </si>
  <si>
    <t>Pr_high_NoM</t>
  </si>
  <si>
    <t>Pr_high_YM</t>
  </si>
  <si>
    <t>Pr_low_YM</t>
  </si>
  <si>
    <t>Pr_low_NoM</t>
  </si>
  <si>
    <t>Pr_mid_NoM</t>
  </si>
  <si>
    <t>Pr_mid_YM</t>
  </si>
  <si>
    <t>UnPr_high_NoM</t>
  </si>
  <si>
    <t>UnPr_high_YM</t>
  </si>
  <si>
    <t>UnPr_low_YM</t>
  </si>
  <si>
    <t>UnPr_low_NoM</t>
  </si>
  <si>
    <t>UnPr_mid_YM</t>
  </si>
  <si>
    <t>UnPr_mid_NoM</t>
  </si>
  <si>
    <t>ID_ZK</t>
  </si>
  <si>
    <t>Lat</t>
  </si>
  <si>
    <t>Long</t>
  </si>
  <si>
    <t>Type</t>
  </si>
  <si>
    <t>Elevation</t>
  </si>
  <si>
    <t>unit</t>
  </si>
  <si>
    <t>GPS</t>
  </si>
  <si>
    <t>NAD83</t>
  </si>
  <si>
    <t>FT</t>
  </si>
  <si>
    <t>M</t>
  </si>
  <si>
    <t xml:space="preserve"> </t>
  </si>
  <si>
    <t>NAD-27</t>
  </si>
  <si>
    <t>CGLong</t>
  </si>
  <si>
    <t>CGLAT</t>
  </si>
  <si>
    <t>SAP_mm</t>
  </si>
  <si>
    <t>SAT_C</t>
  </si>
  <si>
    <t>1UnPr_high</t>
  </si>
  <si>
    <t>2UnPr_low</t>
  </si>
  <si>
    <t>3Pr_low</t>
  </si>
  <si>
    <t>4Pr_high</t>
  </si>
  <si>
    <t>5UnPr_mid</t>
  </si>
  <si>
    <t>6Pr_high</t>
  </si>
  <si>
    <t>7UnPr_low</t>
  </si>
  <si>
    <t>8UnPr_mid</t>
  </si>
  <si>
    <t>9UnPr_high</t>
  </si>
  <si>
    <t>10Pr_low</t>
  </si>
  <si>
    <t>11Pr_mid</t>
  </si>
  <si>
    <t>12Pr_mid</t>
  </si>
  <si>
    <t>SAPmmDif</t>
  </si>
  <si>
    <t>SATCdiff</t>
  </si>
  <si>
    <t>CG_SAPmm</t>
  </si>
  <si>
    <t>CG_SATC</t>
  </si>
  <si>
    <t>CG_CV</t>
  </si>
  <si>
    <t>Cvdiff</t>
  </si>
  <si>
    <t>vpd</t>
  </si>
  <si>
    <t>cv_p</t>
  </si>
  <si>
    <t>cv_t</t>
  </si>
  <si>
    <t>temp_sd_c</t>
  </si>
  <si>
    <t>cv_term</t>
  </si>
  <si>
    <t>population code</t>
  </si>
  <si>
    <t>MAP standard deviation (between years!)</t>
  </si>
  <si>
    <t>MAP SD / MAP * 100</t>
  </si>
  <si>
    <t>mean annual precip; downloaded from PRISM data explorer with csv long lat, 1991-2020</t>
  </si>
  <si>
    <t>mean annual temp; downloaded from PRISM data explorer with csv long lat, 1991-2020</t>
  </si>
  <si>
    <t>MAT standard deviation (between years!)</t>
  </si>
  <si>
    <t>MAT SD / MAT * 100</t>
  </si>
  <si>
    <t>(MAT CV + MAP CV) / 2; term to summarize overall CV of a location</t>
  </si>
  <si>
    <t>MAP_ppt_sd_mm</t>
  </si>
  <si>
    <t>MAP_cv_p</t>
  </si>
  <si>
    <t>MAT_temp_sd_c</t>
  </si>
  <si>
    <t>MAT_cv_t</t>
  </si>
  <si>
    <t>SAP_ppt_sd_mm</t>
  </si>
  <si>
    <t>SAP_cv_p</t>
  </si>
  <si>
    <t>SAT_temp_sd_c</t>
  </si>
  <si>
    <t>SAT_cv_t</t>
  </si>
  <si>
    <t>spring_vpd</t>
  </si>
  <si>
    <t>spring annual precip; downloaded from PRISM data explorer with csv long lat, 1991-2020 April - June</t>
  </si>
  <si>
    <t>spring annual temp; downloaded from PRISM data explorer with csv long lat, 1991-2020 April - June</t>
  </si>
  <si>
    <t>spring VPD; downloaded from PRISM data explorer with csv long lat, 1991-2020 April - June</t>
  </si>
  <si>
    <t>cv_term_annual</t>
  </si>
  <si>
    <t>cv_term_spring</t>
  </si>
  <si>
    <t>spring_vpd_sd</t>
  </si>
  <si>
    <t>spring_vpd_cv</t>
  </si>
  <si>
    <t>State</t>
  </si>
  <si>
    <t>UT</t>
  </si>
  <si>
    <t>CO</t>
  </si>
  <si>
    <t>AZ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</si>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</sst>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0" xfId="0" applyFont="1"/>
    <xf numFmtId="0" fontId="0" fillId="3" borderId="0" xfId="0" applyFill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4160-38C3-4A44-8A34-FA29ED061987}">
  <dimension ref="A1:T14"/>
  <sheetViews>
    <sheetView zoomScaleNormal="100" workbookViewId="0">
      <selection activeCell="A6" sqref="A6:XFD6"/>
    </sheetView>
  </sheetViews>
  <sheetFormatPr baseColWidth="10" defaultRowHeight="16" x14ac:dyDescent="0.2"/>
  <cols>
    <col min="2" max="3" width="10.83203125" customWidth="1"/>
    <col min="6" max="6" width="11.6640625" bestFit="1" customWidth="1"/>
    <col min="13" max="13" width="14.6640625" bestFit="1" customWidth="1"/>
  </cols>
  <sheetData>
    <row r="1" spans="1:20" s="1" customFormat="1" x14ac:dyDescent="0.2">
      <c r="A1" s="1" t="s">
        <v>25</v>
      </c>
      <c r="B1" s="1" t="s">
        <v>0</v>
      </c>
      <c r="C1" s="1" t="s">
        <v>1</v>
      </c>
      <c r="D1" s="1" t="s">
        <v>28</v>
      </c>
      <c r="E1" s="1" t="s">
        <v>2</v>
      </c>
      <c r="F1" s="1" t="s">
        <v>86</v>
      </c>
      <c r="G1" s="1" t="s">
        <v>3</v>
      </c>
      <c r="H1" s="1" t="s">
        <v>4</v>
      </c>
      <c r="I1" s="1" t="s">
        <v>3</v>
      </c>
      <c r="J1" s="1" t="s">
        <v>5</v>
      </c>
      <c r="K1" s="1" t="s">
        <v>6</v>
      </c>
      <c r="L1" s="1" t="s">
        <v>31</v>
      </c>
      <c r="M1" s="1" t="s">
        <v>38</v>
      </c>
      <c r="N1" s="1" t="s">
        <v>29</v>
      </c>
      <c r="O1" s="1" t="s">
        <v>52</v>
      </c>
      <c r="P1" s="1" t="s">
        <v>53</v>
      </c>
      <c r="Q1" s="1" t="s">
        <v>65</v>
      </c>
      <c r="R1" s="1" t="s">
        <v>66</v>
      </c>
      <c r="S1" s="1" t="s">
        <v>31</v>
      </c>
      <c r="T1" s="1" t="s">
        <v>85</v>
      </c>
    </row>
    <row r="2" spans="1:20" x14ac:dyDescent="0.2">
      <c r="A2">
        <v>1</v>
      </c>
      <c r="B2" t="s">
        <v>7</v>
      </c>
      <c r="C2" s="4">
        <v>167.07464516129031</v>
      </c>
      <c r="D2" s="4" t="s">
        <v>27</v>
      </c>
      <c r="E2" s="4">
        <v>62.317843070048838</v>
      </c>
      <c r="F2" s="3">
        <v>37.299401719446102</v>
      </c>
      <c r="G2" t="s">
        <v>8</v>
      </c>
      <c r="H2" s="4">
        <v>15.20667897814711</v>
      </c>
      <c r="I2" t="s">
        <v>8</v>
      </c>
      <c r="J2" t="s">
        <v>8</v>
      </c>
      <c r="K2" t="s">
        <v>9</v>
      </c>
      <c r="L2" t="s">
        <v>32</v>
      </c>
      <c r="M2" t="s">
        <v>45</v>
      </c>
      <c r="O2" s="6">
        <v>37.070416666699998</v>
      </c>
      <c r="P2" s="6">
        <v>-111.50163888900001</v>
      </c>
      <c r="Q2" s="11">
        <v>7.9750537634408598</v>
      </c>
      <c r="R2" s="11">
        <v>19.903823178016701</v>
      </c>
      <c r="S2" t="s">
        <v>67</v>
      </c>
      <c r="T2">
        <v>30.942499999999999</v>
      </c>
    </row>
    <row r="3" spans="1:20" x14ac:dyDescent="0.2">
      <c r="A3">
        <v>2</v>
      </c>
      <c r="B3" t="s">
        <v>21</v>
      </c>
      <c r="C3" s="4">
        <v>338.36896774193531</v>
      </c>
      <c r="D3" s="4" t="s">
        <v>26</v>
      </c>
      <c r="E3" s="4">
        <v>112.68382243294249</v>
      </c>
      <c r="F3" s="3">
        <v>33.302055795755898</v>
      </c>
      <c r="G3" t="s">
        <v>8</v>
      </c>
      <c r="H3" s="4">
        <v>9.9515235457063902</v>
      </c>
      <c r="I3" t="s">
        <v>8</v>
      </c>
      <c r="J3" t="s">
        <v>14</v>
      </c>
      <c r="K3" t="s">
        <v>9</v>
      </c>
      <c r="L3" t="s">
        <v>35</v>
      </c>
      <c r="M3" t="s">
        <v>48</v>
      </c>
      <c r="O3" s="6">
        <v>37.661009999999997</v>
      </c>
      <c r="P3" s="6">
        <v>-113.81037000000001</v>
      </c>
      <c r="Q3" s="11">
        <v>18.0558494623656</v>
      </c>
      <c r="R3" s="11">
        <v>13.213261648745499</v>
      </c>
      <c r="S3" t="s">
        <v>68</v>
      </c>
      <c r="T3">
        <v>21.215000000000003</v>
      </c>
    </row>
    <row r="4" spans="1:20" x14ac:dyDescent="0.2">
      <c r="A4">
        <v>3</v>
      </c>
      <c r="B4" t="s">
        <v>20</v>
      </c>
      <c r="C4" s="4">
        <v>315.64006451612937</v>
      </c>
      <c r="D4" s="4" t="s">
        <v>26</v>
      </c>
      <c r="E4" s="4">
        <v>74.907764872958026</v>
      </c>
      <c r="F4" s="3">
        <v>23.732020517671099</v>
      </c>
      <c r="G4" t="s">
        <v>14</v>
      </c>
      <c r="H4" s="4">
        <v>8.7674669128962766</v>
      </c>
      <c r="I4" t="s">
        <v>14</v>
      </c>
      <c r="J4" t="s">
        <v>14</v>
      </c>
      <c r="K4" t="s">
        <v>9</v>
      </c>
      <c r="L4" t="s">
        <v>34</v>
      </c>
      <c r="M4" t="s">
        <v>42</v>
      </c>
      <c r="O4" s="6">
        <v>39.191830000000003</v>
      </c>
      <c r="P4" s="6">
        <v>-110.71167</v>
      </c>
      <c r="Q4" s="11">
        <v>23.998903225806501</v>
      </c>
      <c r="R4" s="11">
        <v>17.461768219832699</v>
      </c>
      <c r="S4" t="s">
        <v>69</v>
      </c>
      <c r="T4">
        <v>20.96</v>
      </c>
    </row>
    <row r="5" spans="1:20" x14ac:dyDescent="0.2">
      <c r="A5">
        <v>4</v>
      </c>
      <c r="B5" t="s">
        <v>17</v>
      </c>
      <c r="C5" s="4">
        <v>253.16425806451616</v>
      </c>
      <c r="D5" s="4" t="s">
        <v>27</v>
      </c>
      <c r="E5" s="4">
        <v>75.020013860732647</v>
      </c>
      <c r="F5" s="3">
        <v>29.632940460977199</v>
      </c>
      <c r="G5" t="s">
        <v>14</v>
      </c>
      <c r="H5" s="4">
        <v>12.578947368421057</v>
      </c>
      <c r="I5" t="s">
        <v>14</v>
      </c>
      <c r="J5" t="s">
        <v>8</v>
      </c>
      <c r="K5" t="s">
        <v>9</v>
      </c>
      <c r="L5" t="s">
        <v>36</v>
      </c>
      <c r="M5" t="s">
        <v>39</v>
      </c>
      <c r="O5" s="6">
        <v>38.796619999999997</v>
      </c>
      <c r="P5" s="6">
        <v>-109.20929</v>
      </c>
      <c r="Q5" s="11">
        <v>19.5989677419355</v>
      </c>
      <c r="R5" s="11">
        <v>17.558542413381101</v>
      </c>
      <c r="S5" t="s">
        <v>70</v>
      </c>
      <c r="T5">
        <v>29.192499999999995</v>
      </c>
    </row>
    <row r="6" spans="1:20" x14ac:dyDescent="0.2">
      <c r="A6">
        <v>5</v>
      </c>
      <c r="B6" t="s">
        <v>24</v>
      </c>
      <c r="C6" s="4">
        <v>221</v>
      </c>
      <c r="D6" s="4" t="s">
        <v>27</v>
      </c>
      <c r="E6" s="4">
        <v>75.995958732621574</v>
      </c>
      <c r="F6" s="3">
        <v>34.409561586477203</v>
      </c>
      <c r="G6" t="s">
        <v>8</v>
      </c>
      <c r="H6" s="4">
        <v>12.1</v>
      </c>
      <c r="I6" t="s">
        <v>8</v>
      </c>
      <c r="J6" t="s">
        <v>11</v>
      </c>
      <c r="K6" t="s">
        <v>9</v>
      </c>
      <c r="L6" t="s">
        <v>33</v>
      </c>
      <c r="M6" t="s">
        <v>50</v>
      </c>
      <c r="N6" t="s">
        <v>30</v>
      </c>
      <c r="O6" s="6">
        <v>37.563899999999997</v>
      </c>
      <c r="P6" s="6">
        <v>-111.3883</v>
      </c>
      <c r="Q6" s="11">
        <v>10.8018279569892</v>
      </c>
      <c r="R6" s="11">
        <v>16.263440860215098</v>
      </c>
      <c r="S6" t="s">
        <v>71</v>
      </c>
      <c r="T6">
        <v>25.927500000000002</v>
      </c>
    </row>
    <row r="7" spans="1:20" x14ac:dyDescent="0.2">
      <c r="A7">
        <v>6</v>
      </c>
      <c r="B7" s="2" t="s">
        <v>22</v>
      </c>
      <c r="C7" s="4">
        <v>343.73574193548507</v>
      </c>
      <c r="D7" s="4" t="s">
        <v>26</v>
      </c>
      <c r="E7" s="4">
        <v>98.88013047421525</v>
      </c>
      <c r="F7" s="3">
        <v>28.766322034900401</v>
      </c>
      <c r="G7" t="s">
        <v>14</v>
      </c>
      <c r="H7" s="4">
        <v>14.777162203754999</v>
      </c>
      <c r="I7" t="s">
        <v>14</v>
      </c>
      <c r="J7" t="s">
        <v>8</v>
      </c>
      <c r="K7" t="s">
        <v>12</v>
      </c>
      <c r="L7" t="s">
        <v>36</v>
      </c>
      <c r="M7" t="s">
        <v>40</v>
      </c>
      <c r="O7" s="10">
        <v>34.974899999999998</v>
      </c>
      <c r="P7" s="10">
        <v>-112.377</v>
      </c>
      <c r="Q7" s="11">
        <v>9.6629247311827999</v>
      </c>
      <c r="R7" s="11">
        <v>17.807646356033501</v>
      </c>
      <c r="S7" t="s">
        <v>72</v>
      </c>
      <c r="T7">
        <v>29.827499999999997</v>
      </c>
    </row>
    <row r="8" spans="1:20" x14ac:dyDescent="0.2">
      <c r="A8">
        <v>7</v>
      </c>
      <c r="B8" s="2" t="s">
        <v>15</v>
      </c>
      <c r="C8" s="4">
        <v>236.97380645161294</v>
      </c>
      <c r="D8" s="4" t="s">
        <v>27</v>
      </c>
      <c r="E8" s="4">
        <v>70.434631541318524</v>
      </c>
      <c r="F8" s="3">
        <v>29.722538788564499</v>
      </c>
      <c r="G8" t="s">
        <v>8</v>
      </c>
      <c r="H8" s="4">
        <v>9.4778393351800556</v>
      </c>
      <c r="I8" t="s">
        <v>8</v>
      </c>
      <c r="J8" t="s">
        <v>14</v>
      </c>
      <c r="K8" t="s">
        <v>12</v>
      </c>
      <c r="L8" t="s">
        <v>35</v>
      </c>
      <c r="M8" t="s">
        <v>47</v>
      </c>
      <c r="O8" s="10">
        <v>35.718899999999998</v>
      </c>
      <c r="P8" s="10">
        <v>-109.452</v>
      </c>
      <c r="Q8" s="11">
        <v>9.9305806451612906</v>
      </c>
      <c r="R8" s="11">
        <v>13.181600955794501</v>
      </c>
      <c r="S8" t="s">
        <v>73</v>
      </c>
      <c r="T8">
        <v>21.712499999999999</v>
      </c>
    </row>
    <row r="9" spans="1:20" x14ac:dyDescent="0.2">
      <c r="A9">
        <v>8</v>
      </c>
      <c r="B9" s="2" t="s">
        <v>10</v>
      </c>
      <c r="C9" s="4">
        <v>194.78522580645173</v>
      </c>
      <c r="D9" s="4" t="s">
        <v>27</v>
      </c>
      <c r="E9" s="4">
        <v>62.234345215863783</v>
      </c>
      <c r="F9" s="3">
        <v>31.950239017461701</v>
      </c>
      <c r="G9" t="s">
        <v>8</v>
      </c>
      <c r="H9" s="4">
        <v>12.152046783625721</v>
      </c>
      <c r="I9" t="s">
        <v>8</v>
      </c>
      <c r="J9" t="s">
        <v>11</v>
      </c>
      <c r="K9" t="s">
        <v>12</v>
      </c>
      <c r="L9" t="s">
        <v>33</v>
      </c>
      <c r="M9" t="s">
        <v>49</v>
      </c>
      <c r="O9" s="10">
        <v>36.658000000000001</v>
      </c>
      <c r="P9" s="10">
        <v>-107.99</v>
      </c>
      <c r="Q9" s="11">
        <v>11.9953548387097</v>
      </c>
      <c r="R9" s="11">
        <v>16.649342891278401</v>
      </c>
      <c r="S9" t="s">
        <v>74</v>
      </c>
      <c r="T9">
        <v>24.395</v>
      </c>
    </row>
    <row r="10" spans="1:20" x14ac:dyDescent="0.2">
      <c r="A10">
        <v>9</v>
      </c>
      <c r="B10" t="s">
        <v>23</v>
      </c>
      <c r="C10" s="4">
        <v>394.78154838709696</v>
      </c>
      <c r="D10" s="4" t="s">
        <v>26</v>
      </c>
      <c r="E10" s="4">
        <v>168.00441421320616</v>
      </c>
      <c r="F10" s="3">
        <v>42.556298514861702</v>
      </c>
      <c r="G10" t="s">
        <v>8</v>
      </c>
      <c r="H10" s="4">
        <v>17.597414589104332</v>
      </c>
      <c r="I10" t="s">
        <v>8</v>
      </c>
      <c r="J10" t="s">
        <v>8</v>
      </c>
      <c r="K10" t="s">
        <v>12</v>
      </c>
      <c r="L10" t="s">
        <v>32</v>
      </c>
      <c r="M10" t="s">
        <v>46</v>
      </c>
      <c r="O10" s="6">
        <v>33.933050000000001</v>
      </c>
      <c r="P10" s="6">
        <v>-111.81927</v>
      </c>
      <c r="Q10" s="11">
        <v>8.8299139784946199</v>
      </c>
      <c r="R10" s="11">
        <v>20.533452807646398</v>
      </c>
      <c r="S10" t="s">
        <v>75</v>
      </c>
      <c r="T10">
        <v>31.682499999999997</v>
      </c>
    </row>
    <row r="11" spans="1:20" x14ac:dyDescent="0.2">
      <c r="A11">
        <v>10</v>
      </c>
      <c r="B11" t="s">
        <v>18</v>
      </c>
      <c r="C11" s="4">
        <v>296.77032258064423</v>
      </c>
      <c r="D11" s="4" t="s">
        <v>26</v>
      </c>
      <c r="E11" s="4">
        <v>79.172813913357473</v>
      </c>
      <c r="F11" s="3">
        <v>26.678143968335299</v>
      </c>
      <c r="G11" t="s">
        <v>14</v>
      </c>
      <c r="H11" s="4">
        <v>10.118036318867334</v>
      </c>
      <c r="I11" t="s">
        <v>14</v>
      </c>
      <c r="J11" t="s">
        <v>14</v>
      </c>
      <c r="K11" t="s">
        <v>12</v>
      </c>
      <c r="L11" t="s">
        <v>34</v>
      </c>
      <c r="M11" t="s">
        <v>41</v>
      </c>
      <c r="O11" s="6">
        <v>36.320050000000002</v>
      </c>
      <c r="P11" s="6">
        <v>-106.11105000000001</v>
      </c>
      <c r="Q11" s="11">
        <v>19.3395053763441</v>
      </c>
      <c r="R11" s="11">
        <v>13.998805256869799</v>
      </c>
      <c r="S11" t="s">
        <v>76</v>
      </c>
      <c r="T11">
        <v>21.862500000000001</v>
      </c>
    </row>
    <row r="12" spans="1:20" x14ac:dyDescent="0.2">
      <c r="A12">
        <v>11</v>
      </c>
      <c r="B12" s="5" t="s">
        <v>19</v>
      </c>
      <c r="C12" s="4">
        <v>300.88348387096761</v>
      </c>
      <c r="D12" s="4" t="s">
        <v>26</v>
      </c>
      <c r="E12" s="4">
        <v>82.966026818961964</v>
      </c>
      <c r="F12" s="3">
        <v>27.574137919295602</v>
      </c>
      <c r="G12" t="s">
        <v>14</v>
      </c>
      <c r="H12" s="4">
        <v>11.571560480147722</v>
      </c>
      <c r="I12" t="s">
        <v>14</v>
      </c>
      <c r="J12" t="s">
        <v>11</v>
      </c>
      <c r="K12" t="s">
        <v>12</v>
      </c>
      <c r="L12" t="s">
        <v>37</v>
      </c>
      <c r="M12" t="s">
        <v>44</v>
      </c>
      <c r="O12">
        <v>35.8049842</v>
      </c>
      <c r="P12" s="8">
        <v>-106.13737999999999</v>
      </c>
      <c r="Q12" s="11">
        <v>17.790924731182798</v>
      </c>
      <c r="R12" s="11">
        <v>15.9127837514934</v>
      </c>
      <c r="S12" t="s">
        <v>77</v>
      </c>
      <c r="T12">
        <v>25.1</v>
      </c>
    </row>
    <row r="13" spans="1:20" x14ac:dyDescent="0.2">
      <c r="A13">
        <v>12</v>
      </c>
      <c r="B13" t="s">
        <v>13</v>
      </c>
      <c r="C13" s="4">
        <v>231.98393548387091</v>
      </c>
      <c r="D13" s="4" t="s">
        <v>27</v>
      </c>
      <c r="E13" s="4">
        <v>64.610144213807715</v>
      </c>
      <c r="F13" s="3">
        <v>27.851128604678699</v>
      </c>
      <c r="G13" t="s">
        <v>14</v>
      </c>
      <c r="H13" s="4">
        <v>11.887657740843332</v>
      </c>
      <c r="I13" t="s">
        <v>14</v>
      </c>
      <c r="J13" t="s">
        <v>11</v>
      </c>
      <c r="K13" t="s">
        <v>9</v>
      </c>
      <c r="L13" t="s">
        <v>37</v>
      </c>
      <c r="M13" t="s">
        <v>43</v>
      </c>
      <c r="O13" s="10">
        <v>38.704999999999998</v>
      </c>
      <c r="P13" s="10">
        <v>-109.8827</v>
      </c>
      <c r="Q13" s="11">
        <v>16.288774193548399</v>
      </c>
      <c r="R13" s="11">
        <v>16.553763440860202</v>
      </c>
      <c r="S13" t="s">
        <v>78</v>
      </c>
      <c r="T13">
        <v>24.072499999999998</v>
      </c>
    </row>
    <row r="14" spans="1:20" x14ac:dyDescent="0.2">
      <c r="O14" s="10"/>
      <c r="P14" s="10"/>
      <c r="R14" s="11"/>
    </row>
  </sheetData>
  <sortState xmlns:xlrd2="http://schemas.microsoft.com/office/spreadsheetml/2017/richdata2" ref="A2:T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37BA-669C-CC4A-BFEA-10DE430C213F}">
  <dimension ref="A1:AC26"/>
  <sheetViews>
    <sheetView topLeftCell="O1" zoomScale="120" zoomScaleNormal="120" workbookViewId="0">
      <pane ySplit="1" topLeftCell="A2" activePane="bottomLeft" state="frozen"/>
      <selection pane="bottomLeft" activeCell="R32" sqref="R32"/>
    </sheetView>
  </sheetViews>
  <sheetFormatPr baseColWidth="10" defaultRowHeight="16" x14ac:dyDescent="0.2"/>
  <cols>
    <col min="1" max="1" width="12.33203125" style="15" bestFit="1" customWidth="1"/>
    <col min="2" max="2" width="17.83203125" style="15" bestFit="1" customWidth="1"/>
    <col min="3" max="3" width="12.1640625" style="15" bestFit="1" customWidth="1"/>
    <col min="4" max="4" width="12.5" style="15" customWidth="1"/>
    <col min="5" max="5" width="13.5" style="15" bestFit="1" customWidth="1"/>
    <col min="6" max="6" width="12.1640625" style="15" bestFit="1" customWidth="1"/>
    <col min="7" max="7" width="9.5" style="15" customWidth="1"/>
    <col min="8" max="8" width="12.1640625" style="15" bestFit="1" customWidth="1"/>
    <col min="9" max="9" width="12" style="15" customWidth="1"/>
    <col min="10" max="10" width="11.1640625" style="15" bestFit="1" customWidth="1"/>
    <col min="11" max="11" width="10.83203125" style="15" customWidth="1"/>
    <col min="12" max="12" width="15.5" style="15" customWidth="1"/>
    <col min="13" max="13" width="32" style="15" customWidth="1"/>
    <col min="14" max="17" width="12.1640625" style="15" bestFit="1" customWidth="1"/>
    <col min="18" max="18" width="12.6640625" style="15" bestFit="1" customWidth="1"/>
    <col min="19" max="19" width="10.83203125" style="15" customWidth="1"/>
    <col min="20" max="20" width="10.1640625" style="15" customWidth="1"/>
    <col min="21" max="23" width="12.83203125" style="15" customWidth="1"/>
    <col min="24" max="25" width="12.1640625" style="15" bestFit="1" customWidth="1"/>
    <col min="26" max="26" width="11" style="15" customWidth="1"/>
    <col min="27" max="27" width="8.6640625" style="15" customWidth="1"/>
    <col min="28" max="28" width="6.6640625" style="15" customWidth="1"/>
    <col min="29" max="29" width="8.1640625" style="15" bestFit="1" customWidth="1"/>
    <col min="30" max="16384" width="10.83203125" style="15"/>
  </cols>
  <sheetData>
    <row r="1" spans="1:29" s="16" customFormat="1" x14ac:dyDescent="0.2">
      <c r="A1" s="16" t="s">
        <v>25</v>
      </c>
      <c r="B1" s="16" t="s">
        <v>0</v>
      </c>
      <c r="C1" s="17" t="s">
        <v>1</v>
      </c>
      <c r="D1" s="16" t="s">
        <v>28</v>
      </c>
      <c r="E1" s="17" t="s">
        <v>2</v>
      </c>
      <c r="F1" s="17" t="s">
        <v>86</v>
      </c>
      <c r="G1" s="16" t="s">
        <v>3</v>
      </c>
      <c r="H1" s="19" t="s">
        <v>4</v>
      </c>
      <c r="I1" s="16" t="s">
        <v>3</v>
      </c>
      <c r="J1" s="16" t="s">
        <v>6</v>
      </c>
      <c r="K1" s="16" t="s">
        <v>31</v>
      </c>
      <c r="L1" s="16" t="s">
        <v>38</v>
      </c>
      <c r="M1" s="16" t="s">
        <v>29</v>
      </c>
      <c r="N1" s="19" t="s">
        <v>88</v>
      </c>
      <c r="O1" s="19" t="s">
        <v>87</v>
      </c>
      <c r="P1" s="21" t="s">
        <v>89</v>
      </c>
      <c r="Q1" s="16" t="s">
        <v>52</v>
      </c>
      <c r="R1" s="16" t="s">
        <v>53</v>
      </c>
      <c r="S1" s="16" t="s">
        <v>63</v>
      </c>
      <c r="T1" s="16" t="s">
        <v>64</v>
      </c>
      <c r="U1" s="16" t="s">
        <v>80</v>
      </c>
      <c r="V1" s="16" t="s">
        <v>84</v>
      </c>
      <c r="W1" s="16" t="s">
        <v>79</v>
      </c>
      <c r="X1" s="23" t="s">
        <v>65</v>
      </c>
      <c r="Y1" s="19" t="s">
        <v>66</v>
      </c>
      <c r="Z1" s="16" t="s">
        <v>81</v>
      </c>
      <c r="AA1" s="16" t="s">
        <v>82</v>
      </c>
      <c r="AB1" s="16" t="s">
        <v>83</v>
      </c>
      <c r="AC1" s="25" t="s">
        <v>85</v>
      </c>
    </row>
    <row r="2" spans="1:29" x14ac:dyDescent="0.2">
      <c r="A2" s="15">
        <v>1</v>
      </c>
      <c r="B2" s="15" t="s">
        <v>7</v>
      </c>
      <c r="C2" s="18">
        <v>172.58533333333335</v>
      </c>
      <c r="D2" s="15" t="s">
        <v>27</v>
      </c>
      <c r="E2" s="18">
        <v>58.520434552640481</v>
      </c>
      <c r="F2" s="18">
        <v>33.908115725925228</v>
      </c>
      <c r="G2" s="15" t="s">
        <v>8</v>
      </c>
      <c r="H2" s="20">
        <v>15.206678978147099</v>
      </c>
      <c r="I2" s="15" t="s">
        <v>8</v>
      </c>
      <c r="J2" s="15" t="s">
        <v>9</v>
      </c>
      <c r="K2" s="15" t="s">
        <v>67</v>
      </c>
      <c r="L2" s="15" t="s">
        <v>45</v>
      </c>
      <c r="N2" s="20">
        <v>0.53610987036562574</v>
      </c>
      <c r="O2" s="20">
        <v>3.5154745597745958</v>
      </c>
      <c r="P2" s="22">
        <f>(F2+O2)/2</f>
        <v>18.711795142849912</v>
      </c>
      <c r="Q2" s="15">
        <v>37.070416666699998</v>
      </c>
      <c r="R2" s="15">
        <v>-111.50163888900001</v>
      </c>
      <c r="S2" s="15">
        <v>-106.00452</v>
      </c>
      <c r="T2" s="15">
        <v>35.612827000000003</v>
      </c>
      <c r="U2" s="15">
        <f t="shared" ref="U2:U13" si="0">Y2-AA2</f>
        <v>5.0638231780167011</v>
      </c>
      <c r="V2" s="15">
        <f t="shared" ref="V2:V13" si="1">F2-AB2</f>
        <v>11.738115725925226</v>
      </c>
      <c r="W2" s="15">
        <f t="shared" ref="W2:W13" si="2">X2-Z2</f>
        <v>-35.464838709677402</v>
      </c>
      <c r="X2" s="24">
        <v>23.925161290322599</v>
      </c>
      <c r="Y2" s="20">
        <v>19.903823178016701</v>
      </c>
      <c r="Z2" s="15">
        <v>59.39</v>
      </c>
      <c r="AA2" s="15">
        <v>14.84</v>
      </c>
      <c r="AB2" s="15">
        <v>22.17</v>
      </c>
      <c r="AC2" s="26">
        <v>30.942499999999999</v>
      </c>
    </row>
    <row r="3" spans="1:29" x14ac:dyDescent="0.2">
      <c r="A3" s="15">
        <v>2</v>
      </c>
      <c r="B3" s="15" t="s">
        <v>21</v>
      </c>
      <c r="C3" s="18">
        <v>349.46233333333333</v>
      </c>
      <c r="D3" s="15" t="s">
        <v>26</v>
      </c>
      <c r="E3" s="18">
        <v>106.7554719160706</v>
      </c>
      <c r="F3" s="18">
        <v>30.548491706613284</v>
      </c>
      <c r="G3" s="15" t="s">
        <v>8</v>
      </c>
      <c r="H3" s="20">
        <v>9.9515235457063902</v>
      </c>
      <c r="I3" s="15" t="s">
        <v>14</v>
      </c>
      <c r="J3" s="15" t="s">
        <v>9</v>
      </c>
      <c r="K3" s="15" t="s">
        <v>68</v>
      </c>
      <c r="L3" s="15" t="s">
        <v>48</v>
      </c>
      <c r="N3" s="20">
        <v>0.66720380659902556</v>
      </c>
      <c r="O3" s="20">
        <v>6.669814794392126</v>
      </c>
      <c r="P3" s="22">
        <f t="shared" ref="P3:P13" si="3">(F3+O3)/2</f>
        <v>18.609153250502704</v>
      </c>
      <c r="Q3" s="15">
        <v>37.661009999999997</v>
      </c>
      <c r="R3" s="15">
        <v>-113.81037000000001</v>
      </c>
      <c r="S3" s="15">
        <v>-106.00452</v>
      </c>
      <c r="T3" s="15">
        <v>35.612827000000003</v>
      </c>
      <c r="U3" s="15">
        <f t="shared" si="0"/>
        <v>-1.6267383512545006</v>
      </c>
      <c r="V3" s="15">
        <f t="shared" si="1"/>
        <v>8.378491706613282</v>
      </c>
      <c r="W3" s="15">
        <f t="shared" si="2"/>
        <v>-5.2224516129031997</v>
      </c>
      <c r="X3" s="24">
        <v>54.167548387096801</v>
      </c>
      <c r="Y3" s="20">
        <v>13.213261648745499</v>
      </c>
      <c r="Z3" s="15">
        <v>59.39</v>
      </c>
      <c r="AA3" s="15">
        <v>14.84</v>
      </c>
      <c r="AB3" s="15">
        <v>22.17</v>
      </c>
      <c r="AC3" s="26">
        <v>21.215000000000003</v>
      </c>
    </row>
    <row r="4" spans="1:29" x14ac:dyDescent="0.2">
      <c r="A4" s="15">
        <v>3</v>
      </c>
      <c r="B4" s="15" t="s">
        <v>20</v>
      </c>
      <c r="C4" s="18">
        <v>329.12099999999998</v>
      </c>
      <c r="D4" s="15" t="s">
        <v>26</v>
      </c>
      <c r="E4" s="18">
        <v>62.88392126877865</v>
      </c>
      <c r="F4" s="18">
        <v>19.106626823806032</v>
      </c>
      <c r="G4" s="15" t="s">
        <v>14</v>
      </c>
      <c r="H4" s="20">
        <v>8.7674669128962766</v>
      </c>
      <c r="I4" s="15" t="s">
        <v>14</v>
      </c>
      <c r="J4" s="15" t="s">
        <v>9</v>
      </c>
      <c r="K4" s="15" t="s">
        <v>69</v>
      </c>
      <c r="L4" s="15" t="s">
        <v>42</v>
      </c>
      <c r="N4" s="20">
        <v>0.61682352773529647</v>
      </c>
      <c r="O4" s="20">
        <v>6.9908219992666778</v>
      </c>
      <c r="P4" s="22">
        <f t="shared" si="3"/>
        <v>13.048724411536355</v>
      </c>
      <c r="Q4" s="15">
        <v>39.191830000000003</v>
      </c>
      <c r="R4" s="15">
        <v>-110.71167</v>
      </c>
      <c r="S4" s="15">
        <v>-106.00452</v>
      </c>
      <c r="T4" s="15">
        <v>35.612827000000003</v>
      </c>
      <c r="U4" s="15">
        <f t="shared" si="0"/>
        <v>2.621768219832699</v>
      </c>
      <c r="V4" s="15">
        <f t="shared" si="1"/>
        <v>-3.06337317619397</v>
      </c>
      <c r="W4" s="15">
        <f t="shared" si="2"/>
        <v>12.606709677419303</v>
      </c>
      <c r="X4" s="24">
        <v>71.996709677419304</v>
      </c>
      <c r="Y4" s="20">
        <v>17.461768219832699</v>
      </c>
      <c r="Z4" s="15">
        <v>59.39</v>
      </c>
      <c r="AA4" s="15">
        <v>14.84</v>
      </c>
      <c r="AB4" s="15">
        <v>22.17</v>
      </c>
      <c r="AC4" s="26">
        <v>20.96</v>
      </c>
    </row>
    <row r="5" spans="1:29" x14ac:dyDescent="0.2">
      <c r="A5" s="15">
        <v>4</v>
      </c>
      <c r="B5" s="15" t="s">
        <v>17</v>
      </c>
      <c r="C5" s="18">
        <v>263.06366666666668</v>
      </c>
      <c r="D5" s="15" t="s">
        <v>27</v>
      </c>
      <c r="E5" s="18">
        <v>62.366985700000001</v>
      </c>
      <c r="F5" s="18">
        <v>23.707943573820202</v>
      </c>
      <c r="G5" s="15" t="s">
        <v>14</v>
      </c>
      <c r="H5" s="20">
        <v>12.62</v>
      </c>
      <c r="I5" s="15" t="s">
        <v>8</v>
      </c>
      <c r="J5" s="15" t="s">
        <v>9</v>
      </c>
      <c r="K5" s="15" t="s">
        <v>70</v>
      </c>
      <c r="L5" s="15" t="s">
        <v>39</v>
      </c>
      <c r="N5" s="20">
        <v>0.62056703769686483</v>
      </c>
      <c r="O5" s="20">
        <v>4.9173299342065357</v>
      </c>
      <c r="P5" s="22">
        <f t="shared" si="3"/>
        <v>14.312636754013369</v>
      </c>
      <c r="Q5" s="15">
        <v>38.796619999999997</v>
      </c>
      <c r="R5" s="15">
        <v>-109.20929</v>
      </c>
      <c r="S5" s="15">
        <v>-106.00452</v>
      </c>
      <c r="T5" s="15">
        <v>35.612827000000003</v>
      </c>
      <c r="U5" s="15">
        <f t="shared" si="0"/>
        <v>2.7185424133811011</v>
      </c>
      <c r="V5" s="15">
        <f t="shared" si="1"/>
        <v>1.5379435738202005</v>
      </c>
      <c r="W5" s="15">
        <f t="shared" si="2"/>
        <v>-0.59309677419349782</v>
      </c>
      <c r="X5" s="24">
        <v>58.796903225806503</v>
      </c>
      <c r="Y5" s="20">
        <v>17.558542413381101</v>
      </c>
      <c r="Z5" s="15">
        <v>59.39</v>
      </c>
      <c r="AA5" s="15">
        <v>14.84</v>
      </c>
      <c r="AB5" s="15">
        <v>22.17</v>
      </c>
      <c r="AC5" s="26">
        <v>29.192499999999995</v>
      </c>
    </row>
    <row r="6" spans="1:29" x14ac:dyDescent="0.2">
      <c r="A6" s="15">
        <v>5</v>
      </c>
      <c r="B6" s="15" t="s">
        <v>16</v>
      </c>
      <c r="C6" s="18">
        <v>248.72066666666669</v>
      </c>
      <c r="D6" s="15" t="s">
        <v>27</v>
      </c>
      <c r="E6" s="18">
        <v>60.771053280172808</v>
      </c>
      <c r="F6" s="18">
        <v>24.433455448082107</v>
      </c>
      <c r="G6" s="15" t="s">
        <v>8</v>
      </c>
      <c r="H6" s="20">
        <v>11.703333333333331</v>
      </c>
      <c r="I6" s="15" t="s">
        <v>11</v>
      </c>
      <c r="J6" s="15" t="s">
        <v>9</v>
      </c>
      <c r="K6" s="15" t="s">
        <v>71</v>
      </c>
      <c r="L6" s="15" t="s">
        <v>50</v>
      </c>
      <c r="M6" s="15" t="s">
        <v>30</v>
      </c>
      <c r="N6" s="20">
        <v>0.64992483999999995</v>
      </c>
      <c r="O6" s="20">
        <v>5.5533310247027234</v>
      </c>
      <c r="P6" s="22">
        <f t="shared" si="3"/>
        <v>14.993393236392414</v>
      </c>
      <c r="Q6" s="15">
        <v>38.973880000000001</v>
      </c>
      <c r="R6" s="15">
        <v>-108.46249</v>
      </c>
      <c r="S6" s="15">
        <v>-106.00452</v>
      </c>
      <c r="T6" s="15">
        <v>35.612827000000003</v>
      </c>
      <c r="U6" s="15">
        <f t="shared" si="0"/>
        <v>1.6211708482675995</v>
      </c>
      <c r="V6" s="15">
        <f t="shared" si="1"/>
        <v>2.2634554480821052</v>
      </c>
      <c r="W6" s="15">
        <f t="shared" si="2"/>
        <v>-26.984516129032301</v>
      </c>
      <c r="X6" s="24">
        <v>32.4054838709677</v>
      </c>
      <c r="Y6" s="20">
        <v>16.461170848267599</v>
      </c>
      <c r="Z6" s="15">
        <v>59.39</v>
      </c>
      <c r="AA6" s="15">
        <v>14.84</v>
      </c>
      <c r="AB6" s="15">
        <v>22.17</v>
      </c>
      <c r="AC6" s="26">
        <v>25.927500000000002</v>
      </c>
    </row>
    <row r="7" spans="1:29" x14ac:dyDescent="0.2">
      <c r="A7" s="15">
        <v>6</v>
      </c>
      <c r="B7" s="15" t="s">
        <v>22</v>
      </c>
      <c r="C7" s="18">
        <v>351.22699999999998</v>
      </c>
      <c r="D7" s="15" t="s">
        <v>26</v>
      </c>
      <c r="E7" s="18">
        <v>83.393780639268101</v>
      </c>
      <c r="F7" s="18">
        <v>23.743556343694564</v>
      </c>
      <c r="G7" s="15" t="s">
        <v>14</v>
      </c>
      <c r="H7" s="20">
        <v>14.777162203754999</v>
      </c>
      <c r="I7" s="15" t="s">
        <v>8</v>
      </c>
      <c r="J7" s="15" t="s">
        <v>12</v>
      </c>
      <c r="K7" s="15" t="s">
        <v>72</v>
      </c>
      <c r="L7" s="15" t="s">
        <v>40</v>
      </c>
      <c r="N7" s="20">
        <v>0.52436058489221493</v>
      </c>
      <c r="O7" s="20">
        <v>3.5294632144416536</v>
      </c>
      <c r="P7" s="22">
        <f t="shared" si="3"/>
        <v>13.63650977906811</v>
      </c>
      <c r="Q7" s="15">
        <v>34.974899999999998</v>
      </c>
      <c r="R7" s="15">
        <v>-112.377</v>
      </c>
      <c r="S7" s="15">
        <v>-106.00452</v>
      </c>
      <c r="T7" s="15">
        <v>35.612827000000003</v>
      </c>
      <c r="U7" s="15">
        <f t="shared" si="0"/>
        <v>2.9676463560335016</v>
      </c>
      <c r="V7" s="15">
        <f t="shared" si="1"/>
        <v>1.5735563436945625</v>
      </c>
      <c r="W7" s="15">
        <f t="shared" si="2"/>
        <v>-30.401225806451599</v>
      </c>
      <c r="X7" s="24">
        <v>28.988774193548402</v>
      </c>
      <c r="Y7" s="20">
        <v>17.807646356033501</v>
      </c>
      <c r="Z7" s="15">
        <v>59.39</v>
      </c>
      <c r="AA7" s="15">
        <v>14.84</v>
      </c>
      <c r="AB7" s="15">
        <v>22.17</v>
      </c>
      <c r="AC7" s="26">
        <v>29.827499999999997</v>
      </c>
    </row>
    <row r="8" spans="1:29" x14ac:dyDescent="0.2">
      <c r="A8" s="15">
        <v>7</v>
      </c>
      <c r="B8" s="15" t="s">
        <v>15</v>
      </c>
      <c r="C8" s="18">
        <v>243.455333</v>
      </c>
      <c r="D8" s="15" t="s">
        <v>27</v>
      </c>
      <c r="E8" s="18">
        <v>58.706346642351846</v>
      </c>
      <c r="F8" s="18">
        <v>24.113805944835271</v>
      </c>
      <c r="G8" s="15" t="s">
        <v>8</v>
      </c>
      <c r="H8" s="20">
        <v>9.4778393351800556</v>
      </c>
      <c r="I8" s="15" t="s">
        <v>14</v>
      </c>
      <c r="J8" s="15" t="s">
        <v>12</v>
      </c>
      <c r="K8" s="15" t="s">
        <v>73</v>
      </c>
      <c r="L8" s="15" t="s">
        <v>47</v>
      </c>
      <c r="N8" s="20">
        <v>0.54982755917431625</v>
      </c>
      <c r="O8" s="20">
        <v>5.7937572094237746</v>
      </c>
      <c r="P8" s="22">
        <f t="shared" si="3"/>
        <v>14.953781577129522</v>
      </c>
      <c r="Q8" s="15">
        <v>35.718899999999998</v>
      </c>
      <c r="R8" s="15">
        <v>-109.452</v>
      </c>
      <c r="S8" s="15">
        <v>-106.00452</v>
      </c>
      <c r="T8" s="15">
        <v>35.612827000000003</v>
      </c>
      <c r="U8" s="15">
        <f t="shared" si="0"/>
        <v>-1.658399044205499</v>
      </c>
      <c r="V8" s="15">
        <f t="shared" si="1"/>
        <v>1.9438059448352689</v>
      </c>
      <c r="W8" s="15">
        <f t="shared" si="2"/>
        <v>-29.598258064516102</v>
      </c>
      <c r="X8" s="24">
        <v>29.791741935483898</v>
      </c>
      <c r="Y8" s="20">
        <v>13.181600955794501</v>
      </c>
      <c r="Z8" s="15">
        <v>59.39</v>
      </c>
      <c r="AA8" s="15">
        <v>14.84</v>
      </c>
      <c r="AB8" s="15">
        <v>22.17</v>
      </c>
      <c r="AC8" s="26">
        <v>21.712499999999999</v>
      </c>
    </row>
    <row r="9" spans="1:29" x14ac:dyDescent="0.2">
      <c r="A9" s="15">
        <v>8</v>
      </c>
      <c r="B9" s="15" t="s">
        <v>10</v>
      </c>
      <c r="C9" s="18">
        <v>199.47133333333332</v>
      </c>
      <c r="D9" s="15" t="s">
        <v>27</v>
      </c>
      <c r="E9" s="18">
        <v>53.315986392989849</v>
      </c>
      <c r="F9" s="18">
        <v>26.72864591720273</v>
      </c>
      <c r="G9" s="15" t="s">
        <v>8</v>
      </c>
      <c r="H9" s="20">
        <v>12.209999999999997</v>
      </c>
      <c r="I9" s="15" t="s">
        <v>11</v>
      </c>
      <c r="J9" s="15" t="s">
        <v>12</v>
      </c>
      <c r="K9" s="15" t="s">
        <v>74</v>
      </c>
      <c r="L9" s="15" t="s">
        <v>49</v>
      </c>
      <c r="N9" s="20">
        <v>0.5517058186613838</v>
      </c>
      <c r="O9" s="20">
        <v>4.5184751733119075</v>
      </c>
      <c r="P9" s="22">
        <f t="shared" si="3"/>
        <v>15.62356054525732</v>
      </c>
      <c r="Q9" s="15">
        <v>36.658000000000001</v>
      </c>
      <c r="R9" s="15">
        <v>-107.99</v>
      </c>
      <c r="S9" s="15">
        <v>-106.00452</v>
      </c>
      <c r="T9" s="15">
        <v>35.612827000000003</v>
      </c>
      <c r="U9" s="15">
        <f t="shared" si="0"/>
        <v>1.8093428912784013</v>
      </c>
      <c r="V9" s="15">
        <f t="shared" si="1"/>
        <v>4.5586459172027283</v>
      </c>
      <c r="W9" s="15">
        <f t="shared" si="2"/>
        <v>-23.403935483871003</v>
      </c>
      <c r="X9" s="24">
        <v>35.986064516128998</v>
      </c>
      <c r="Y9" s="20">
        <v>16.649342891278401</v>
      </c>
      <c r="Z9" s="15">
        <v>59.39</v>
      </c>
      <c r="AA9" s="15">
        <v>14.84</v>
      </c>
      <c r="AB9" s="15">
        <v>22.17</v>
      </c>
      <c r="AC9" s="26">
        <v>24.395</v>
      </c>
    </row>
    <row r="10" spans="1:29" x14ac:dyDescent="0.2">
      <c r="A10" s="15">
        <v>9</v>
      </c>
      <c r="B10" s="15" t="s">
        <v>23</v>
      </c>
      <c r="C10" s="18">
        <v>407.67933333333332</v>
      </c>
      <c r="D10" s="15" t="s">
        <v>26</v>
      </c>
      <c r="E10" s="18">
        <v>164.23181639615882</v>
      </c>
      <c r="F10" s="18">
        <v>40.284557731523996</v>
      </c>
      <c r="G10" s="15" t="s">
        <v>8</v>
      </c>
      <c r="H10" s="20">
        <v>17.676666666666666</v>
      </c>
      <c r="I10" s="15" t="s">
        <v>8</v>
      </c>
      <c r="J10" s="15" t="s">
        <v>12</v>
      </c>
      <c r="K10" s="15" t="s">
        <v>75</v>
      </c>
      <c r="L10" s="15" t="s">
        <v>46</v>
      </c>
      <c r="N10" s="20">
        <v>0.64630692683752111</v>
      </c>
      <c r="O10" s="20">
        <v>3.6562715076608776</v>
      </c>
      <c r="P10" s="22">
        <f t="shared" si="3"/>
        <v>21.970414619592436</v>
      </c>
      <c r="Q10" s="15">
        <v>33.933050000000001</v>
      </c>
      <c r="R10" s="15">
        <v>-111.81927</v>
      </c>
      <c r="S10" s="15">
        <v>-106.00452</v>
      </c>
      <c r="T10" s="15">
        <v>35.612827000000003</v>
      </c>
      <c r="U10" s="15">
        <f t="shared" si="0"/>
        <v>5.6934528076463984</v>
      </c>
      <c r="V10" s="15">
        <f t="shared" si="1"/>
        <v>18.114557731523995</v>
      </c>
      <c r="W10" s="15">
        <f t="shared" si="2"/>
        <v>-32.900258064516102</v>
      </c>
      <c r="X10" s="24">
        <v>26.489741935483899</v>
      </c>
      <c r="Y10" s="20">
        <v>20.533452807646398</v>
      </c>
      <c r="Z10" s="15">
        <v>59.39</v>
      </c>
      <c r="AA10" s="15">
        <v>14.84</v>
      </c>
      <c r="AB10" s="15">
        <v>22.17</v>
      </c>
      <c r="AC10" s="26">
        <v>31.682499999999997</v>
      </c>
    </row>
    <row r="11" spans="1:29" x14ac:dyDescent="0.2">
      <c r="A11" s="15">
        <v>10</v>
      </c>
      <c r="B11" s="15" t="s">
        <v>18</v>
      </c>
      <c r="C11" s="18">
        <v>300.68633333333321</v>
      </c>
      <c r="D11" s="15" t="s">
        <v>26</v>
      </c>
      <c r="E11" s="18">
        <v>61.587861907748596</v>
      </c>
      <c r="F11" s="18">
        <v>20.482428058834941</v>
      </c>
      <c r="G11" s="15" t="s">
        <v>14</v>
      </c>
      <c r="H11" s="20">
        <v>10.16666666666667</v>
      </c>
      <c r="I11" s="15" t="s">
        <v>14</v>
      </c>
      <c r="J11" s="15" t="s">
        <v>12</v>
      </c>
      <c r="K11" s="15" t="s">
        <v>76</v>
      </c>
      <c r="L11" s="15" t="s">
        <v>41</v>
      </c>
      <c r="N11" s="20">
        <v>0.52478786080717865</v>
      </c>
      <c r="O11" s="20">
        <v>5.1618478112181485</v>
      </c>
      <c r="P11" s="22">
        <f t="shared" si="3"/>
        <v>12.822137935026545</v>
      </c>
      <c r="Q11" s="15">
        <v>36.320050000000002</v>
      </c>
      <c r="R11" s="15">
        <v>-106.11105000000001</v>
      </c>
      <c r="S11" s="15">
        <v>-106.00452</v>
      </c>
      <c r="T11" s="15">
        <v>35.612827000000003</v>
      </c>
      <c r="U11" s="15">
        <f t="shared" si="0"/>
        <v>-0.84119474313020071</v>
      </c>
      <c r="V11" s="15">
        <f t="shared" si="1"/>
        <v>-1.6875719411650607</v>
      </c>
      <c r="W11" s="15">
        <f t="shared" si="2"/>
        <v>-1.3714838709677011</v>
      </c>
      <c r="X11" s="24">
        <v>58.018516129032299</v>
      </c>
      <c r="Y11" s="20">
        <v>13.998805256869799</v>
      </c>
      <c r="Z11" s="15">
        <v>59.39</v>
      </c>
      <c r="AA11" s="15">
        <v>14.84</v>
      </c>
      <c r="AB11" s="15">
        <v>22.17</v>
      </c>
      <c r="AC11" s="26">
        <v>21.862500000000001</v>
      </c>
    </row>
    <row r="12" spans="1:29" x14ac:dyDescent="0.2">
      <c r="A12" s="15">
        <v>11</v>
      </c>
      <c r="B12" s="15" t="s">
        <v>19</v>
      </c>
      <c r="C12" s="18">
        <v>305.72900000000004</v>
      </c>
      <c r="D12" s="15" t="s">
        <v>26</v>
      </c>
      <c r="E12" s="18">
        <v>67.173484524054885</v>
      </c>
      <c r="F12" s="18">
        <v>21.971577614179509</v>
      </c>
      <c r="G12" s="15" t="s">
        <v>14</v>
      </c>
      <c r="H12" s="20">
        <v>11.623333333333337</v>
      </c>
      <c r="I12" s="15" t="s">
        <v>11</v>
      </c>
      <c r="J12" s="15" t="s">
        <v>12</v>
      </c>
      <c r="K12" s="15" t="s">
        <v>77</v>
      </c>
      <c r="L12" s="15" t="s">
        <v>44</v>
      </c>
      <c r="N12" s="20">
        <v>0.55128898068969723</v>
      </c>
      <c r="O12" s="20">
        <v>4.7429507945772613</v>
      </c>
      <c r="P12" s="22">
        <f t="shared" si="3"/>
        <v>13.357264204378385</v>
      </c>
      <c r="Q12" s="15">
        <v>35.8049842</v>
      </c>
      <c r="R12" s="15">
        <v>-106.13737999999999</v>
      </c>
      <c r="S12" s="15">
        <v>-106.00452</v>
      </c>
      <c r="T12" s="15">
        <v>35.612827000000003</v>
      </c>
      <c r="U12" s="15">
        <f t="shared" si="0"/>
        <v>1.0727837514934002</v>
      </c>
      <c r="V12" s="15">
        <f t="shared" si="1"/>
        <v>-0.19842238582049276</v>
      </c>
      <c r="W12" s="15">
        <f t="shared" si="2"/>
        <v>-6.0172258064515987</v>
      </c>
      <c r="X12" s="24">
        <v>53.372774193548402</v>
      </c>
      <c r="Y12" s="20">
        <v>15.9127837514934</v>
      </c>
      <c r="Z12" s="15">
        <v>59.39</v>
      </c>
      <c r="AA12" s="15">
        <v>14.84</v>
      </c>
      <c r="AB12" s="15">
        <v>22.17</v>
      </c>
      <c r="AC12" s="26">
        <v>25.1</v>
      </c>
    </row>
    <row r="13" spans="1:29" x14ac:dyDescent="0.2">
      <c r="A13" s="15">
        <v>12</v>
      </c>
      <c r="B13" s="15" t="s">
        <v>13</v>
      </c>
      <c r="C13" s="18">
        <v>240.86266666666663</v>
      </c>
      <c r="D13" s="15" t="s">
        <v>27</v>
      </c>
      <c r="E13" s="18">
        <v>52.483729099883007</v>
      </c>
      <c r="F13" s="18">
        <v>21.78989788090157</v>
      </c>
      <c r="G13" s="15" t="s">
        <v>14</v>
      </c>
      <c r="H13" s="20">
        <v>11.936666666666666</v>
      </c>
      <c r="I13" s="15" t="s">
        <v>11</v>
      </c>
      <c r="J13" s="15" t="s">
        <v>9</v>
      </c>
      <c r="K13" s="15" t="s">
        <v>78</v>
      </c>
      <c r="L13" s="15" t="s">
        <v>43</v>
      </c>
      <c r="N13" s="20">
        <v>0.62393817848783117</v>
      </c>
      <c r="O13" s="20">
        <v>5.2270721459466447</v>
      </c>
      <c r="P13" s="22">
        <f t="shared" si="3"/>
        <v>13.508485013424107</v>
      </c>
      <c r="Q13" s="15">
        <v>38.704999999999998</v>
      </c>
      <c r="R13" s="15">
        <v>-109.8827</v>
      </c>
      <c r="S13" s="15">
        <v>-106.00452</v>
      </c>
      <c r="T13" s="15">
        <v>35.612827000000003</v>
      </c>
      <c r="U13" s="15">
        <f t="shared" si="0"/>
        <v>1.7137634408602018</v>
      </c>
      <c r="V13" s="15">
        <f t="shared" si="1"/>
        <v>-0.3801021190984315</v>
      </c>
      <c r="W13" s="15">
        <f t="shared" si="2"/>
        <v>-10.523677419354797</v>
      </c>
      <c r="X13" s="24">
        <v>48.866322580645203</v>
      </c>
      <c r="Y13" s="20">
        <v>16.553763440860202</v>
      </c>
      <c r="Z13" s="15">
        <v>59.39</v>
      </c>
      <c r="AA13" s="15">
        <v>14.84</v>
      </c>
      <c r="AB13" s="15">
        <v>22.17</v>
      </c>
      <c r="AC13" s="26">
        <v>24.072499999999998</v>
      </c>
    </row>
    <row r="15" spans="1:29" x14ac:dyDescent="0.2">
      <c r="Q15" s="12"/>
      <c r="R15" s="12"/>
    </row>
    <row r="16" spans="1:29" x14ac:dyDescent="0.2">
      <c r="Q16" s="12"/>
      <c r="R16" s="12"/>
    </row>
    <row r="17" spans="17:18" x14ac:dyDescent="0.2">
      <c r="Q17" s="12"/>
      <c r="R17" s="12"/>
    </row>
    <row r="18" spans="17:18" x14ac:dyDescent="0.2">
      <c r="Q18" s="12"/>
      <c r="R18" s="12"/>
    </row>
    <row r="19" spans="17:18" x14ac:dyDescent="0.2">
      <c r="Q19"/>
      <c r="R19"/>
    </row>
    <row r="20" spans="17:18" x14ac:dyDescent="0.2">
      <c r="Q20"/>
      <c r="R20"/>
    </row>
    <row r="21" spans="17:18" x14ac:dyDescent="0.2">
      <c r="Q21"/>
      <c r="R21"/>
    </row>
    <row r="22" spans="17:18" x14ac:dyDescent="0.2">
      <c r="Q22"/>
      <c r="R22"/>
    </row>
    <row r="23" spans="17:18" x14ac:dyDescent="0.2">
      <c r="Q23" s="12"/>
      <c r="R23" s="12"/>
    </row>
    <row r="24" spans="17:18" x14ac:dyDescent="0.2">
      <c r="Q24" s="12"/>
      <c r="R24" s="12"/>
    </row>
    <row r="25" spans="17:18" x14ac:dyDescent="0.2">
      <c r="Q25"/>
      <c r="R25" s="8"/>
    </row>
    <row r="26" spans="17:18" x14ac:dyDescent="0.2">
      <c r="Q26"/>
      <c r="R26"/>
    </row>
  </sheetData>
  <autoFilter ref="A1:M13" xr:uid="{E45437BA-669C-CC4A-BFEA-10DE430C213F}">
    <sortState xmlns:xlrd2="http://schemas.microsoft.com/office/spreadsheetml/2017/richdata2" ref="A2:M13">
      <sortCondition ref="A1:A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FC83-8916-244E-B7C4-D52B2DF02902}">
  <dimension ref="A1:AC11"/>
  <sheetViews>
    <sheetView workbookViewId="0">
      <selection activeCell="B23" sqref="B23"/>
    </sheetView>
  </sheetViews>
  <sheetFormatPr baseColWidth="10" defaultRowHeight="16" x14ac:dyDescent="0.2"/>
  <cols>
    <col min="2" max="2" width="91" customWidth="1"/>
  </cols>
  <sheetData>
    <row r="1" spans="1:29" x14ac:dyDescent="0.2">
      <c r="A1" s="16" t="s">
        <v>25</v>
      </c>
      <c r="B1" s="16" t="s">
        <v>90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9"/>
      <c r="Z1" s="16"/>
      <c r="AA1" s="16"/>
      <c r="AB1" s="16"/>
      <c r="AC1" s="25"/>
    </row>
    <row r="2" spans="1:29" x14ac:dyDescent="0.2">
      <c r="A2" s="17" t="s">
        <v>1</v>
      </c>
      <c r="B2" t="s">
        <v>93</v>
      </c>
    </row>
    <row r="3" spans="1:29" x14ac:dyDescent="0.2">
      <c r="A3" s="17" t="s">
        <v>2</v>
      </c>
      <c r="B3" t="s">
        <v>91</v>
      </c>
    </row>
    <row r="4" spans="1:29" x14ac:dyDescent="0.2">
      <c r="A4" s="17" t="s">
        <v>86</v>
      </c>
      <c r="B4" t="s">
        <v>92</v>
      </c>
    </row>
    <row r="5" spans="1:29" x14ac:dyDescent="0.2">
      <c r="A5" s="19" t="s">
        <v>4</v>
      </c>
      <c r="B5" t="s">
        <v>94</v>
      </c>
    </row>
    <row r="6" spans="1:29" x14ac:dyDescent="0.2">
      <c r="A6" s="19" t="s">
        <v>88</v>
      </c>
      <c r="B6" t="s">
        <v>95</v>
      </c>
    </row>
    <row r="7" spans="1:29" x14ac:dyDescent="0.2">
      <c r="A7" s="19" t="s">
        <v>87</v>
      </c>
      <c r="B7" t="s">
        <v>96</v>
      </c>
    </row>
    <row r="8" spans="1:29" x14ac:dyDescent="0.2">
      <c r="A8" s="21" t="s">
        <v>89</v>
      </c>
      <c r="B8" t="s">
        <v>97</v>
      </c>
    </row>
    <row r="9" spans="1:29" x14ac:dyDescent="0.2">
      <c r="A9" s="23" t="s">
        <v>65</v>
      </c>
      <c r="B9" t="s">
        <v>107</v>
      </c>
    </row>
    <row r="10" spans="1:29" x14ac:dyDescent="0.2">
      <c r="A10" s="19" t="s">
        <v>66</v>
      </c>
      <c r="B10" t="s">
        <v>108</v>
      </c>
    </row>
    <row r="11" spans="1:29" x14ac:dyDescent="0.2">
      <c r="A11" s="25" t="s">
        <v>85</v>
      </c>
      <c r="B1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E061-ABED-3242-B96A-25B41FCEF04E}">
  <dimension ref="A1:H28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t="s">
        <v>51</v>
      </c>
      <c r="B1" t="s">
        <v>0</v>
      </c>
      <c r="C1" t="s">
        <v>52</v>
      </c>
      <c r="D1" t="s">
        <v>53</v>
      </c>
      <c r="F1" t="s">
        <v>54</v>
      </c>
      <c r="G1" t="s">
        <v>55</v>
      </c>
      <c r="H1" t="s">
        <v>56</v>
      </c>
    </row>
    <row r="2" spans="1:8" x14ac:dyDescent="0.2">
      <c r="A2">
        <v>1</v>
      </c>
      <c r="B2" t="s">
        <v>7</v>
      </c>
      <c r="C2" s="6">
        <v>37.070416666699998</v>
      </c>
      <c r="D2" s="6">
        <v>-111.50163888900001</v>
      </c>
      <c r="E2" s="6" t="s">
        <v>61</v>
      </c>
      <c r="F2" s="6" t="s">
        <v>58</v>
      </c>
      <c r="G2" s="6">
        <v>5363</v>
      </c>
      <c r="H2" s="6" t="s">
        <v>59</v>
      </c>
    </row>
    <row r="3" spans="1:8" x14ac:dyDescent="0.2">
      <c r="A3">
        <v>2</v>
      </c>
      <c r="B3" t="s">
        <v>21</v>
      </c>
      <c r="C3" s="6">
        <v>37.661009999999997</v>
      </c>
      <c r="D3" s="6">
        <v>-113.81037000000001</v>
      </c>
      <c r="E3" s="6" t="s">
        <v>57</v>
      </c>
      <c r="F3" s="6" t="s">
        <v>58</v>
      </c>
      <c r="G3" s="6">
        <v>1708</v>
      </c>
      <c r="H3" s="6" t="s">
        <v>60</v>
      </c>
    </row>
    <row r="4" spans="1:8" x14ac:dyDescent="0.2">
      <c r="A4">
        <v>3</v>
      </c>
      <c r="B4" t="s">
        <v>20</v>
      </c>
      <c r="C4" s="6">
        <v>39.191830000000003</v>
      </c>
      <c r="D4" s="6">
        <v>-110.71167</v>
      </c>
      <c r="E4" s="6" t="s">
        <v>57</v>
      </c>
      <c r="F4" s="6" t="s">
        <v>58</v>
      </c>
      <c r="G4" s="6">
        <v>5802</v>
      </c>
      <c r="H4" s="6" t="s">
        <v>59</v>
      </c>
    </row>
    <row r="5" spans="1:8" x14ac:dyDescent="0.2">
      <c r="A5">
        <v>4</v>
      </c>
      <c r="B5" t="s">
        <v>17</v>
      </c>
      <c r="C5" s="6">
        <v>38.796619999999997</v>
      </c>
      <c r="D5" s="6">
        <v>-109.20929</v>
      </c>
      <c r="E5" s="6" t="s">
        <v>61</v>
      </c>
      <c r="F5" s="6" t="s">
        <v>62</v>
      </c>
      <c r="G5" s="6">
        <v>1285</v>
      </c>
      <c r="H5" s="6" t="s">
        <v>60</v>
      </c>
    </row>
    <row r="6" spans="1:8" x14ac:dyDescent="0.2">
      <c r="A6">
        <v>5</v>
      </c>
      <c r="B6" t="s">
        <v>24</v>
      </c>
      <c r="C6" s="6">
        <v>37.563899999999997</v>
      </c>
      <c r="D6" s="6">
        <v>-111.3883</v>
      </c>
      <c r="E6" s="6" t="s">
        <v>61</v>
      </c>
      <c r="F6" s="6" t="s">
        <v>62</v>
      </c>
      <c r="G6" s="6">
        <v>1561</v>
      </c>
      <c r="H6" s="6" t="s">
        <v>60</v>
      </c>
    </row>
    <row r="7" spans="1:8" x14ac:dyDescent="0.2">
      <c r="A7">
        <v>5.0999999999999996</v>
      </c>
      <c r="B7" t="s">
        <v>16</v>
      </c>
      <c r="C7" s="10">
        <v>38.973880000000001</v>
      </c>
      <c r="D7" s="10">
        <v>-108.46249</v>
      </c>
    </row>
    <row r="8" spans="1:8" x14ac:dyDescent="0.2">
      <c r="A8">
        <v>6</v>
      </c>
      <c r="B8" s="2" t="s">
        <v>22</v>
      </c>
      <c r="C8" s="10">
        <v>34.974899999999998</v>
      </c>
      <c r="D8" s="10">
        <v>-112.377</v>
      </c>
    </row>
    <row r="9" spans="1:8" x14ac:dyDescent="0.2">
      <c r="A9">
        <v>7</v>
      </c>
      <c r="B9" s="2" t="s">
        <v>15</v>
      </c>
      <c r="C9" s="10">
        <v>35.718899999999998</v>
      </c>
      <c r="D9" s="10">
        <v>-109.452</v>
      </c>
    </row>
    <row r="10" spans="1:8" x14ac:dyDescent="0.2">
      <c r="A10">
        <v>8</v>
      </c>
      <c r="B10" s="2" t="s">
        <v>10</v>
      </c>
      <c r="C10" s="10">
        <v>36.658000000000001</v>
      </c>
      <c r="D10" s="10">
        <v>-107.99</v>
      </c>
    </row>
    <row r="11" spans="1:8" x14ac:dyDescent="0.2">
      <c r="A11">
        <v>9</v>
      </c>
      <c r="B11" t="s">
        <v>23</v>
      </c>
      <c r="C11" s="6">
        <v>33.933050000000001</v>
      </c>
      <c r="D11" s="6">
        <v>-111.81927</v>
      </c>
      <c r="F11" s="6" t="s">
        <v>58</v>
      </c>
      <c r="G11" s="6">
        <v>3670</v>
      </c>
      <c r="H11" s="6" t="s">
        <v>59</v>
      </c>
    </row>
    <row r="12" spans="1:8" x14ac:dyDescent="0.2">
      <c r="A12">
        <v>10</v>
      </c>
      <c r="B12" t="s">
        <v>18</v>
      </c>
      <c r="C12" s="6">
        <v>36.320050000000002</v>
      </c>
      <c r="D12" s="6">
        <v>-106.11105000000001</v>
      </c>
      <c r="E12" s="6" t="s">
        <v>57</v>
      </c>
      <c r="F12" s="6" t="s">
        <v>58</v>
      </c>
      <c r="G12" s="6">
        <v>2011</v>
      </c>
      <c r="H12" s="6" t="s">
        <v>60</v>
      </c>
    </row>
    <row r="13" spans="1:8" x14ac:dyDescent="0.2">
      <c r="A13">
        <v>11</v>
      </c>
      <c r="B13" s="7" t="s">
        <v>19</v>
      </c>
      <c r="C13">
        <v>35.8049842</v>
      </c>
      <c r="D13" s="8">
        <v>-106.13737999999999</v>
      </c>
      <c r="F13" t="s">
        <v>58</v>
      </c>
      <c r="G13">
        <v>5915</v>
      </c>
      <c r="H13" t="s">
        <v>59</v>
      </c>
    </row>
    <row r="14" spans="1:8" x14ac:dyDescent="0.2">
      <c r="A14">
        <v>12</v>
      </c>
      <c r="B14" s="9" t="s">
        <v>13</v>
      </c>
      <c r="C14" s="10">
        <v>38.704999999999998</v>
      </c>
      <c r="D14" s="10">
        <v>-109.8827</v>
      </c>
    </row>
    <row r="17" spans="1:3" x14ac:dyDescent="0.2">
      <c r="A17" s="12"/>
      <c r="B17" s="12"/>
      <c r="C17" s="13"/>
    </row>
    <row r="18" spans="1:3" x14ac:dyDescent="0.2">
      <c r="A18" s="12"/>
      <c r="B18" s="12"/>
      <c r="C18" s="13"/>
    </row>
    <row r="19" spans="1:3" x14ac:dyDescent="0.2">
      <c r="A19" s="12"/>
      <c r="B19" s="12"/>
      <c r="C19" s="13"/>
    </row>
    <row r="20" spans="1:3" x14ac:dyDescent="0.2">
      <c r="A20" s="12"/>
      <c r="B20" s="12"/>
      <c r="C20" s="13"/>
    </row>
    <row r="21" spans="1:3" x14ac:dyDescent="0.2">
      <c r="A21" s="12"/>
      <c r="B21" s="12"/>
      <c r="C21" s="13"/>
    </row>
    <row r="22" spans="1:3" x14ac:dyDescent="0.2">
      <c r="A22" s="13"/>
      <c r="B22" s="13"/>
      <c r="C22" s="13"/>
    </row>
    <row r="23" spans="1:3" x14ac:dyDescent="0.2">
      <c r="A23" s="13"/>
      <c r="B23" s="13"/>
      <c r="C23" s="13"/>
    </row>
    <row r="24" spans="1:3" x14ac:dyDescent="0.2">
      <c r="A24" s="13"/>
      <c r="B24" s="13"/>
      <c r="C24" s="13"/>
    </row>
    <row r="25" spans="1:3" x14ac:dyDescent="0.2">
      <c r="A25" s="12"/>
      <c r="B25" s="12"/>
      <c r="C25" s="13"/>
    </row>
    <row r="26" spans="1:3" x14ac:dyDescent="0.2">
      <c r="A26" s="12"/>
      <c r="B26" s="12"/>
      <c r="C26" s="13"/>
    </row>
    <row r="27" spans="1:3" x14ac:dyDescent="0.2">
      <c r="A27" s="13"/>
      <c r="B27" s="14"/>
      <c r="C27" s="13"/>
    </row>
    <row r="28" spans="1:3" x14ac:dyDescent="0.2">
      <c r="A28" s="13"/>
      <c r="B28" s="13"/>
      <c r="C28" s="13"/>
    </row>
  </sheetData>
  <autoFilter ref="A1:H14" xr:uid="{8351E061-ABED-3242-B96A-25B41FCEF04E}">
    <sortState xmlns:xlrd2="http://schemas.microsoft.com/office/spreadsheetml/2017/richdata2" ref="A2:H14">
      <sortCondition ref="A1:A14"/>
    </sortState>
  </autoFilter>
  <sortState xmlns:xlrd2="http://schemas.microsoft.com/office/spreadsheetml/2017/richdata2" ref="A2:H14">
    <sortCondition ref="A2:A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FBB-536D-C445-A459-3A5F530DF216}">
  <dimension ref="A1:V13"/>
  <sheetViews>
    <sheetView tabSelected="1" topLeftCell="K1" zoomScale="110" zoomScaleNormal="110" workbookViewId="0">
      <selection activeCell="V21" sqref="V21"/>
    </sheetView>
  </sheetViews>
  <sheetFormatPr baseColWidth="10" defaultColWidth="15.83203125" defaultRowHeight="16" x14ac:dyDescent="0.2"/>
  <cols>
    <col min="1" max="16384" width="15.83203125" style="15"/>
  </cols>
  <sheetData>
    <row r="1" spans="1:22" x14ac:dyDescent="0.2">
      <c r="A1" s="16" t="s">
        <v>25</v>
      </c>
      <c r="B1" s="16" t="s">
        <v>0</v>
      </c>
      <c r="C1" s="16" t="s">
        <v>52</v>
      </c>
      <c r="D1" s="16" t="s">
        <v>53</v>
      </c>
      <c r="E1" s="16" t="s">
        <v>114</v>
      </c>
      <c r="F1" s="17" t="s">
        <v>1</v>
      </c>
      <c r="G1" s="17" t="s">
        <v>98</v>
      </c>
      <c r="H1" s="17" t="s">
        <v>99</v>
      </c>
      <c r="I1" s="19" t="s">
        <v>4</v>
      </c>
      <c r="J1" s="19" t="s">
        <v>100</v>
      </c>
      <c r="K1" s="19" t="s">
        <v>101</v>
      </c>
      <c r="L1" s="21" t="s">
        <v>110</v>
      </c>
      <c r="M1" s="23" t="s">
        <v>65</v>
      </c>
      <c r="N1" s="23" t="s">
        <v>102</v>
      </c>
      <c r="O1" s="23" t="s">
        <v>103</v>
      </c>
      <c r="P1" s="19" t="s">
        <v>66</v>
      </c>
      <c r="Q1" s="19" t="s">
        <v>104</v>
      </c>
      <c r="R1" s="19" t="s">
        <v>105</v>
      </c>
      <c r="S1" s="21" t="s">
        <v>111</v>
      </c>
      <c r="T1" s="25" t="s">
        <v>106</v>
      </c>
      <c r="U1" s="25" t="s">
        <v>112</v>
      </c>
      <c r="V1" s="25" t="s">
        <v>113</v>
      </c>
    </row>
    <row r="2" spans="1:22" x14ac:dyDescent="0.2">
      <c r="A2" s="15">
        <v>1</v>
      </c>
      <c r="B2" s="15" t="s">
        <v>7</v>
      </c>
      <c r="C2" s="27">
        <v>37.070416666699998</v>
      </c>
      <c r="D2" s="27">
        <v>-111.50163888900001</v>
      </c>
      <c r="E2" s="27" t="s">
        <v>115</v>
      </c>
      <c r="F2" s="3">
        <v>173.284516129032</v>
      </c>
      <c r="G2" s="3">
        <v>56.053759067446997</v>
      </c>
      <c r="H2" s="3">
        <v>32.347817519776498</v>
      </c>
      <c r="I2" s="3">
        <v>15.2209677419355</v>
      </c>
      <c r="J2" s="3">
        <v>0.52760759376529598</v>
      </c>
      <c r="K2" s="3">
        <v>3.4663209508793398</v>
      </c>
      <c r="L2" s="28">
        <f>(K2+H2)/2</f>
        <v>17.907069235327921</v>
      </c>
      <c r="M2" s="3">
        <v>23.9138709677419</v>
      </c>
      <c r="N2" s="3">
        <v>17.480172897203499</v>
      </c>
      <c r="O2" s="3">
        <v>73.096375408159602</v>
      </c>
      <c r="P2" s="3">
        <v>19.904301075268801</v>
      </c>
      <c r="Q2" s="3">
        <v>1.2672145579820999</v>
      </c>
      <c r="R2" s="3">
        <v>6.3665363239336203</v>
      </c>
      <c r="S2" s="3">
        <f>(R2+O2)/2</f>
        <v>39.731455866046609</v>
      </c>
      <c r="T2" s="3">
        <v>3.62088172043011</v>
      </c>
      <c r="U2" s="3">
        <v>0.35519920908724001</v>
      </c>
      <c r="V2" s="3">
        <v>9.8097434965383901</v>
      </c>
    </row>
    <row r="3" spans="1:22" x14ac:dyDescent="0.2">
      <c r="A3" s="15">
        <v>2</v>
      </c>
      <c r="B3" s="15" t="s">
        <v>21</v>
      </c>
      <c r="C3" s="27">
        <v>37.661009999999997</v>
      </c>
      <c r="D3" s="27">
        <v>-113.81037000000001</v>
      </c>
      <c r="E3" s="27" t="s">
        <v>115</v>
      </c>
      <c r="F3" s="3">
        <v>351.25483870967702</v>
      </c>
      <c r="G3" s="3">
        <v>101.661693141877</v>
      </c>
      <c r="H3" s="3">
        <v>28.942432085868901</v>
      </c>
      <c r="I3" s="3">
        <v>9.9516129032258096</v>
      </c>
      <c r="J3" s="3">
        <v>0.67339802822740003</v>
      </c>
      <c r="K3" s="3">
        <v>6.7667224878604202</v>
      </c>
      <c r="L3" s="28">
        <f t="shared" ref="L3:L13" si="0">(K3+H3)/2</f>
        <v>17.854577286864661</v>
      </c>
      <c r="M3" s="3">
        <v>54.189354838709697</v>
      </c>
      <c r="N3" s="3">
        <v>32.184089022940498</v>
      </c>
      <c r="O3" s="3">
        <v>59.391902927676298</v>
      </c>
      <c r="P3" s="3">
        <v>13.222580645161299</v>
      </c>
      <c r="Q3" s="3">
        <v>1.3940186272408199</v>
      </c>
      <c r="R3" s="3">
        <v>10.5427122333412</v>
      </c>
      <c r="S3" s="3">
        <f t="shared" ref="S3:S13" si="1">(R3+O3)/2</f>
        <v>34.967307580508752</v>
      </c>
      <c r="T3" s="3">
        <v>2.4343333333333299</v>
      </c>
      <c r="U3" s="3">
        <v>0.34771354749435801</v>
      </c>
      <c r="V3" s="3">
        <v>14.2837278171036</v>
      </c>
    </row>
    <row r="4" spans="1:22" x14ac:dyDescent="0.2">
      <c r="A4" s="15">
        <v>3</v>
      </c>
      <c r="B4" s="15" t="s">
        <v>20</v>
      </c>
      <c r="C4" s="27">
        <v>39.191830000000003</v>
      </c>
      <c r="D4" s="27">
        <v>-110.71167</v>
      </c>
      <c r="E4" s="27" t="s">
        <v>115</v>
      </c>
      <c r="F4" s="3">
        <v>327.67903225806498</v>
      </c>
      <c r="G4" s="3">
        <v>58.7089848521126</v>
      </c>
      <c r="H4" s="3">
        <v>17.916613232022801</v>
      </c>
      <c r="I4" s="3">
        <v>8.7736559139784909</v>
      </c>
      <c r="J4" s="3">
        <v>0.61877304212312201</v>
      </c>
      <c r="K4" s="3">
        <v>7.0526249056253896</v>
      </c>
      <c r="L4" s="28">
        <f t="shared" si="0"/>
        <v>12.484619068824095</v>
      </c>
      <c r="M4" s="3">
        <v>71.996774193548404</v>
      </c>
      <c r="N4" s="3">
        <v>35.399100307502799</v>
      </c>
      <c r="O4" s="3">
        <v>49.167619944109802</v>
      </c>
      <c r="P4" s="3">
        <v>12.489247311828001</v>
      </c>
      <c r="Q4" s="3">
        <v>1.3479308449338201</v>
      </c>
      <c r="R4" s="3">
        <v>10.792730829000901</v>
      </c>
      <c r="S4" s="3">
        <f t="shared" si="1"/>
        <v>29.980175386555352</v>
      </c>
      <c r="T4" s="3">
        <v>2.0166881720430099</v>
      </c>
      <c r="U4" s="3">
        <v>0.26801524190327902</v>
      </c>
      <c r="V4" s="3">
        <v>13.289870274379901</v>
      </c>
    </row>
    <row r="5" spans="1:22" x14ac:dyDescent="0.2">
      <c r="A5" s="15">
        <v>4</v>
      </c>
      <c r="B5" s="15" t="s">
        <v>17</v>
      </c>
      <c r="C5" s="27">
        <v>38.796619999999997</v>
      </c>
      <c r="D5" s="27">
        <v>-109.20929</v>
      </c>
      <c r="E5" s="27" t="s">
        <v>115</v>
      </c>
      <c r="F5" s="3">
        <v>262.14967741935499</v>
      </c>
      <c r="G5" s="3">
        <v>61.726485049443198</v>
      </c>
      <c r="H5" s="3">
        <v>23.546275416811099</v>
      </c>
      <c r="I5" s="3">
        <v>12.603763440860201</v>
      </c>
      <c r="J5" s="3">
        <v>0.61425895850232304</v>
      </c>
      <c r="K5" s="3">
        <v>4.8736154195893002</v>
      </c>
      <c r="L5" s="28">
        <f t="shared" si="0"/>
        <v>14.209945418200199</v>
      </c>
      <c r="M5" s="3">
        <v>58.762903225806497</v>
      </c>
      <c r="N5" s="3">
        <v>32.914588072114597</v>
      </c>
      <c r="O5" s="3">
        <v>56.012528764337397</v>
      </c>
      <c r="P5" s="3">
        <v>17.555913978494601</v>
      </c>
      <c r="Q5" s="3">
        <v>1.1574040907957299</v>
      </c>
      <c r="R5" s="3">
        <v>6.5926735128316603</v>
      </c>
      <c r="S5" s="3">
        <f t="shared" si="1"/>
        <v>31.302601138584528</v>
      </c>
      <c r="T5" s="3">
        <v>3.26145161290323</v>
      </c>
      <c r="U5" s="3">
        <v>0.34801294727284798</v>
      </c>
      <c r="V5" s="3">
        <v>10.670492424171201</v>
      </c>
    </row>
    <row r="6" spans="1:22" x14ac:dyDescent="0.2">
      <c r="A6" s="15">
        <v>5</v>
      </c>
      <c r="B6" s="15" t="s">
        <v>16</v>
      </c>
      <c r="C6" s="27">
        <v>38.973880000000001</v>
      </c>
      <c r="D6" s="27">
        <v>-108.46249</v>
      </c>
      <c r="E6" s="27" t="s">
        <v>116</v>
      </c>
      <c r="F6" s="3">
        <v>247.875483870968</v>
      </c>
      <c r="G6" s="3">
        <v>59.615553386607097</v>
      </c>
      <c r="H6" s="3">
        <v>24.050604947135501</v>
      </c>
      <c r="I6" s="3">
        <v>11.669354838709699</v>
      </c>
      <c r="J6" s="3">
        <v>0.639431124113509</v>
      </c>
      <c r="K6" s="3">
        <v>5.4795756316568802</v>
      </c>
      <c r="L6" s="28">
        <f t="shared" si="0"/>
        <v>14.765090289396191</v>
      </c>
      <c r="M6" s="3">
        <v>59.02</v>
      </c>
      <c r="N6" s="3">
        <v>32.317317751735899</v>
      </c>
      <c r="O6" s="3">
        <v>54.756553289962604</v>
      </c>
      <c r="P6" s="3">
        <v>16.461290322580599</v>
      </c>
      <c r="Q6" s="3">
        <v>1.20012643698699</v>
      </c>
      <c r="R6" s="3">
        <v>7.2905975987843501</v>
      </c>
      <c r="S6" s="3">
        <f t="shared" si="1"/>
        <v>31.023575444373478</v>
      </c>
      <c r="T6" s="3">
        <v>2.74702150537634</v>
      </c>
      <c r="U6" s="3">
        <v>0.330710581038756</v>
      </c>
      <c r="V6" s="3">
        <v>12.0388784868085</v>
      </c>
    </row>
    <row r="7" spans="1:22" x14ac:dyDescent="0.2">
      <c r="A7" s="15">
        <v>6</v>
      </c>
      <c r="B7" s="15" t="s">
        <v>22</v>
      </c>
      <c r="C7" s="27">
        <v>34.974899999999998</v>
      </c>
      <c r="D7" s="27">
        <v>-112.377</v>
      </c>
      <c r="E7" s="27" t="s">
        <v>117</v>
      </c>
      <c r="F7" s="3">
        <v>354.70967741935499</v>
      </c>
      <c r="G7" s="3">
        <v>83.974250636087703</v>
      </c>
      <c r="H7" s="3">
        <v>23.6740793899483</v>
      </c>
      <c r="I7" s="3">
        <v>14.7846774193548</v>
      </c>
      <c r="J7" s="3">
        <v>0.54320762338423401</v>
      </c>
      <c r="K7" s="3">
        <v>3.6741256368104001</v>
      </c>
      <c r="L7" s="28">
        <f t="shared" si="0"/>
        <v>13.674102513379349</v>
      </c>
      <c r="M7" s="3">
        <v>29.000967741935501</v>
      </c>
      <c r="N7" s="3">
        <v>18.949126867279599</v>
      </c>
      <c r="O7" s="3">
        <v>65.339636373165305</v>
      </c>
      <c r="P7" s="3">
        <v>17.808602150537599</v>
      </c>
      <c r="Q7" s="3">
        <v>1.2159120259945599</v>
      </c>
      <c r="R7" s="3">
        <v>6.8276668528857396</v>
      </c>
      <c r="S7" s="3">
        <f t="shared" si="1"/>
        <v>36.083651613025523</v>
      </c>
      <c r="T7" s="3">
        <v>3.3919784946236602</v>
      </c>
      <c r="U7" s="3">
        <v>0.36849680570989901</v>
      </c>
      <c r="V7" s="3">
        <v>10.863771875145201</v>
      </c>
    </row>
    <row r="8" spans="1:22" x14ac:dyDescent="0.2">
      <c r="A8" s="15">
        <v>7</v>
      </c>
      <c r="B8" s="15" t="s">
        <v>15</v>
      </c>
      <c r="C8" s="27">
        <v>35.718899999999998</v>
      </c>
      <c r="D8" s="27">
        <v>-109.452</v>
      </c>
      <c r="E8" s="27" t="s">
        <v>117</v>
      </c>
      <c r="F8" s="3">
        <v>244.86645161290301</v>
      </c>
      <c r="G8" s="3">
        <v>58.854009919935898</v>
      </c>
      <c r="H8" s="3">
        <v>24.035146314357199</v>
      </c>
      <c r="I8" s="3">
        <v>9.4946236559139798</v>
      </c>
      <c r="J8" s="3">
        <v>0.55032628531684102</v>
      </c>
      <c r="K8" s="3">
        <v>5.7961885089995704</v>
      </c>
      <c r="L8" s="28">
        <f t="shared" si="0"/>
        <v>14.915667411678385</v>
      </c>
      <c r="M8" s="3">
        <v>29.7751612903226</v>
      </c>
      <c r="N8" s="3">
        <v>23.0122122463947</v>
      </c>
      <c r="O8" s="3">
        <v>77.286608196725496</v>
      </c>
      <c r="P8" s="3">
        <v>13.1827956989247</v>
      </c>
      <c r="Q8" s="3">
        <v>1.10134163864712</v>
      </c>
      <c r="R8" s="3">
        <v>8.3543860027881003</v>
      </c>
      <c r="S8" s="3">
        <f t="shared" si="1"/>
        <v>42.8204970997568</v>
      </c>
      <c r="T8" s="3">
        <v>2.4620430107526898</v>
      </c>
      <c r="U8" s="3">
        <v>0.27554536820687597</v>
      </c>
      <c r="V8" s="3">
        <v>11.191736578258899</v>
      </c>
    </row>
    <row r="9" spans="1:22" x14ac:dyDescent="0.2">
      <c r="A9" s="15">
        <v>8</v>
      </c>
      <c r="B9" s="15" t="s">
        <v>10</v>
      </c>
      <c r="C9" s="27">
        <v>36.658000000000001</v>
      </c>
      <c r="D9" s="27">
        <v>-107.99</v>
      </c>
      <c r="E9" s="27" t="s">
        <v>118</v>
      </c>
      <c r="F9" s="3">
        <v>200.553870967742</v>
      </c>
      <c r="G9" s="3">
        <v>53.2851876652051</v>
      </c>
      <c r="H9" s="3">
        <v>26.569014802898401</v>
      </c>
      <c r="I9" s="3">
        <v>12.1752688172043</v>
      </c>
      <c r="J9" s="3">
        <v>0.55805749351594103</v>
      </c>
      <c r="K9" s="3">
        <v>4.5835332418071699</v>
      </c>
      <c r="L9" s="28">
        <f t="shared" si="0"/>
        <v>15.576274022352786</v>
      </c>
      <c r="M9" s="3">
        <v>35.9838709677419</v>
      </c>
      <c r="N9" s="3">
        <v>25.2465502168012</v>
      </c>
      <c r="O9" s="3">
        <v>70.160740181159596</v>
      </c>
      <c r="P9" s="3">
        <v>16.6537634408602</v>
      </c>
      <c r="Q9" s="3">
        <v>0.98276546387693497</v>
      </c>
      <c r="R9" s="3">
        <v>5.9011614243643402</v>
      </c>
      <c r="S9" s="3">
        <f t="shared" si="1"/>
        <v>38.030950802761971</v>
      </c>
      <c r="T9" s="3">
        <v>3.10291397849462</v>
      </c>
      <c r="U9" s="3">
        <v>0.28626615390604998</v>
      </c>
      <c r="V9" s="3">
        <v>9.2257199487345201</v>
      </c>
    </row>
    <row r="10" spans="1:22" x14ac:dyDescent="0.2">
      <c r="A10" s="15">
        <v>9</v>
      </c>
      <c r="B10" s="15" t="s">
        <v>23</v>
      </c>
      <c r="C10" s="27">
        <v>33.933050000000001</v>
      </c>
      <c r="D10" s="27">
        <v>-111.81927</v>
      </c>
      <c r="E10" s="27" t="s">
        <v>117</v>
      </c>
      <c r="F10" s="3">
        <v>412.33032258064497</v>
      </c>
      <c r="G10" s="3">
        <v>159.49250395099801</v>
      </c>
      <c r="H10" s="3">
        <v>38.6807603556258</v>
      </c>
      <c r="I10" s="3">
        <v>17.614247311827999</v>
      </c>
      <c r="J10" s="3">
        <v>0.61790488880806205</v>
      </c>
      <c r="K10" s="3">
        <v>3.50798349693398</v>
      </c>
      <c r="L10" s="28">
        <f>(K10+H10)/2</f>
        <v>21.094371926279891</v>
      </c>
      <c r="M10" s="3">
        <v>26.4954838709677</v>
      </c>
      <c r="N10" s="3">
        <v>28.8641335499855</v>
      </c>
      <c r="O10" s="3">
        <v>108.939824200052</v>
      </c>
      <c r="P10" s="3">
        <v>20.538709677419401</v>
      </c>
      <c r="Q10" s="3">
        <v>1.2174684351887699</v>
      </c>
      <c r="R10" s="3">
        <v>5.92767731912235</v>
      </c>
      <c r="S10" s="3">
        <f t="shared" si="1"/>
        <v>57.433750759587177</v>
      </c>
      <c r="T10" s="3">
        <v>3.58602150537634</v>
      </c>
      <c r="U10" s="3">
        <v>0.31093873322312099</v>
      </c>
      <c r="V10" s="3">
        <v>8.6708552293104102</v>
      </c>
    </row>
    <row r="11" spans="1:22" x14ac:dyDescent="0.2">
      <c r="A11" s="15">
        <v>10</v>
      </c>
      <c r="B11" s="15" t="s">
        <v>18</v>
      </c>
      <c r="C11" s="27">
        <v>36.320050000000002</v>
      </c>
      <c r="D11" s="27">
        <v>-106.11105000000001</v>
      </c>
      <c r="E11" s="27" t="s">
        <v>118</v>
      </c>
      <c r="F11" s="3">
        <v>306.06</v>
      </c>
      <c r="G11" s="3">
        <v>61.038056161709498</v>
      </c>
      <c r="H11" s="3">
        <v>19.943166752175902</v>
      </c>
      <c r="I11" s="3">
        <v>10.134946236559101</v>
      </c>
      <c r="J11" s="3">
        <v>0.52460046241048097</v>
      </c>
      <c r="K11" s="3">
        <v>5.1761543689114404</v>
      </c>
      <c r="L11" s="28">
        <f t="shared" si="0"/>
        <v>12.559660560543671</v>
      </c>
      <c r="M11" s="3">
        <v>58.086451612903197</v>
      </c>
      <c r="N11" s="3">
        <v>33.517151186458499</v>
      </c>
      <c r="O11" s="3">
        <v>57.702183996057698</v>
      </c>
      <c r="P11" s="3">
        <v>13.994623655913999</v>
      </c>
      <c r="Q11" s="3">
        <v>1.207326301415</v>
      </c>
      <c r="R11" s="3">
        <v>8.6270723036184798</v>
      </c>
      <c r="S11" s="3">
        <f t="shared" si="1"/>
        <v>33.164628149838087</v>
      </c>
      <c r="T11" s="3">
        <v>2.39647311827957</v>
      </c>
      <c r="U11" s="3">
        <v>0.30780497401936702</v>
      </c>
      <c r="V11" s="3">
        <v>12.844082066747401</v>
      </c>
    </row>
    <row r="12" spans="1:22" x14ac:dyDescent="0.2">
      <c r="A12" s="15">
        <v>11</v>
      </c>
      <c r="B12" s="15" t="s">
        <v>19</v>
      </c>
      <c r="C12" s="27">
        <v>35.8049842</v>
      </c>
      <c r="D12" s="27">
        <v>-106.13737999999999</v>
      </c>
      <c r="E12" s="27" t="s">
        <v>118</v>
      </c>
      <c r="F12" s="3">
        <v>310.18483870967702</v>
      </c>
      <c r="G12" s="3">
        <v>64.003041118943102</v>
      </c>
      <c r="H12" s="3">
        <v>20.633839289240001</v>
      </c>
      <c r="I12" s="3">
        <v>11.5948924731183</v>
      </c>
      <c r="J12" s="3">
        <v>0.54227605643795695</v>
      </c>
      <c r="K12" s="3">
        <v>4.6768528271838203</v>
      </c>
      <c r="L12" s="28">
        <f t="shared" si="0"/>
        <v>12.655346058211911</v>
      </c>
      <c r="M12" s="3">
        <v>53.365806451612897</v>
      </c>
      <c r="N12" s="3">
        <v>30.1027871106308</v>
      </c>
      <c r="O12" s="3">
        <v>56.408380407265298</v>
      </c>
      <c r="P12" s="3">
        <v>15.9086021505376</v>
      </c>
      <c r="Q12" s="3">
        <v>1.10661203820776</v>
      </c>
      <c r="R12" s="3">
        <v>6.9560608011707803</v>
      </c>
      <c r="S12" s="3">
        <f t="shared" si="1"/>
        <v>31.682220604218038</v>
      </c>
      <c r="T12" s="3">
        <v>2.7985698924731199</v>
      </c>
      <c r="U12" s="3">
        <v>0.31174495978637801</v>
      </c>
      <c r="V12" s="3">
        <v>11.139438061733999</v>
      </c>
    </row>
    <row r="13" spans="1:22" x14ac:dyDescent="0.2">
      <c r="A13" s="15">
        <v>12</v>
      </c>
      <c r="B13" s="15" t="s">
        <v>13</v>
      </c>
      <c r="C13" s="27">
        <v>38.704999999999998</v>
      </c>
      <c r="D13" s="27">
        <v>-109.8827</v>
      </c>
      <c r="E13" s="27" t="s">
        <v>115</v>
      </c>
      <c r="F13" s="3">
        <v>240.31322580645201</v>
      </c>
      <c r="G13" s="3">
        <v>51.616852828451101</v>
      </c>
      <c r="H13" s="3">
        <v>21.478989620830699</v>
      </c>
      <c r="I13" s="3">
        <v>11.9072580645161</v>
      </c>
      <c r="J13" s="3">
        <v>0.61542571059135098</v>
      </c>
      <c r="K13" s="3">
        <v>5.1684922528498198</v>
      </c>
      <c r="L13" s="28">
        <f t="shared" si="0"/>
        <v>13.32374093684026</v>
      </c>
      <c r="M13" s="3">
        <v>48.858709677419398</v>
      </c>
      <c r="N13" s="3">
        <v>27.984893870555201</v>
      </c>
      <c r="O13" s="3">
        <v>57.277185695897998</v>
      </c>
      <c r="P13" s="3">
        <v>16.555913978494601</v>
      </c>
      <c r="Q13" s="3">
        <v>1.2503743764339299</v>
      </c>
      <c r="R13" s="3">
        <v>7.5524333966587802</v>
      </c>
      <c r="S13" s="3">
        <f t="shared" si="1"/>
        <v>32.414809546278391</v>
      </c>
      <c r="T13" s="3">
        <v>2.7627526881720401</v>
      </c>
      <c r="U13" s="3">
        <v>0.30654779057954301</v>
      </c>
      <c r="V13" s="3">
        <v>11.0957376638142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</vt:lpstr>
      <vt:lpstr>commonG</vt:lpstr>
      <vt:lpstr>md</vt:lpstr>
      <vt:lpstr>location info</vt:lpstr>
      <vt:lpstr>2023-plpa-climate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Wallace, Madeleine - (maddiewallace)</cp:lastModifiedBy>
  <dcterms:created xsi:type="dcterms:W3CDTF">2021-08-05T19:55:59Z</dcterms:created>
  <dcterms:modified xsi:type="dcterms:W3CDTF">2024-12-13T20:04:04Z</dcterms:modified>
</cp:coreProperties>
</file>