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dowu\Documents\"/>
    </mc:Choice>
  </mc:AlternateContent>
  <xr:revisionPtr revIDLastSave="0" documentId="13_ncr:1_{CFFA0342-E32D-4381-B0F7-95C7DFB7181F}" xr6:coauthVersionLast="47" xr6:coauthVersionMax="47" xr10:uidLastSave="{00000000-0000-0000-0000-000000000000}"/>
  <bookViews>
    <workbookView xWindow="-108" yWindow="-108" windowWidth="23256" windowHeight="12576" activeTab="1" xr2:uid="{61C5C3CB-E4E0-428B-BFED-8DD10908B50D}"/>
  </bookViews>
  <sheets>
    <sheet name="Pivot table" sheetId="3" r:id="rId1"/>
    <sheet name="Employees Detail" sheetId="1" r:id="rId2"/>
    <sheet name="Dataset for practice" sheetId="4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G121" i="1"/>
  <c r="J115" i="1"/>
  <c r="I115" i="1"/>
  <c r="G115" i="1"/>
  <c r="H115" i="1"/>
  <c r="F115" i="1"/>
  <c r="G103" i="1" l="1"/>
  <c r="L103" i="1"/>
  <c r="Q103" i="1"/>
  <c r="V103" i="1"/>
  <c r="G104" i="1"/>
  <c r="L104" i="1"/>
  <c r="Q104" i="1"/>
  <c r="V104" i="1"/>
  <c r="G105" i="1"/>
  <c r="L105" i="1"/>
  <c r="Q105" i="1"/>
  <c r="V105" i="1"/>
  <c r="G106" i="1"/>
  <c r="L106" i="1"/>
  <c r="Q106" i="1"/>
  <c r="V106" i="1"/>
  <c r="F106" i="1"/>
  <c r="F105" i="1"/>
  <c r="F104" i="1"/>
  <c r="F103" i="1"/>
  <c r="X94" i="1"/>
  <c r="Y94" i="1" s="1"/>
  <c r="X30" i="1"/>
  <c r="Y30" i="1" s="1"/>
  <c r="X19" i="1"/>
  <c r="Y19" i="1" s="1"/>
  <c r="X54" i="1"/>
  <c r="Y54" i="1" s="1"/>
  <c r="X49" i="1"/>
  <c r="Y49" i="1" s="1"/>
  <c r="X58" i="1"/>
  <c r="Y58" i="1" s="1"/>
  <c r="X20" i="1"/>
  <c r="Y20" i="1" s="1"/>
  <c r="X76" i="1"/>
  <c r="Y76" i="1" s="1"/>
  <c r="X72" i="1"/>
  <c r="Y72" i="1" s="1"/>
  <c r="X40" i="1"/>
  <c r="Y40" i="1" s="1"/>
  <c r="X23" i="1"/>
  <c r="Y23" i="1" s="1"/>
  <c r="X43" i="1"/>
  <c r="Y43" i="1" s="1"/>
  <c r="X22" i="1"/>
  <c r="Y22" i="1" s="1"/>
  <c r="X13" i="1"/>
  <c r="Y13" i="1" s="1"/>
  <c r="X95" i="1"/>
  <c r="Y95" i="1" s="1"/>
  <c r="X84" i="1"/>
  <c r="Y84" i="1" s="1"/>
  <c r="X12" i="1"/>
  <c r="Y12" i="1" s="1"/>
  <c r="X92" i="1"/>
  <c r="Y92" i="1" s="1"/>
  <c r="X48" i="1"/>
  <c r="Y48" i="1" s="1"/>
  <c r="X67" i="1"/>
  <c r="Y67" i="1" s="1"/>
  <c r="X31" i="1"/>
  <c r="Y31" i="1" s="1"/>
  <c r="X71" i="1"/>
  <c r="Y71" i="1" s="1"/>
  <c r="X83" i="1"/>
  <c r="Y83" i="1" s="1"/>
  <c r="X91" i="1"/>
  <c r="Y91" i="1" s="1"/>
  <c r="X14" i="1"/>
  <c r="Y14" i="1" s="1"/>
  <c r="X47" i="1"/>
  <c r="Y47" i="1" s="1"/>
  <c r="X11" i="1"/>
  <c r="Y11" i="1" s="1"/>
  <c r="X87" i="1"/>
  <c r="Y87" i="1" s="1"/>
  <c r="X17" i="1"/>
  <c r="Y17" i="1" s="1"/>
  <c r="X57" i="1"/>
  <c r="Y57" i="1" s="1"/>
  <c r="X80" i="1"/>
  <c r="Y80" i="1" s="1"/>
  <c r="X39" i="1"/>
  <c r="Y39" i="1" s="1"/>
  <c r="X34" i="1"/>
  <c r="Y34" i="1" s="1"/>
  <c r="X81" i="1"/>
  <c r="Y81" i="1" s="1"/>
  <c r="X77" i="1"/>
  <c r="Y77" i="1" s="1"/>
  <c r="X35" i="1"/>
  <c r="Y35" i="1" s="1"/>
  <c r="X32" i="1"/>
  <c r="Y32" i="1" s="1"/>
  <c r="X73" i="1"/>
  <c r="Y73" i="1" s="1"/>
  <c r="X16" i="1"/>
  <c r="Y16" i="1" s="1"/>
  <c r="X78" i="1"/>
  <c r="Y78" i="1" s="1"/>
  <c r="X36" i="1"/>
  <c r="Y36" i="1" s="1"/>
  <c r="X65" i="1"/>
  <c r="Y65" i="1" s="1"/>
  <c r="X63" i="1"/>
  <c r="Y63" i="1" s="1"/>
  <c r="X15" i="1"/>
  <c r="Y15" i="1" s="1"/>
  <c r="X41" i="1"/>
  <c r="Y41" i="1" s="1"/>
  <c r="X33" i="1"/>
  <c r="Y33" i="1" s="1"/>
  <c r="X60" i="1"/>
  <c r="Y60" i="1" s="1"/>
  <c r="X21" i="1"/>
  <c r="Y21" i="1" s="1"/>
  <c r="X42" i="1"/>
  <c r="Y42" i="1" s="1"/>
  <c r="X96" i="1"/>
  <c r="Y96" i="1" s="1"/>
  <c r="X69" i="1"/>
  <c r="Y69" i="1" s="1"/>
  <c r="X24" i="1"/>
  <c r="Y24" i="1" s="1"/>
  <c r="X70" i="1"/>
  <c r="Y70" i="1" s="1"/>
  <c r="X89" i="1"/>
  <c r="Y89" i="1" s="1"/>
  <c r="X51" i="1"/>
  <c r="Y51" i="1" s="1"/>
  <c r="X79" i="1"/>
  <c r="Y79" i="1" s="1"/>
  <c r="X27" i="1"/>
  <c r="Y27" i="1" s="1"/>
  <c r="X93" i="1"/>
  <c r="Y93" i="1" s="1"/>
  <c r="X56" i="1"/>
  <c r="Y56" i="1" s="1"/>
  <c r="X85" i="1"/>
  <c r="Y85" i="1" s="1"/>
  <c r="X66" i="1"/>
  <c r="Y66" i="1" s="1"/>
  <c r="X64" i="1"/>
  <c r="Y64" i="1" s="1"/>
  <c r="X62" i="1"/>
  <c r="Y62" i="1" s="1"/>
  <c r="X52" i="1"/>
  <c r="Y52" i="1" s="1"/>
  <c r="X50" i="1"/>
  <c r="Y50" i="1" s="1"/>
  <c r="X26" i="1"/>
  <c r="Y26" i="1" s="1"/>
  <c r="X45" i="1"/>
  <c r="Y45" i="1" s="1"/>
  <c r="X38" i="1"/>
  <c r="Y38" i="1" s="1"/>
  <c r="X25" i="1"/>
  <c r="Y25" i="1" s="1"/>
  <c r="X90" i="1"/>
  <c r="Y90" i="1" s="1"/>
  <c r="X53" i="1"/>
  <c r="Y53" i="1" s="1"/>
  <c r="X88" i="1"/>
  <c r="Y88" i="1" s="1"/>
  <c r="X37" i="1"/>
  <c r="Y37" i="1" s="1"/>
  <c r="X29" i="1"/>
  <c r="Y29" i="1" s="1"/>
  <c r="X59" i="1"/>
  <c r="Y59" i="1" s="1"/>
  <c r="X61" i="1"/>
  <c r="Y61" i="1" s="1"/>
  <c r="X55" i="1"/>
  <c r="Y55" i="1" s="1"/>
  <c r="X44" i="1"/>
  <c r="Y44" i="1" s="1"/>
  <c r="X18" i="1"/>
  <c r="Y18" i="1" s="1"/>
  <c r="X86" i="1"/>
  <c r="Y86" i="1" s="1"/>
  <c r="X28" i="1"/>
  <c r="Y28" i="1" s="1"/>
  <c r="X75" i="1"/>
  <c r="Y75" i="1" s="1"/>
  <c r="X46" i="1"/>
  <c r="Y46" i="1" s="1"/>
  <c r="X68" i="1"/>
  <c r="Y68" i="1" s="1"/>
  <c r="X74" i="1"/>
  <c r="Y74" i="1" s="1"/>
  <c r="X97" i="1"/>
  <c r="Y97" i="1" s="1"/>
  <c r="X82" i="1"/>
  <c r="Y82" i="1" s="1"/>
  <c r="W94" i="1"/>
  <c r="W30" i="1"/>
  <c r="W19" i="1"/>
  <c r="W54" i="1"/>
  <c r="W49" i="1"/>
  <c r="W58" i="1"/>
  <c r="W20" i="1"/>
  <c r="W76" i="1"/>
  <c r="W72" i="1"/>
  <c r="W40" i="1"/>
  <c r="W23" i="1"/>
  <c r="W43" i="1"/>
  <c r="W22" i="1"/>
  <c r="W13" i="1"/>
  <c r="W95" i="1"/>
  <c r="W84" i="1"/>
  <c r="W12" i="1"/>
  <c r="W92" i="1"/>
  <c r="W48" i="1"/>
  <c r="W67" i="1"/>
  <c r="W31" i="1"/>
  <c r="W71" i="1"/>
  <c r="W83" i="1"/>
  <c r="W91" i="1"/>
  <c r="W14" i="1"/>
  <c r="W47" i="1"/>
  <c r="W11" i="1"/>
  <c r="W87" i="1"/>
  <c r="W17" i="1"/>
  <c r="W57" i="1"/>
  <c r="W80" i="1"/>
  <c r="W39" i="1"/>
  <c r="W34" i="1"/>
  <c r="W81" i="1"/>
  <c r="W77" i="1"/>
  <c r="W35" i="1"/>
  <c r="W32" i="1"/>
  <c r="W73" i="1"/>
  <c r="W16" i="1"/>
  <c r="W78" i="1"/>
  <c r="W36" i="1"/>
  <c r="W65" i="1"/>
  <c r="W63" i="1"/>
  <c r="W15" i="1"/>
  <c r="W41" i="1"/>
  <c r="W33" i="1"/>
  <c r="W60" i="1"/>
  <c r="W21" i="1"/>
  <c r="W42" i="1"/>
  <c r="W96" i="1"/>
  <c r="W69" i="1"/>
  <c r="W24" i="1"/>
  <c r="W70" i="1"/>
  <c r="W89" i="1"/>
  <c r="W51" i="1"/>
  <c r="W79" i="1"/>
  <c r="W27" i="1"/>
  <c r="W93" i="1"/>
  <c r="W56" i="1"/>
  <c r="W85" i="1"/>
  <c r="W66" i="1"/>
  <c r="W64" i="1"/>
  <c r="W62" i="1"/>
  <c r="W52" i="1"/>
  <c r="W50" i="1"/>
  <c r="W26" i="1"/>
  <c r="W45" i="1"/>
  <c r="W38" i="1"/>
  <c r="W25" i="1"/>
  <c r="W90" i="1"/>
  <c r="W53" i="1"/>
  <c r="W88" i="1"/>
  <c r="W37" i="1"/>
  <c r="W29" i="1"/>
  <c r="W59" i="1"/>
  <c r="W61" i="1"/>
  <c r="W55" i="1"/>
  <c r="W44" i="1"/>
  <c r="W18" i="1"/>
  <c r="W86" i="1"/>
  <c r="W28" i="1"/>
  <c r="W75" i="1"/>
  <c r="W46" i="1"/>
  <c r="W68" i="1"/>
  <c r="W74" i="1"/>
  <c r="W97" i="1"/>
  <c r="W82" i="1"/>
  <c r="S94" i="1"/>
  <c r="T94" i="1" s="1"/>
  <c r="S30" i="1"/>
  <c r="T30" i="1" s="1"/>
  <c r="S19" i="1"/>
  <c r="T19" i="1" s="1"/>
  <c r="S54" i="1"/>
  <c r="T54" i="1" s="1"/>
  <c r="S49" i="1"/>
  <c r="T49" i="1" s="1"/>
  <c r="S58" i="1"/>
  <c r="T58" i="1" s="1"/>
  <c r="S20" i="1"/>
  <c r="T20" i="1" s="1"/>
  <c r="S76" i="1"/>
  <c r="T76" i="1" s="1"/>
  <c r="S72" i="1"/>
  <c r="T72" i="1" s="1"/>
  <c r="S40" i="1"/>
  <c r="T40" i="1" s="1"/>
  <c r="S23" i="1"/>
  <c r="T23" i="1" s="1"/>
  <c r="S43" i="1"/>
  <c r="T43" i="1" s="1"/>
  <c r="S22" i="1"/>
  <c r="T22" i="1" s="1"/>
  <c r="S13" i="1"/>
  <c r="T13" i="1" s="1"/>
  <c r="S95" i="1"/>
  <c r="T95" i="1" s="1"/>
  <c r="S84" i="1"/>
  <c r="T84" i="1" s="1"/>
  <c r="S12" i="1"/>
  <c r="T12" i="1" s="1"/>
  <c r="S92" i="1"/>
  <c r="T92" i="1" s="1"/>
  <c r="S48" i="1"/>
  <c r="T48" i="1" s="1"/>
  <c r="S67" i="1"/>
  <c r="T67" i="1" s="1"/>
  <c r="S31" i="1"/>
  <c r="T31" i="1" s="1"/>
  <c r="S71" i="1"/>
  <c r="T71" i="1" s="1"/>
  <c r="S83" i="1"/>
  <c r="T83" i="1" s="1"/>
  <c r="S91" i="1"/>
  <c r="T91" i="1" s="1"/>
  <c r="S14" i="1"/>
  <c r="T14" i="1" s="1"/>
  <c r="S47" i="1"/>
  <c r="T47" i="1" s="1"/>
  <c r="S11" i="1"/>
  <c r="T11" i="1" s="1"/>
  <c r="S87" i="1"/>
  <c r="T87" i="1" s="1"/>
  <c r="S17" i="1"/>
  <c r="T17" i="1" s="1"/>
  <c r="S57" i="1"/>
  <c r="T57" i="1" s="1"/>
  <c r="S80" i="1"/>
  <c r="T80" i="1" s="1"/>
  <c r="S39" i="1"/>
  <c r="T39" i="1" s="1"/>
  <c r="S34" i="1"/>
  <c r="T34" i="1" s="1"/>
  <c r="S81" i="1"/>
  <c r="T81" i="1" s="1"/>
  <c r="S77" i="1"/>
  <c r="T77" i="1" s="1"/>
  <c r="S35" i="1"/>
  <c r="T35" i="1" s="1"/>
  <c r="S32" i="1"/>
  <c r="T32" i="1" s="1"/>
  <c r="S73" i="1"/>
  <c r="T73" i="1" s="1"/>
  <c r="S16" i="1"/>
  <c r="T16" i="1" s="1"/>
  <c r="S78" i="1"/>
  <c r="T78" i="1" s="1"/>
  <c r="S36" i="1"/>
  <c r="T36" i="1" s="1"/>
  <c r="S65" i="1"/>
  <c r="T65" i="1" s="1"/>
  <c r="S63" i="1"/>
  <c r="T63" i="1" s="1"/>
  <c r="S15" i="1"/>
  <c r="T15" i="1" s="1"/>
  <c r="S41" i="1"/>
  <c r="T41" i="1" s="1"/>
  <c r="S33" i="1"/>
  <c r="T33" i="1" s="1"/>
  <c r="S60" i="1"/>
  <c r="T60" i="1" s="1"/>
  <c r="S21" i="1"/>
  <c r="T21" i="1" s="1"/>
  <c r="S42" i="1"/>
  <c r="T42" i="1" s="1"/>
  <c r="S96" i="1"/>
  <c r="T96" i="1" s="1"/>
  <c r="S69" i="1"/>
  <c r="T69" i="1" s="1"/>
  <c r="S24" i="1"/>
  <c r="T24" i="1" s="1"/>
  <c r="S70" i="1"/>
  <c r="T70" i="1" s="1"/>
  <c r="S89" i="1"/>
  <c r="T89" i="1" s="1"/>
  <c r="S51" i="1"/>
  <c r="T51" i="1" s="1"/>
  <c r="S79" i="1"/>
  <c r="T79" i="1" s="1"/>
  <c r="S27" i="1"/>
  <c r="T27" i="1" s="1"/>
  <c r="S93" i="1"/>
  <c r="T93" i="1" s="1"/>
  <c r="S56" i="1"/>
  <c r="T56" i="1" s="1"/>
  <c r="S85" i="1"/>
  <c r="T85" i="1" s="1"/>
  <c r="S66" i="1"/>
  <c r="T66" i="1" s="1"/>
  <c r="S64" i="1"/>
  <c r="T64" i="1" s="1"/>
  <c r="S62" i="1"/>
  <c r="T62" i="1" s="1"/>
  <c r="S52" i="1"/>
  <c r="T52" i="1" s="1"/>
  <c r="S50" i="1"/>
  <c r="T50" i="1" s="1"/>
  <c r="S26" i="1"/>
  <c r="T26" i="1" s="1"/>
  <c r="S45" i="1"/>
  <c r="T45" i="1" s="1"/>
  <c r="S38" i="1"/>
  <c r="T38" i="1" s="1"/>
  <c r="S25" i="1"/>
  <c r="T25" i="1" s="1"/>
  <c r="S90" i="1"/>
  <c r="T90" i="1" s="1"/>
  <c r="S53" i="1"/>
  <c r="T53" i="1" s="1"/>
  <c r="S88" i="1"/>
  <c r="T88" i="1" s="1"/>
  <c r="S37" i="1"/>
  <c r="T37" i="1" s="1"/>
  <c r="S29" i="1"/>
  <c r="T29" i="1" s="1"/>
  <c r="S59" i="1"/>
  <c r="T59" i="1" s="1"/>
  <c r="S61" i="1"/>
  <c r="T61" i="1" s="1"/>
  <c r="S55" i="1"/>
  <c r="T55" i="1" s="1"/>
  <c r="S44" i="1"/>
  <c r="T44" i="1" s="1"/>
  <c r="S18" i="1"/>
  <c r="T18" i="1" s="1"/>
  <c r="S86" i="1"/>
  <c r="T86" i="1" s="1"/>
  <c r="S28" i="1"/>
  <c r="T28" i="1" s="1"/>
  <c r="S75" i="1"/>
  <c r="T75" i="1" s="1"/>
  <c r="S46" i="1"/>
  <c r="T46" i="1" s="1"/>
  <c r="S68" i="1"/>
  <c r="T68" i="1" s="1"/>
  <c r="S74" i="1"/>
  <c r="T74" i="1" s="1"/>
  <c r="S97" i="1"/>
  <c r="T97" i="1" s="1"/>
  <c r="S82" i="1"/>
  <c r="T82" i="1" s="1"/>
  <c r="R94" i="1"/>
  <c r="R30" i="1"/>
  <c r="R19" i="1"/>
  <c r="R54" i="1"/>
  <c r="R49" i="1"/>
  <c r="R58" i="1"/>
  <c r="R20" i="1"/>
  <c r="R76" i="1"/>
  <c r="R72" i="1"/>
  <c r="R40" i="1"/>
  <c r="R23" i="1"/>
  <c r="R43" i="1"/>
  <c r="R22" i="1"/>
  <c r="R13" i="1"/>
  <c r="R95" i="1"/>
  <c r="R84" i="1"/>
  <c r="R12" i="1"/>
  <c r="R92" i="1"/>
  <c r="R48" i="1"/>
  <c r="R67" i="1"/>
  <c r="R31" i="1"/>
  <c r="R71" i="1"/>
  <c r="R83" i="1"/>
  <c r="R91" i="1"/>
  <c r="R14" i="1"/>
  <c r="R47" i="1"/>
  <c r="R11" i="1"/>
  <c r="R87" i="1"/>
  <c r="R17" i="1"/>
  <c r="R57" i="1"/>
  <c r="R80" i="1"/>
  <c r="R39" i="1"/>
  <c r="R34" i="1"/>
  <c r="R81" i="1"/>
  <c r="R77" i="1"/>
  <c r="R35" i="1"/>
  <c r="R32" i="1"/>
  <c r="R73" i="1"/>
  <c r="R16" i="1"/>
  <c r="R78" i="1"/>
  <c r="R36" i="1"/>
  <c r="R65" i="1"/>
  <c r="R63" i="1"/>
  <c r="R15" i="1"/>
  <c r="R41" i="1"/>
  <c r="R33" i="1"/>
  <c r="R60" i="1"/>
  <c r="R21" i="1"/>
  <c r="R42" i="1"/>
  <c r="R96" i="1"/>
  <c r="R69" i="1"/>
  <c r="R24" i="1"/>
  <c r="R70" i="1"/>
  <c r="R89" i="1"/>
  <c r="R51" i="1"/>
  <c r="R79" i="1"/>
  <c r="R27" i="1"/>
  <c r="R93" i="1"/>
  <c r="R56" i="1"/>
  <c r="R85" i="1"/>
  <c r="R66" i="1"/>
  <c r="R64" i="1"/>
  <c r="R62" i="1"/>
  <c r="R52" i="1"/>
  <c r="R50" i="1"/>
  <c r="R26" i="1"/>
  <c r="R45" i="1"/>
  <c r="R38" i="1"/>
  <c r="R25" i="1"/>
  <c r="R90" i="1"/>
  <c r="R53" i="1"/>
  <c r="R88" i="1"/>
  <c r="R37" i="1"/>
  <c r="R29" i="1"/>
  <c r="R59" i="1"/>
  <c r="R61" i="1"/>
  <c r="R55" i="1"/>
  <c r="R44" i="1"/>
  <c r="R18" i="1"/>
  <c r="R86" i="1"/>
  <c r="R28" i="1"/>
  <c r="R75" i="1"/>
  <c r="R46" i="1"/>
  <c r="R68" i="1"/>
  <c r="R74" i="1"/>
  <c r="R97" i="1"/>
  <c r="R82" i="1"/>
  <c r="N94" i="1"/>
  <c r="O94" i="1" s="1"/>
  <c r="N30" i="1"/>
  <c r="O30" i="1" s="1"/>
  <c r="N19" i="1"/>
  <c r="O19" i="1" s="1"/>
  <c r="N54" i="1"/>
  <c r="O54" i="1" s="1"/>
  <c r="N49" i="1"/>
  <c r="O49" i="1" s="1"/>
  <c r="N58" i="1"/>
  <c r="O58" i="1" s="1"/>
  <c r="N20" i="1"/>
  <c r="O20" i="1" s="1"/>
  <c r="N76" i="1"/>
  <c r="O76" i="1" s="1"/>
  <c r="N72" i="1"/>
  <c r="O72" i="1" s="1"/>
  <c r="N40" i="1"/>
  <c r="O40" i="1" s="1"/>
  <c r="N23" i="1"/>
  <c r="O23" i="1" s="1"/>
  <c r="N43" i="1"/>
  <c r="O43" i="1" s="1"/>
  <c r="N22" i="1"/>
  <c r="O22" i="1" s="1"/>
  <c r="N13" i="1"/>
  <c r="O13" i="1" s="1"/>
  <c r="N95" i="1"/>
  <c r="O95" i="1" s="1"/>
  <c r="N84" i="1"/>
  <c r="O84" i="1" s="1"/>
  <c r="N12" i="1"/>
  <c r="O12" i="1" s="1"/>
  <c r="N92" i="1"/>
  <c r="O92" i="1" s="1"/>
  <c r="N48" i="1"/>
  <c r="O48" i="1" s="1"/>
  <c r="N67" i="1"/>
  <c r="O67" i="1" s="1"/>
  <c r="N31" i="1"/>
  <c r="O31" i="1" s="1"/>
  <c r="N71" i="1"/>
  <c r="O71" i="1" s="1"/>
  <c r="N83" i="1"/>
  <c r="O83" i="1" s="1"/>
  <c r="N91" i="1"/>
  <c r="O91" i="1" s="1"/>
  <c r="N14" i="1"/>
  <c r="O14" i="1" s="1"/>
  <c r="N47" i="1"/>
  <c r="O47" i="1" s="1"/>
  <c r="N11" i="1"/>
  <c r="O11" i="1" s="1"/>
  <c r="N87" i="1"/>
  <c r="O87" i="1" s="1"/>
  <c r="N17" i="1"/>
  <c r="O17" i="1" s="1"/>
  <c r="N57" i="1"/>
  <c r="O57" i="1" s="1"/>
  <c r="N80" i="1"/>
  <c r="O80" i="1" s="1"/>
  <c r="N39" i="1"/>
  <c r="O39" i="1" s="1"/>
  <c r="N34" i="1"/>
  <c r="O34" i="1" s="1"/>
  <c r="N81" i="1"/>
  <c r="O81" i="1" s="1"/>
  <c r="N77" i="1"/>
  <c r="O77" i="1" s="1"/>
  <c r="N35" i="1"/>
  <c r="O35" i="1" s="1"/>
  <c r="N32" i="1"/>
  <c r="O32" i="1" s="1"/>
  <c r="N73" i="1"/>
  <c r="O73" i="1" s="1"/>
  <c r="N16" i="1"/>
  <c r="O16" i="1" s="1"/>
  <c r="N78" i="1"/>
  <c r="O78" i="1" s="1"/>
  <c r="N36" i="1"/>
  <c r="O36" i="1" s="1"/>
  <c r="N65" i="1"/>
  <c r="O65" i="1" s="1"/>
  <c r="N63" i="1"/>
  <c r="O63" i="1" s="1"/>
  <c r="N15" i="1"/>
  <c r="O15" i="1" s="1"/>
  <c r="N41" i="1"/>
  <c r="O41" i="1" s="1"/>
  <c r="N33" i="1"/>
  <c r="O33" i="1" s="1"/>
  <c r="N60" i="1"/>
  <c r="O60" i="1" s="1"/>
  <c r="N21" i="1"/>
  <c r="O21" i="1" s="1"/>
  <c r="N42" i="1"/>
  <c r="O42" i="1" s="1"/>
  <c r="N96" i="1"/>
  <c r="O96" i="1" s="1"/>
  <c r="N69" i="1"/>
  <c r="O69" i="1" s="1"/>
  <c r="N24" i="1"/>
  <c r="O24" i="1" s="1"/>
  <c r="N70" i="1"/>
  <c r="O70" i="1" s="1"/>
  <c r="N89" i="1"/>
  <c r="O89" i="1" s="1"/>
  <c r="N51" i="1"/>
  <c r="O51" i="1" s="1"/>
  <c r="N79" i="1"/>
  <c r="O79" i="1" s="1"/>
  <c r="N27" i="1"/>
  <c r="O27" i="1" s="1"/>
  <c r="N93" i="1"/>
  <c r="O93" i="1" s="1"/>
  <c r="N56" i="1"/>
  <c r="O56" i="1" s="1"/>
  <c r="N85" i="1"/>
  <c r="O85" i="1" s="1"/>
  <c r="N66" i="1"/>
  <c r="O66" i="1" s="1"/>
  <c r="N64" i="1"/>
  <c r="O64" i="1" s="1"/>
  <c r="N62" i="1"/>
  <c r="O62" i="1" s="1"/>
  <c r="N52" i="1"/>
  <c r="O52" i="1" s="1"/>
  <c r="N50" i="1"/>
  <c r="O50" i="1" s="1"/>
  <c r="N26" i="1"/>
  <c r="O26" i="1" s="1"/>
  <c r="N45" i="1"/>
  <c r="O45" i="1" s="1"/>
  <c r="N38" i="1"/>
  <c r="O38" i="1" s="1"/>
  <c r="N25" i="1"/>
  <c r="O25" i="1" s="1"/>
  <c r="N90" i="1"/>
  <c r="O90" i="1" s="1"/>
  <c r="N53" i="1"/>
  <c r="O53" i="1" s="1"/>
  <c r="N88" i="1"/>
  <c r="O88" i="1" s="1"/>
  <c r="N37" i="1"/>
  <c r="O37" i="1" s="1"/>
  <c r="N29" i="1"/>
  <c r="O29" i="1" s="1"/>
  <c r="N59" i="1"/>
  <c r="O59" i="1" s="1"/>
  <c r="N61" i="1"/>
  <c r="O61" i="1" s="1"/>
  <c r="N55" i="1"/>
  <c r="O55" i="1" s="1"/>
  <c r="N44" i="1"/>
  <c r="O44" i="1" s="1"/>
  <c r="N18" i="1"/>
  <c r="O18" i="1" s="1"/>
  <c r="N86" i="1"/>
  <c r="O86" i="1" s="1"/>
  <c r="N28" i="1"/>
  <c r="O28" i="1" s="1"/>
  <c r="N75" i="1"/>
  <c r="O75" i="1" s="1"/>
  <c r="N46" i="1"/>
  <c r="O46" i="1" s="1"/>
  <c r="N68" i="1"/>
  <c r="O68" i="1" s="1"/>
  <c r="N74" i="1"/>
  <c r="O74" i="1" s="1"/>
  <c r="N97" i="1"/>
  <c r="O97" i="1" s="1"/>
  <c r="N82" i="1"/>
  <c r="O82" i="1" s="1"/>
  <c r="M19" i="1"/>
  <c r="M30" i="1"/>
  <c r="M94" i="1"/>
  <c r="M54" i="1"/>
  <c r="M49" i="1"/>
  <c r="M58" i="1"/>
  <c r="M20" i="1"/>
  <c r="M76" i="1"/>
  <c r="M72" i="1"/>
  <c r="M40" i="1"/>
  <c r="M23" i="1"/>
  <c r="M43" i="1"/>
  <c r="M22" i="1"/>
  <c r="M13" i="1"/>
  <c r="M95" i="1"/>
  <c r="M84" i="1"/>
  <c r="M12" i="1"/>
  <c r="M92" i="1"/>
  <c r="M48" i="1"/>
  <c r="M67" i="1"/>
  <c r="M31" i="1"/>
  <c r="M71" i="1"/>
  <c r="M83" i="1"/>
  <c r="M91" i="1"/>
  <c r="M14" i="1"/>
  <c r="M47" i="1"/>
  <c r="M11" i="1"/>
  <c r="M87" i="1"/>
  <c r="M17" i="1"/>
  <c r="M57" i="1"/>
  <c r="M80" i="1"/>
  <c r="M39" i="1"/>
  <c r="M34" i="1"/>
  <c r="M81" i="1"/>
  <c r="M77" i="1"/>
  <c r="M35" i="1"/>
  <c r="M32" i="1"/>
  <c r="M73" i="1"/>
  <c r="M16" i="1"/>
  <c r="M78" i="1"/>
  <c r="M36" i="1"/>
  <c r="M65" i="1"/>
  <c r="M63" i="1"/>
  <c r="M15" i="1"/>
  <c r="M41" i="1"/>
  <c r="M33" i="1"/>
  <c r="M60" i="1"/>
  <c r="M21" i="1"/>
  <c r="M42" i="1"/>
  <c r="M96" i="1"/>
  <c r="M69" i="1"/>
  <c r="M24" i="1"/>
  <c r="M70" i="1"/>
  <c r="M89" i="1"/>
  <c r="M51" i="1"/>
  <c r="M79" i="1"/>
  <c r="M27" i="1"/>
  <c r="M93" i="1"/>
  <c r="M56" i="1"/>
  <c r="M85" i="1"/>
  <c r="M66" i="1"/>
  <c r="M64" i="1"/>
  <c r="M62" i="1"/>
  <c r="M52" i="1"/>
  <c r="M50" i="1"/>
  <c r="M26" i="1"/>
  <c r="M45" i="1"/>
  <c r="M38" i="1"/>
  <c r="M25" i="1"/>
  <c r="M90" i="1"/>
  <c r="M53" i="1"/>
  <c r="M88" i="1"/>
  <c r="M37" i="1"/>
  <c r="M29" i="1"/>
  <c r="M59" i="1"/>
  <c r="M61" i="1"/>
  <c r="M55" i="1"/>
  <c r="M44" i="1"/>
  <c r="M18" i="1"/>
  <c r="M86" i="1"/>
  <c r="M28" i="1"/>
  <c r="M75" i="1"/>
  <c r="M46" i="1"/>
  <c r="M68" i="1"/>
  <c r="M74" i="1"/>
  <c r="M97" i="1"/>
  <c r="M82" i="1"/>
  <c r="I94" i="1"/>
  <c r="J94" i="1" s="1"/>
  <c r="I30" i="1"/>
  <c r="J30" i="1" s="1"/>
  <c r="I19" i="1"/>
  <c r="J19" i="1" s="1"/>
  <c r="I54" i="1"/>
  <c r="J54" i="1" s="1"/>
  <c r="I49" i="1"/>
  <c r="J49" i="1" s="1"/>
  <c r="I58" i="1"/>
  <c r="J58" i="1" s="1"/>
  <c r="I20" i="1"/>
  <c r="J20" i="1" s="1"/>
  <c r="I76" i="1"/>
  <c r="J76" i="1" s="1"/>
  <c r="I72" i="1"/>
  <c r="J72" i="1" s="1"/>
  <c r="I40" i="1"/>
  <c r="J40" i="1" s="1"/>
  <c r="I23" i="1"/>
  <c r="J23" i="1" s="1"/>
  <c r="I43" i="1"/>
  <c r="J43" i="1" s="1"/>
  <c r="I22" i="1"/>
  <c r="J22" i="1" s="1"/>
  <c r="I13" i="1"/>
  <c r="J13" i="1" s="1"/>
  <c r="I95" i="1"/>
  <c r="J95" i="1" s="1"/>
  <c r="I84" i="1"/>
  <c r="J84" i="1" s="1"/>
  <c r="I12" i="1"/>
  <c r="J12" i="1" s="1"/>
  <c r="I92" i="1"/>
  <c r="J92" i="1" s="1"/>
  <c r="I48" i="1"/>
  <c r="J48" i="1" s="1"/>
  <c r="I67" i="1"/>
  <c r="J67" i="1" s="1"/>
  <c r="I31" i="1"/>
  <c r="J31" i="1" s="1"/>
  <c r="I71" i="1"/>
  <c r="J71" i="1" s="1"/>
  <c r="I83" i="1"/>
  <c r="J83" i="1" s="1"/>
  <c r="I91" i="1"/>
  <c r="J91" i="1" s="1"/>
  <c r="I14" i="1"/>
  <c r="J14" i="1" s="1"/>
  <c r="I47" i="1"/>
  <c r="J47" i="1" s="1"/>
  <c r="I11" i="1"/>
  <c r="J11" i="1" s="1"/>
  <c r="I87" i="1"/>
  <c r="J87" i="1" s="1"/>
  <c r="I17" i="1"/>
  <c r="J17" i="1" s="1"/>
  <c r="I57" i="1"/>
  <c r="J57" i="1" s="1"/>
  <c r="I80" i="1"/>
  <c r="J80" i="1" s="1"/>
  <c r="I39" i="1"/>
  <c r="J39" i="1" s="1"/>
  <c r="I34" i="1"/>
  <c r="J34" i="1" s="1"/>
  <c r="I81" i="1"/>
  <c r="J81" i="1" s="1"/>
  <c r="I77" i="1"/>
  <c r="J77" i="1" s="1"/>
  <c r="I35" i="1"/>
  <c r="J35" i="1" s="1"/>
  <c r="I32" i="1"/>
  <c r="J32" i="1" s="1"/>
  <c r="I73" i="1"/>
  <c r="J73" i="1" s="1"/>
  <c r="I16" i="1"/>
  <c r="J16" i="1" s="1"/>
  <c r="I78" i="1"/>
  <c r="J78" i="1" s="1"/>
  <c r="I36" i="1"/>
  <c r="J36" i="1" s="1"/>
  <c r="I65" i="1"/>
  <c r="J65" i="1" s="1"/>
  <c r="I63" i="1"/>
  <c r="J63" i="1" s="1"/>
  <c r="I15" i="1"/>
  <c r="J15" i="1" s="1"/>
  <c r="I41" i="1"/>
  <c r="J41" i="1" s="1"/>
  <c r="I33" i="1"/>
  <c r="J33" i="1" s="1"/>
  <c r="I60" i="1"/>
  <c r="J60" i="1" s="1"/>
  <c r="I21" i="1"/>
  <c r="J21" i="1" s="1"/>
  <c r="I42" i="1"/>
  <c r="J42" i="1" s="1"/>
  <c r="I96" i="1"/>
  <c r="J96" i="1" s="1"/>
  <c r="I69" i="1"/>
  <c r="J69" i="1" s="1"/>
  <c r="I24" i="1"/>
  <c r="J24" i="1" s="1"/>
  <c r="I70" i="1"/>
  <c r="J70" i="1" s="1"/>
  <c r="I89" i="1"/>
  <c r="J89" i="1" s="1"/>
  <c r="I51" i="1"/>
  <c r="J51" i="1" s="1"/>
  <c r="I79" i="1"/>
  <c r="J79" i="1" s="1"/>
  <c r="I27" i="1"/>
  <c r="J27" i="1" s="1"/>
  <c r="I93" i="1"/>
  <c r="J93" i="1" s="1"/>
  <c r="I56" i="1"/>
  <c r="J56" i="1" s="1"/>
  <c r="I85" i="1"/>
  <c r="J85" i="1" s="1"/>
  <c r="I66" i="1"/>
  <c r="J66" i="1" s="1"/>
  <c r="I64" i="1"/>
  <c r="J64" i="1" s="1"/>
  <c r="I62" i="1"/>
  <c r="J62" i="1" s="1"/>
  <c r="I52" i="1"/>
  <c r="J52" i="1" s="1"/>
  <c r="I50" i="1"/>
  <c r="J50" i="1" s="1"/>
  <c r="I26" i="1"/>
  <c r="J26" i="1" s="1"/>
  <c r="I45" i="1"/>
  <c r="J45" i="1" s="1"/>
  <c r="I38" i="1"/>
  <c r="J38" i="1" s="1"/>
  <c r="I25" i="1"/>
  <c r="J25" i="1" s="1"/>
  <c r="I90" i="1"/>
  <c r="J90" i="1" s="1"/>
  <c r="I53" i="1"/>
  <c r="J53" i="1" s="1"/>
  <c r="I88" i="1"/>
  <c r="J88" i="1" s="1"/>
  <c r="I37" i="1"/>
  <c r="J37" i="1" s="1"/>
  <c r="I29" i="1"/>
  <c r="J29" i="1" s="1"/>
  <c r="I59" i="1"/>
  <c r="J59" i="1" s="1"/>
  <c r="I61" i="1"/>
  <c r="J61" i="1" s="1"/>
  <c r="I55" i="1"/>
  <c r="J55" i="1" s="1"/>
  <c r="I44" i="1"/>
  <c r="J44" i="1" s="1"/>
  <c r="I18" i="1"/>
  <c r="J18" i="1" s="1"/>
  <c r="I86" i="1"/>
  <c r="J86" i="1" s="1"/>
  <c r="I28" i="1"/>
  <c r="J28" i="1" s="1"/>
  <c r="I75" i="1"/>
  <c r="J75" i="1" s="1"/>
  <c r="I46" i="1"/>
  <c r="J46" i="1" s="1"/>
  <c r="I68" i="1"/>
  <c r="J68" i="1" s="1"/>
  <c r="I74" i="1"/>
  <c r="J74" i="1" s="1"/>
  <c r="I97" i="1"/>
  <c r="J97" i="1" s="1"/>
  <c r="I82" i="1"/>
  <c r="J82" i="1" s="1"/>
  <c r="R106" i="1" l="1"/>
  <c r="M106" i="1"/>
  <c r="T104" i="1"/>
  <c r="J106" i="1"/>
  <c r="T106" i="1"/>
  <c r="Y105" i="1"/>
  <c r="O103" i="1"/>
  <c r="W103" i="1"/>
  <c r="Y106" i="1"/>
  <c r="I106" i="1"/>
  <c r="X105" i="1"/>
  <c r="W104" i="1"/>
  <c r="O104" i="1"/>
  <c r="N103" i="1"/>
  <c r="X106" i="1"/>
  <c r="W105" i="1"/>
  <c r="O105" i="1"/>
  <c r="N104" i="1"/>
  <c r="M103" i="1"/>
  <c r="N106" i="1"/>
  <c r="M105" i="1"/>
  <c r="W106" i="1"/>
  <c r="O106" i="1"/>
  <c r="N105" i="1"/>
  <c r="M104" i="1"/>
  <c r="T103" i="1"/>
  <c r="T105" i="1"/>
  <c r="S104" i="1"/>
  <c r="R103" i="1"/>
  <c r="J103" i="1"/>
  <c r="S105" i="1"/>
  <c r="R104" i="1"/>
  <c r="J104" i="1"/>
  <c r="Y103" i="1"/>
  <c r="I103" i="1"/>
  <c r="S103" i="1"/>
  <c r="S106" i="1"/>
  <c r="R105" i="1"/>
  <c r="J105" i="1"/>
  <c r="Y104" i="1"/>
  <c r="I104" i="1"/>
  <c r="X103" i="1"/>
  <c r="I105" i="1"/>
  <c r="X104" i="1"/>
  <c r="Z14" i="1"/>
  <c r="Z86" i="1"/>
  <c r="Z79" i="1"/>
  <c r="Z21" i="1"/>
  <c r="Z84" i="1"/>
  <c r="Z82" i="1"/>
  <c r="Z18" i="1"/>
  <c r="Z53" i="1"/>
  <c r="Z62" i="1"/>
  <c r="Z51" i="1"/>
  <c r="Z60" i="1"/>
  <c r="Z16" i="1"/>
  <c r="Z80" i="1"/>
  <c r="Z83" i="1"/>
  <c r="Z95" i="1"/>
  <c r="Z20" i="1"/>
  <c r="Z88" i="1"/>
  <c r="Z76" i="1"/>
  <c r="Z78" i="1"/>
  <c r="Z52" i="1"/>
  <c r="Z39" i="1"/>
  <c r="Z46" i="1"/>
  <c r="Z59" i="1"/>
  <c r="Z45" i="1"/>
  <c r="Z56" i="1"/>
  <c r="Z69" i="1"/>
  <c r="Z63" i="1"/>
  <c r="Z77" i="1"/>
  <c r="Z11" i="1"/>
  <c r="Z48" i="1"/>
  <c r="Z23" i="1"/>
  <c r="Z19" i="1"/>
  <c r="Z91" i="1"/>
  <c r="U83" i="1"/>
  <c r="Z68" i="1"/>
  <c r="Z61" i="1"/>
  <c r="Z38" i="1"/>
  <c r="Z85" i="1"/>
  <c r="Z24" i="1"/>
  <c r="Z15" i="1"/>
  <c r="Z87" i="1"/>
  <c r="Z67" i="1"/>
  <c r="Z43" i="1"/>
  <c r="Z54" i="1"/>
  <c r="Z35" i="1"/>
  <c r="U74" i="1"/>
  <c r="U55" i="1"/>
  <c r="U25" i="1"/>
  <c r="U66" i="1"/>
  <c r="U70" i="1"/>
  <c r="U41" i="1"/>
  <c r="U32" i="1"/>
  <c r="U17" i="1"/>
  <c r="U31" i="1"/>
  <c r="U22" i="1"/>
  <c r="U95" i="1"/>
  <c r="Z28" i="1"/>
  <c r="Z37" i="1"/>
  <c r="Z50" i="1"/>
  <c r="Z27" i="1"/>
  <c r="Z42" i="1"/>
  <c r="Z36" i="1"/>
  <c r="Z34" i="1"/>
  <c r="Z12" i="1"/>
  <c r="Z72" i="1"/>
  <c r="Z94" i="1"/>
  <c r="Z97" i="1"/>
  <c r="Z90" i="1"/>
  <c r="Z64" i="1"/>
  <c r="Z33" i="1"/>
  <c r="Z73" i="1"/>
  <c r="Z71" i="1"/>
  <c r="Z13" i="1"/>
  <c r="Z58" i="1"/>
  <c r="Z74" i="1"/>
  <c r="Z55" i="1"/>
  <c r="Z25" i="1"/>
  <c r="Z66" i="1"/>
  <c r="Z70" i="1"/>
  <c r="Z41" i="1"/>
  <c r="Z32" i="1"/>
  <c r="Z17" i="1"/>
  <c r="Z31" i="1"/>
  <c r="Z22" i="1"/>
  <c r="Z49" i="1"/>
  <c r="Z44" i="1"/>
  <c r="Z89" i="1"/>
  <c r="Z57" i="1"/>
  <c r="Z75" i="1"/>
  <c r="Z29" i="1"/>
  <c r="Z26" i="1"/>
  <c r="Z93" i="1"/>
  <c r="Z96" i="1"/>
  <c r="Z65" i="1"/>
  <c r="Z81" i="1"/>
  <c r="Z47" i="1"/>
  <c r="Z92" i="1"/>
  <c r="Z40" i="1"/>
  <c r="Z30" i="1"/>
  <c r="U28" i="1"/>
  <c r="U37" i="1"/>
  <c r="U50" i="1"/>
  <c r="U27" i="1"/>
  <c r="U42" i="1"/>
  <c r="U36" i="1"/>
  <c r="U34" i="1"/>
  <c r="P52" i="1"/>
  <c r="P39" i="1"/>
  <c r="U18" i="1"/>
  <c r="U53" i="1"/>
  <c r="U60" i="1"/>
  <c r="U16" i="1"/>
  <c r="U97" i="1"/>
  <c r="U44" i="1"/>
  <c r="U90" i="1"/>
  <c r="U64" i="1"/>
  <c r="U89" i="1"/>
  <c r="U33" i="1"/>
  <c r="U73" i="1"/>
  <c r="U57" i="1"/>
  <c r="U71" i="1"/>
  <c r="U13" i="1"/>
  <c r="P86" i="1"/>
  <c r="P88" i="1"/>
  <c r="P79" i="1"/>
  <c r="P21" i="1"/>
  <c r="P78" i="1"/>
  <c r="P91" i="1"/>
  <c r="P84" i="1"/>
  <c r="P76" i="1"/>
  <c r="U75" i="1"/>
  <c r="U29" i="1"/>
  <c r="U26" i="1"/>
  <c r="U93" i="1"/>
  <c r="U96" i="1"/>
  <c r="U65" i="1"/>
  <c r="U81" i="1"/>
  <c r="U47" i="1"/>
  <c r="U92" i="1"/>
  <c r="U40" i="1"/>
  <c r="U30" i="1"/>
  <c r="P82" i="1"/>
  <c r="P18" i="1"/>
  <c r="P53" i="1"/>
  <c r="P62" i="1"/>
  <c r="P51" i="1"/>
  <c r="P16" i="1"/>
  <c r="P80" i="1"/>
  <c r="P83" i="1"/>
  <c r="P95" i="1"/>
  <c r="P20" i="1"/>
  <c r="U14" i="1"/>
  <c r="U12" i="1"/>
  <c r="U72" i="1"/>
  <c r="U94" i="1"/>
  <c r="U20" i="1"/>
  <c r="U82" i="1"/>
  <c r="U62" i="1"/>
  <c r="U51" i="1"/>
  <c r="U80" i="1"/>
  <c r="P74" i="1"/>
  <c r="P55" i="1"/>
  <c r="P25" i="1"/>
  <c r="P66" i="1"/>
  <c r="P70" i="1"/>
  <c r="P41" i="1"/>
  <c r="P32" i="1"/>
  <c r="P17" i="1"/>
  <c r="P31" i="1"/>
  <c r="P22" i="1"/>
  <c r="P49" i="1"/>
  <c r="U58" i="1"/>
  <c r="U49" i="1"/>
  <c r="P46" i="1"/>
  <c r="P59" i="1"/>
  <c r="P45" i="1"/>
  <c r="P56" i="1"/>
  <c r="P69" i="1"/>
  <c r="P63" i="1"/>
  <c r="P77" i="1"/>
  <c r="P11" i="1"/>
  <c r="P48" i="1"/>
  <c r="P23" i="1"/>
  <c r="P94" i="1"/>
  <c r="U68" i="1"/>
  <c r="U61" i="1"/>
  <c r="U38" i="1"/>
  <c r="U85" i="1"/>
  <c r="U24" i="1"/>
  <c r="U15" i="1"/>
  <c r="U35" i="1"/>
  <c r="U87" i="1"/>
  <c r="U67" i="1"/>
  <c r="U43" i="1"/>
  <c r="U54" i="1"/>
  <c r="U46" i="1"/>
  <c r="U59" i="1"/>
  <c r="U45" i="1"/>
  <c r="U56" i="1"/>
  <c r="U69" i="1"/>
  <c r="U63" i="1"/>
  <c r="U77" i="1"/>
  <c r="U11" i="1"/>
  <c r="U48" i="1"/>
  <c r="U23" i="1"/>
  <c r="U19" i="1"/>
  <c r="P60" i="1"/>
  <c r="U86" i="1"/>
  <c r="U88" i="1"/>
  <c r="U52" i="1"/>
  <c r="U79" i="1"/>
  <c r="U21" i="1"/>
  <c r="U78" i="1"/>
  <c r="U39" i="1"/>
  <c r="U91" i="1"/>
  <c r="U84" i="1"/>
  <c r="U76" i="1"/>
  <c r="P68" i="1"/>
  <c r="P61" i="1"/>
  <c r="P38" i="1"/>
  <c r="P85" i="1"/>
  <c r="P24" i="1"/>
  <c r="P15" i="1"/>
  <c r="P35" i="1"/>
  <c r="P87" i="1"/>
  <c r="P67" i="1"/>
  <c r="P43" i="1"/>
  <c r="P54" i="1"/>
  <c r="P19" i="1"/>
  <c r="P75" i="1"/>
  <c r="P93" i="1"/>
  <c r="P81" i="1"/>
  <c r="P92" i="1"/>
  <c r="P30" i="1"/>
  <c r="P28" i="1"/>
  <c r="P37" i="1"/>
  <c r="P50" i="1"/>
  <c r="P27" i="1"/>
  <c r="P42" i="1"/>
  <c r="P36" i="1"/>
  <c r="P34" i="1"/>
  <c r="P14" i="1"/>
  <c r="P12" i="1"/>
  <c r="P72" i="1"/>
  <c r="P29" i="1"/>
  <c r="P96" i="1"/>
  <c r="P47" i="1"/>
  <c r="P40" i="1"/>
  <c r="P65" i="1"/>
  <c r="P97" i="1"/>
  <c r="P44" i="1"/>
  <c r="P90" i="1"/>
  <c r="P64" i="1"/>
  <c r="P89" i="1"/>
  <c r="P33" i="1"/>
  <c r="P73" i="1"/>
  <c r="P57" i="1"/>
  <c r="P71" i="1"/>
  <c r="P13" i="1"/>
  <c r="P58" i="1"/>
  <c r="P26" i="1"/>
  <c r="P104" i="1" l="1"/>
  <c r="P103" i="1"/>
  <c r="P106" i="1"/>
  <c r="P105" i="1"/>
  <c r="Z106" i="1"/>
  <c r="Z105" i="1"/>
  <c r="Z104" i="1"/>
  <c r="Z103" i="1"/>
  <c r="U106" i="1"/>
  <c r="U104" i="1"/>
  <c r="U103" i="1"/>
  <c r="U105" i="1"/>
  <c r="H94" i="1"/>
  <c r="K94" i="1" s="1"/>
  <c r="AA94" i="1" s="1"/>
  <c r="H30" i="1"/>
  <c r="H19" i="1"/>
  <c r="K19" i="1" s="1"/>
  <c r="AA19" i="1" s="1"/>
  <c r="H54" i="1"/>
  <c r="K54" i="1" s="1"/>
  <c r="AA54" i="1" s="1"/>
  <c r="H49" i="1"/>
  <c r="K49" i="1" s="1"/>
  <c r="AA49" i="1" s="1"/>
  <c r="H58" i="1"/>
  <c r="K58" i="1" s="1"/>
  <c r="AA58" i="1" s="1"/>
  <c r="H20" i="1"/>
  <c r="K20" i="1" s="1"/>
  <c r="AA20" i="1" s="1"/>
  <c r="H76" i="1"/>
  <c r="K76" i="1" s="1"/>
  <c r="AA76" i="1" s="1"/>
  <c r="H72" i="1"/>
  <c r="K72" i="1" s="1"/>
  <c r="AA72" i="1" s="1"/>
  <c r="H40" i="1"/>
  <c r="K40" i="1" s="1"/>
  <c r="AA40" i="1" s="1"/>
  <c r="H23" i="1"/>
  <c r="K23" i="1" s="1"/>
  <c r="AA23" i="1" s="1"/>
  <c r="H43" i="1"/>
  <c r="K43" i="1" s="1"/>
  <c r="AA43" i="1" s="1"/>
  <c r="H22" i="1"/>
  <c r="K22" i="1" s="1"/>
  <c r="AA22" i="1" s="1"/>
  <c r="H13" i="1"/>
  <c r="K13" i="1" s="1"/>
  <c r="AA13" i="1" s="1"/>
  <c r="H95" i="1"/>
  <c r="K95" i="1" s="1"/>
  <c r="AA95" i="1" s="1"/>
  <c r="H84" i="1"/>
  <c r="K84" i="1" s="1"/>
  <c r="AA84" i="1" s="1"/>
  <c r="H12" i="1"/>
  <c r="K12" i="1" s="1"/>
  <c r="AA12" i="1" s="1"/>
  <c r="H92" i="1"/>
  <c r="K92" i="1" s="1"/>
  <c r="AA92" i="1" s="1"/>
  <c r="H48" i="1"/>
  <c r="K48" i="1" s="1"/>
  <c r="AA48" i="1" s="1"/>
  <c r="H67" i="1"/>
  <c r="K67" i="1" s="1"/>
  <c r="AA67" i="1" s="1"/>
  <c r="H31" i="1"/>
  <c r="K31" i="1" s="1"/>
  <c r="AA31" i="1" s="1"/>
  <c r="H71" i="1"/>
  <c r="K71" i="1" s="1"/>
  <c r="AA71" i="1" s="1"/>
  <c r="H83" i="1"/>
  <c r="K83" i="1" s="1"/>
  <c r="AA83" i="1" s="1"/>
  <c r="H91" i="1"/>
  <c r="K91" i="1" s="1"/>
  <c r="AA91" i="1" s="1"/>
  <c r="H14" i="1"/>
  <c r="K14" i="1" s="1"/>
  <c r="AA14" i="1" s="1"/>
  <c r="H47" i="1"/>
  <c r="K47" i="1" s="1"/>
  <c r="AA47" i="1" s="1"/>
  <c r="H11" i="1"/>
  <c r="K11" i="1" s="1"/>
  <c r="AA11" i="1" s="1"/>
  <c r="H87" i="1"/>
  <c r="K87" i="1" s="1"/>
  <c r="AA87" i="1" s="1"/>
  <c r="H17" i="1"/>
  <c r="K17" i="1" s="1"/>
  <c r="AA17" i="1" s="1"/>
  <c r="H57" i="1"/>
  <c r="K57" i="1" s="1"/>
  <c r="AA57" i="1" s="1"/>
  <c r="H80" i="1"/>
  <c r="K80" i="1" s="1"/>
  <c r="AA80" i="1" s="1"/>
  <c r="H39" i="1"/>
  <c r="K39" i="1" s="1"/>
  <c r="AA39" i="1" s="1"/>
  <c r="H34" i="1"/>
  <c r="K34" i="1" s="1"/>
  <c r="AA34" i="1" s="1"/>
  <c r="H81" i="1"/>
  <c r="K81" i="1" s="1"/>
  <c r="AA81" i="1" s="1"/>
  <c r="H77" i="1"/>
  <c r="K77" i="1" s="1"/>
  <c r="AA77" i="1" s="1"/>
  <c r="H35" i="1"/>
  <c r="K35" i="1" s="1"/>
  <c r="AA35" i="1" s="1"/>
  <c r="H32" i="1"/>
  <c r="K32" i="1" s="1"/>
  <c r="AA32" i="1" s="1"/>
  <c r="H73" i="1"/>
  <c r="K73" i="1" s="1"/>
  <c r="AA73" i="1" s="1"/>
  <c r="H16" i="1"/>
  <c r="K16" i="1" s="1"/>
  <c r="AA16" i="1" s="1"/>
  <c r="H78" i="1"/>
  <c r="K78" i="1" s="1"/>
  <c r="AA78" i="1" s="1"/>
  <c r="H36" i="1"/>
  <c r="K36" i="1" s="1"/>
  <c r="AA36" i="1" s="1"/>
  <c r="H65" i="1"/>
  <c r="K65" i="1" s="1"/>
  <c r="AA65" i="1" s="1"/>
  <c r="H63" i="1"/>
  <c r="K63" i="1" s="1"/>
  <c r="AA63" i="1" s="1"/>
  <c r="H15" i="1"/>
  <c r="K15" i="1" s="1"/>
  <c r="AA15" i="1" s="1"/>
  <c r="H41" i="1"/>
  <c r="K41" i="1" s="1"/>
  <c r="AA41" i="1" s="1"/>
  <c r="H33" i="1"/>
  <c r="K33" i="1" s="1"/>
  <c r="AA33" i="1" s="1"/>
  <c r="H60" i="1"/>
  <c r="K60" i="1" s="1"/>
  <c r="AA60" i="1" s="1"/>
  <c r="H21" i="1"/>
  <c r="K21" i="1" s="1"/>
  <c r="AA21" i="1" s="1"/>
  <c r="H42" i="1"/>
  <c r="K42" i="1" s="1"/>
  <c r="AA42" i="1" s="1"/>
  <c r="H96" i="1"/>
  <c r="K96" i="1" s="1"/>
  <c r="AA96" i="1" s="1"/>
  <c r="H69" i="1"/>
  <c r="K69" i="1" s="1"/>
  <c r="AA69" i="1" s="1"/>
  <c r="H24" i="1"/>
  <c r="K24" i="1" s="1"/>
  <c r="AA24" i="1" s="1"/>
  <c r="H70" i="1"/>
  <c r="K70" i="1" s="1"/>
  <c r="AA70" i="1" s="1"/>
  <c r="H89" i="1"/>
  <c r="K89" i="1" s="1"/>
  <c r="AA89" i="1" s="1"/>
  <c r="H51" i="1"/>
  <c r="K51" i="1" s="1"/>
  <c r="AA51" i="1" s="1"/>
  <c r="H79" i="1"/>
  <c r="K79" i="1" s="1"/>
  <c r="AA79" i="1" s="1"/>
  <c r="H27" i="1"/>
  <c r="K27" i="1" s="1"/>
  <c r="AA27" i="1" s="1"/>
  <c r="H93" i="1"/>
  <c r="K93" i="1" s="1"/>
  <c r="AA93" i="1" s="1"/>
  <c r="H56" i="1"/>
  <c r="K56" i="1" s="1"/>
  <c r="AA56" i="1" s="1"/>
  <c r="H85" i="1"/>
  <c r="K85" i="1" s="1"/>
  <c r="AA85" i="1" s="1"/>
  <c r="H66" i="1"/>
  <c r="K66" i="1" s="1"/>
  <c r="AA66" i="1" s="1"/>
  <c r="H64" i="1"/>
  <c r="K64" i="1" s="1"/>
  <c r="AA64" i="1" s="1"/>
  <c r="H62" i="1"/>
  <c r="K62" i="1" s="1"/>
  <c r="AA62" i="1" s="1"/>
  <c r="H52" i="1"/>
  <c r="K52" i="1" s="1"/>
  <c r="AA52" i="1" s="1"/>
  <c r="H50" i="1"/>
  <c r="K50" i="1" s="1"/>
  <c r="AA50" i="1" s="1"/>
  <c r="H26" i="1"/>
  <c r="K26" i="1" s="1"/>
  <c r="AA26" i="1" s="1"/>
  <c r="H45" i="1"/>
  <c r="K45" i="1" s="1"/>
  <c r="AA45" i="1" s="1"/>
  <c r="H38" i="1"/>
  <c r="K38" i="1" s="1"/>
  <c r="AA38" i="1" s="1"/>
  <c r="H25" i="1"/>
  <c r="K25" i="1" s="1"/>
  <c r="AA25" i="1" s="1"/>
  <c r="H90" i="1"/>
  <c r="K90" i="1" s="1"/>
  <c r="AA90" i="1" s="1"/>
  <c r="H53" i="1"/>
  <c r="K53" i="1" s="1"/>
  <c r="AA53" i="1" s="1"/>
  <c r="H88" i="1"/>
  <c r="K88" i="1" s="1"/>
  <c r="AA88" i="1" s="1"/>
  <c r="H37" i="1"/>
  <c r="K37" i="1" s="1"/>
  <c r="AA37" i="1" s="1"/>
  <c r="H29" i="1"/>
  <c r="K29" i="1" s="1"/>
  <c r="AA29" i="1" s="1"/>
  <c r="H59" i="1"/>
  <c r="K59" i="1" s="1"/>
  <c r="AA59" i="1" s="1"/>
  <c r="H61" i="1"/>
  <c r="K61" i="1" s="1"/>
  <c r="AA61" i="1" s="1"/>
  <c r="H55" i="1"/>
  <c r="K55" i="1" s="1"/>
  <c r="AA55" i="1" s="1"/>
  <c r="H44" i="1"/>
  <c r="K44" i="1" s="1"/>
  <c r="AA44" i="1" s="1"/>
  <c r="H18" i="1"/>
  <c r="K18" i="1" s="1"/>
  <c r="AA18" i="1" s="1"/>
  <c r="H86" i="1"/>
  <c r="K86" i="1" s="1"/>
  <c r="AA86" i="1" s="1"/>
  <c r="H28" i="1"/>
  <c r="K28" i="1" s="1"/>
  <c r="AA28" i="1" s="1"/>
  <c r="H75" i="1"/>
  <c r="K75" i="1" s="1"/>
  <c r="AA75" i="1" s="1"/>
  <c r="H46" i="1"/>
  <c r="K46" i="1" s="1"/>
  <c r="AA46" i="1" s="1"/>
  <c r="H68" i="1"/>
  <c r="K68" i="1" s="1"/>
  <c r="AA68" i="1" s="1"/>
  <c r="H74" i="1"/>
  <c r="K74" i="1" s="1"/>
  <c r="AA74" i="1" s="1"/>
  <c r="H97" i="1"/>
  <c r="K97" i="1" s="1"/>
  <c r="AA97" i="1" s="1"/>
  <c r="H82" i="1"/>
  <c r="K82" i="1" s="1"/>
  <c r="AA82" i="1" s="1"/>
  <c r="K30" i="1" l="1"/>
  <c r="H104" i="1"/>
  <c r="H103" i="1"/>
  <c r="H106" i="1"/>
  <c r="H105" i="1"/>
  <c r="AB50" i="1"/>
  <c r="AB86" i="1"/>
  <c r="AB52" i="1"/>
  <c r="AB21" i="1"/>
  <c r="AB39" i="1"/>
  <c r="AB76" i="1"/>
  <c r="AB82" i="1"/>
  <c r="AB18" i="1"/>
  <c r="AB53" i="1"/>
  <c r="AB62" i="1"/>
  <c r="AB51" i="1"/>
  <c r="AB60" i="1"/>
  <c r="AB16" i="1"/>
  <c r="AB80" i="1"/>
  <c r="AB83" i="1"/>
  <c r="AB95" i="1"/>
  <c r="AB20" i="1"/>
  <c r="AB27" i="1"/>
  <c r="AB88" i="1"/>
  <c r="AB79" i="1"/>
  <c r="AB78" i="1"/>
  <c r="AB91" i="1"/>
  <c r="AB84" i="1"/>
  <c r="AB97" i="1"/>
  <c r="AC97" i="1" s="1"/>
  <c r="AB44" i="1"/>
  <c r="AB90" i="1"/>
  <c r="AB64" i="1"/>
  <c r="AB89" i="1"/>
  <c r="AC89" i="1" s="1"/>
  <c r="AB33" i="1"/>
  <c r="AB73" i="1"/>
  <c r="AB57" i="1"/>
  <c r="AB71" i="1"/>
  <c r="AB13" i="1"/>
  <c r="AB58" i="1"/>
  <c r="AB28" i="1"/>
  <c r="AB36" i="1"/>
  <c r="AB55" i="1"/>
  <c r="AB70" i="1"/>
  <c r="AC70" i="1" s="1"/>
  <c r="AB32" i="1"/>
  <c r="AB22" i="1"/>
  <c r="AB68" i="1"/>
  <c r="AB61" i="1"/>
  <c r="AB38" i="1"/>
  <c r="AB85" i="1"/>
  <c r="AB24" i="1"/>
  <c r="AB15" i="1"/>
  <c r="AB35" i="1"/>
  <c r="AB87" i="1"/>
  <c r="AB67" i="1"/>
  <c r="AB43" i="1"/>
  <c r="AB54" i="1"/>
  <c r="AB34" i="1"/>
  <c r="AB66" i="1"/>
  <c r="AB49" i="1"/>
  <c r="AB46" i="1"/>
  <c r="AB59" i="1"/>
  <c r="AB45" i="1"/>
  <c r="AB56" i="1"/>
  <c r="AB69" i="1"/>
  <c r="AB63" i="1"/>
  <c r="AB77" i="1"/>
  <c r="AB11" i="1"/>
  <c r="AB48" i="1"/>
  <c r="AB23" i="1"/>
  <c r="AB19" i="1"/>
  <c r="AB42" i="1"/>
  <c r="AB74" i="1"/>
  <c r="AB25" i="1"/>
  <c r="AB41" i="1"/>
  <c r="AB17" i="1"/>
  <c r="AB31" i="1"/>
  <c r="AB75" i="1"/>
  <c r="AC75" i="1" s="1"/>
  <c r="AB29" i="1"/>
  <c r="AB26" i="1"/>
  <c r="AB93" i="1"/>
  <c r="AB96" i="1"/>
  <c r="AB65" i="1"/>
  <c r="AB81" i="1"/>
  <c r="AB47" i="1"/>
  <c r="AB92" i="1"/>
  <c r="AB40" i="1"/>
  <c r="AB37" i="1"/>
  <c r="AB14" i="1"/>
  <c r="AB12" i="1"/>
  <c r="AB72" i="1"/>
  <c r="AB94" i="1"/>
  <c r="AA30" i="1" l="1"/>
  <c r="K106" i="1"/>
  <c r="K105" i="1"/>
  <c r="K104" i="1"/>
  <c r="K103" i="1"/>
  <c r="AC31" i="1"/>
  <c r="AC85" i="1"/>
  <c r="AC18" i="1"/>
  <c r="AC74" i="1"/>
  <c r="AC90" i="1"/>
  <c r="AC27" i="1"/>
  <c r="AC17" i="1"/>
  <c r="AC73" i="1"/>
  <c r="AC80" i="1"/>
  <c r="AC76" i="1"/>
  <c r="AC33" i="1"/>
  <c r="AC39" i="1"/>
  <c r="AC79" i="1"/>
  <c r="AC28" i="1"/>
  <c r="AC64" i="1"/>
  <c r="AC52" i="1"/>
  <c r="AC38" i="1"/>
  <c r="AC36" i="1"/>
  <c r="AC95" i="1"/>
  <c r="AC16" i="1"/>
  <c r="AC88" i="1"/>
  <c r="AC12" i="1"/>
  <c r="AC55" i="1"/>
  <c r="AC94" i="1"/>
  <c r="AC53" i="1"/>
  <c r="AC43" i="1"/>
  <c r="AC71" i="1"/>
  <c r="AC48" i="1"/>
  <c r="AC50" i="1"/>
  <c r="AC68" i="1"/>
  <c r="AC20" i="1"/>
  <c r="AC44" i="1"/>
  <c r="AC32" i="1"/>
  <c r="AC83" i="1"/>
  <c r="AC13" i="1"/>
  <c r="AC60" i="1"/>
  <c r="AC54" i="1"/>
  <c r="AC72" i="1"/>
  <c r="AC82" i="1"/>
  <c r="AC26" i="1"/>
  <c r="AC67" i="1"/>
  <c r="AC45" i="1"/>
  <c r="AC35" i="1"/>
  <c r="AC65" i="1"/>
  <c r="AC96" i="1"/>
  <c r="AC61" i="1"/>
  <c r="AC19" i="1"/>
  <c r="AC59" i="1"/>
  <c r="AC58" i="1"/>
  <c r="AC29" i="1"/>
  <c r="AC41" i="1"/>
  <c r="AC66" i="1"/>
  <c r="AC81" i="1"/>
  <c r="AC91" i="1"/>
  <c r="AC84" i="1"/>
  <c r="AC93" i="1"/>
  <c r="AC69" i="1"/>
  <c r="AC40" i="1"/>
  <c r="AC63" i="1"/>
  <c r="AC46" i="1"/>
  <c r="AC37" i="1"/>
  <c r="AC62" i="1"/>
  <c r="AC15" i="1"/>
  <c r="AC87" i="1"/>
  <c r="AC47" i="1"/>
  <c r="AC25" i="1"/>
  <c r="AC21" i="1"/>
  <c r="AC77" i="1"/>
  <c r="AC51" i="1"/>
  <c r="AC24" i="1"/>
  <c r="AC14" i="1"/>
  <c r="AC23" i="1"/>
  <c r="AC78" i="1"/>
  <c r="AC49" i="1"/>
  <c r="AC56" i="1"/>
  <c r="AC57" i="1"/>
  <c r="AC11" i="1"/>
  <c r="AC42" i="1"/>
  <c r="AC34" i="1"/>
  <c r="AC22" i="1"/>
  <c r="AC86" i="1"/>
  <c r="AC92" i="1"/>
  <c r="AA106" i="1" l="1"/>
  <c r="AA105" i="1"/>
  <c r="AA103" i="1"/>
  <c r="AA104" i="1"/>
  <c r="AB30" i="1"/>
  <c r="AB106" i="1" l="1"/>
  <c r="AB105" i="1"/>
  <c r="AB103" i="1"/>
  <c r="AB104" i="1"/>
  <c r="AC30" i="1"/>
  <c r="AC106" i="1" l="1"/>
  <c r="AC104" i="1"/>
  <c r="AC103" i="1"/>
  <c r="AC105" i="1"/>
</calcChain>
</file>

<file path=xl/sharedStrings.xml><?xml version="1.0" encoding="utf-8"?>
<sst xmlns="http://schemas.openxmlformats.org/spreadsheetml/2006/main" count="768" uniqueCount="183">
  <si>
    <t>Employee_id</t>
  </si>
  <si>
    <t>first_name</t>
  </si>
  <si>
    <t>last_name</t>
  </si>
  <si>
    <t>gender</t>
  </si>
  <si>
    <t>department</t>
  </si>
  <si>
    <t>amount</t>
  </si>
  <si>
    <t>hours_worked (1st week)</t>
  </si>
  <si>
    <t>hours_worked(2nd week)</t>
  </si>
  <si>
    <t>hours_worked(3rd week)</t>
  </si>
  <si>
    <t>hours_worked(4th week)</t>
  </si>
  <si>
    <t>Billy</t>
  </si>
  <si>
    <t>Bell</t>
  </si>
  <si>
    <t>Male</t>
  </si>
  <si>
    <t>Operations</t>
  </si>
  <si>
    <t>Cheryl</t>
  </si>
  <si>
    <t>Long</t>
  </si>
  <si>
    <t>Female</t>
  </si>
  <si>
    <t>Human Resources</t>
  </si>
  <si>
    <t>Anne</t>
  </si>
  <si>
    <t>Nelson</t>
  </si>
  <si>
    <t>Engineering/Technology</t>
  </si>
  <si>
    <t>Craig</t>
  </si>
  <si>
    <t>Brooks</t>
  </si>
  <si>
    <t>Marketing</t>
  </si>
  <si>
    <t>Eugene</t>
  </si>
  <si>
    <t>Moore</t>
  </si>
  <si>
    <t>Joyce</t>
  </si>
  <si>
    <t>Butler</t>
  </si>
  <si>
    <t>Christopher</t>
  </si>
  <si>
    <t>Diaz</t>
  </si>
  <si>
    <t>Jane</t>
  </si>
  <si>
    <t>Cook</t>
  </si>
  <si>
    <t>Gregory</t>
  </si>
  <si>
    <t>Jones</t>
  </si>
  <si>
    <t>Kathleen</t>
  </si>
  <si>
    <t>Smith</t>
  </si>
  <si>
    <t>Dennis</t>
  </si>
  <si>
    <t>Walker</t>
  </si>
  <si>
    <t>Willie</t>
  </si>
  <si>
    <t>Russell</t>
  </si>
  <si>
    <t>Sales and Business Development</t>
  </si>
  <si>
    <t>Wanda</t>
  </si>
  <si>
    <t>Stephanie</t>
  </si>
  <si>
    <t>White</t>
  </si>
  <si>
    <t>Donna</t>
  </si>
  <si>
    <t>Product Development</t>
  </si>
  <si>
    <t>Ralph</t>
  </si>
  <si>
    <t>Turner</t>
  </si>
  <si>
    <t>Victor</t>
  </si>
  <si>
    <t>Torres</t>
  </si>
  <si>
    <t>Christina</t>
  </si>
  <si>
    <t>Jackson</t>
  </si>
  <si>
    <t>George</t>
  </si>
  <si>
    <t>Customer Support</t>
  </si>
  <si>
    <t>Jonathan</t>
  </si>
  <si>
    <t>Reed</t>
  </si>
  <si>
    <t>Matthew</t>
  </si>
  <si>
    <t>Juan</t>
  </si>
  <si>
    <t>Flores</t>
  </si>
  <si>
    <t>Fred</t>
  </si>
  <si>
    <t>Hughes</t>
  </si>
  <si>
    <t>Karen</t>
  </si>
  <si>
    <t>Bryant</t>
  </si>
  <si>
    <t>Brandon</t>
  </si>
  <si>
    <t>Thomas</t>
  </si>
  <si>
    <t>Philip</t>
  </si>
  <si>
    <t>Peterson</t>
  </si>
  <si>
    <t>Brian</t>
  </si>
  <si>
    <t>Gonzalez</t>
  </si>
  <si>
    <t>Bobby</t>
  </si>
  <si>
    <t>Robinson</t>
  </si>
  <si>
    <t>Ruby</t>
  </si>
  <si>
    <t>Baker</t>
  </si>
  <si>
    <t>Ruth</t>
  </si>
  <si>
    <t>Lee</t>
  </si>
  <si>
    <t>Judy</t>
  </si>
  <si>
    <t>Thompson</t>
  </si>
  <si>
    <t>Pamela</t>
  </si>
  <si>
    <t>Ward</t>
  </si>
  <si>
    <t>Jose</t>
  </si>
  <si>
    <t>Sanders</t>
  </si>
  <si>
    <t>Michelle</t>
  </si>
  <si>
    <t>Washington</t>
  </si>
  <si>
    <t>Paula</t>
  </si>
  <si>
    <t>Martinez</t>
  </si>
  <si>
    <t>Annie</t>
  </si>
  <si>
    <t>Powell</t>
  </si>
  <si>
    <t>Jennifer</t>
  </si>
  <si>
    <t>Campbell</t>
  </si>
  <si>
    <t>Deborah</t>
  </si>
  <si>
    <t>Howard</t>
  </si>
  <si>
    <t>Mildred</t>
  </si>
  <si>
    <t>Lewis</t>
  </si>
  <si>
    <t>Kathy</t>
  </si>
  <si>
    <t>John</t>
  </si>
  <si>
    <t>Scott</t>
  </si>
  <si>
    <t>Irene</t>
  </si>
  <si>
    <t>Patterson</t>
  </si>
  <si>
    <t>Julia</t>
  </si>
  <si>
    <t>Gerald</t>
  </si>
  <si>
    <t>Barnes</t>
  </si>
  <si>
    <t>Edward</t>
  </si>
  <si>
    <t>Bennett</t>
  </si>
  <si>
    <t>Rose</t>
  </si>
  <si>
    <t>Griffin</t>
  </si>
  <si>
    <t>Janet</t>
  </si>
  <si>
    <t>Martin</t>
  </si>
  <si>
    <t>Shawn</t>
  </si>
  <si>
    <t>Collins</t>
  </si>
  <si>
    <t>Lopez</t>
  </si>
  <si>
    <t>Helen</t>
  </si>
  <si>
    <t>Eric</t>
  </si>
  <si>
    <t>Carter</t>
  </si>
  <si>
    <t>Jerry</t>
  </si>
  <si>
    <t>Perez</t>
  </si>
  <si>
    <t>Daniel</t>
  </si>
  <si>
    <t>Emily</t>
  </si>
  <si>
    <t>Allen</t>
  </si>
  <si>
    <t>Jason</t>
  </si>
  <si>
    <t>Keith</t>
  </si>
  <si>
    <t>Sanchez</t>
  </si>
  <si>
    <t>Joe</t>
  </si>
  <si>
    <t>Adams</t>
  </si>
  <si>
    <t>Sean</t>
  </si>
  <si>
    <t>Kimberly</t>
  </si>
  <si>
    <t>Ramirez</t>
  </si>
  <si>
    <t>Steven</t>
  </si>
  <si>
    <t>Gray</t>
  </si>
  <si>
    <t>Rachel</t>
  </si>
  <si>
    <t>Lillian</t>
  </si>
  <si>
    <t>Williams</t>
  </si>
  <si>
    <t>Richard</t>
  </si>
  <si>
    <t>Paul</t>
  </si>
  <si>
    <t>Garcia</t>
  </si>
  <si>
    <t>William</t>
  </si>
  <si>
    <t>Ross</t>
  </si>
  <si>
    <t>Raymond</t>
  </si>
  <si>
    <t>Roberts</t>
  </si>
  <si>
    <t>Nicholas</t>
  </si>
  <si>
    <t>Andrew</t>
  </si>
  <si>
    <t>Mitchell</t>
  </si>
  <si>
    <t>Joshua</t>
  </si>
  <si>
    <t>Parker</t>
  </si>
  <si>
    <t>Sandra</t>
  </si>
  <si>
    <t>Wilson</t>
  </si>
  <si>
    <t>Christine</t>
  </si>
  <si>
    <t>Ernest</t>
  </si>
  <si>
    <t>Watson</t>
  </si>
  <si>
    <t>Clarence</t>
  </si>
  <si>
    <t>Albert</t>
  </si>
  <si>
    <t>Richardson</t>
  </si>
  <si>
    <t>James</t>
  </si>
  <si>
    <t>Henderson</t>
  </si>
  <si>
    <t>Foster</t>
  </si>
  <si>
    <t>Johnny</t>
  </si>
  <si>
    <t>Harry</t>
  </si>
  <si>
    <t>Norma</t>
  </si>
  <si>
    <t>Donald</t>
  </si>
  <si>
    <t>salary</t>
  </si>
  <si>
    <t>overtime</t>
  </si>
  <si>
    <t>overtime_paymnet</t>
  </si>
  <si>
    <t>total_payment</t>
  </si>
  <si>
    <t>overtime_payment</t>
  </si>
  <si>
    <t>gross_pay</t>
  </si>
  <si>
    <t>tax(7%)</t>
  </si>
  <si>
    <t>net_pay</t>
  </si>
  <si>
    <t>MINIMUM</t>
  </si>
  <si>
    <t>MAXIMUM</t>
  </si>
  <si>
    <t>SUM</t>
  </si>
  <si>
    <t>AVERAGE</t>
  </si>
  <si>
    <t>SUMMARY STATISTICS</t>
  </si>
  <si>
    <t>Dropdown list</t>
  </si>
  <si>
    <t>CLICK ON THE DROPDOWN LIST TO CHANGE EMPLOYEE ID</t>
  </si>
  <si>
    <t>Department</t>
  </si>
  <si>
    <t>Row Labels</t>
  </si>
  <si>
    <t>Grand Total</t>
  </si>
  <si>
    <t>Count of department</t>
  </si>
  <si>
    <t>FORMULAS</t>
  </si>
  <si>
    <t>COUNTIF</t>
  </si>
  <si>
    <t>No of Males</t>
  </si>
  <si>
    <t>No of Females</t>
  </si>
  <si>
    <t>Sum of Average Monthly Net pay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</si>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</sst>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164" fontId="0" fillId="6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E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175260</xdr:rowOff>
    </xdr:from>
    <xdr:to>
      <xdr:col>11</xdr:col>
      <xdr:colOff>0</xdr:colOff>
      <xdr:row>7</xdr:row>
      <xdr:rowOff>167640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E1E50A1-FF92-4825-8424-7AAC7C9FE30A}"/>
            </a:ext>
          </a:extLst>
        </xdr:cNvPr>
        <xdr:cNvGrpSpPr/>
      </xdr:nvGrpSpPr>
      <xdr:grpSpPr>
        <a:xfrm>
          <a:off x="10342880" y="541020"/>
          <a:ext cx="5212080" cy="906780"/>
          <a:chOff x="5692140" y="1676400"/>
          <a:chExt cx="4328160" cy="746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FF0162C-EFA4-096D-5A26-B6D290D006CA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4929E63-6FCB-AA91-0E14-32714D159C18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1ST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11</xdr:col>
      <xdr:colOff>30480</xdr:colOff>
      <xdr:row>3</xdr:row>
      <xdr:rowOff>0</xdr:rowOff>
    </xdr:from>
    <xdr:to>
      <xdr:col>15</xdr:col>
      <xdr:colOff>1485900</xdr:colOff>
      <xdr:row>8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0E57DC3-EDDB-4049-A993-619EF8ABA36B}"/>
            </a:ext>
          </a:extLst>
        </xdr:cNvPr>
        <xdr:cNvGrpSpPr/>
      </xdr:nvGrpSpPr>
      <xdr:grpSpPr>
        <a:xfrm>
          <a:off x="15585440" y="548640"/>
          <a:ext cx="4861560" cy="914400"/>
          <a:chOff x="5692139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D7BE06F-8D52-4B0E-15D6-24E04D87723E}"/>
              </a:ext>
            </a:extLst>
          </xdr:cNvPr>
          <xdr:cNvSpPr/>
        </xdr:nvSpPr>
        <xdr:spPr>
          <a:xfrm>
            <a:off x="5692139" y="1676400"/>
            <a:ext cx="4328160" cy="7467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073036B-1D4E-5317-94AF-04553C79CD09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2ND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16</xdr:col>
      <xdr:colOff>27460</xdr:colOff>
      <xdr:row>3</xdr:row>
      <xdr:rowOff>13728</xdr:rowOff>
    </xdr:from>
    <xdr:to>
      <xdr:col>21</xdr:col>
      <xdr:colOff>6864</xdr:colOff>
      <xdr:row>7</xdr:row>
      <xdr:rowOff>178486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A804ED4-AF91-4BA4-896A-7D34E4D44B63}"/>
            </a:ext>
          </a:extLst>
        </xdr:cNvPr>
        <xdr:cNvGrpSpPr/>
      </xdr:nvGrpSpPr>
      <xdr:grpSpPr>
        <a:xfrm>
          <a:off x="20479540" y="562368"/>
          <a:ext cx="4846044" cy="896278"/>
          <a:chOff x="5692140" y="1676399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0EF6F3C-5E5E-EA44-E194-31BBFA1C7638}"/>
              </a:ext>
            </a:extLst>
          </xdr:cNvPr>
          <xdr:cNvSpPr/>
        </xdr:nvSpPr>
        <xdr:spPr>
          <a:xfrm>
            <a:off x="5692140" y="1676399"/>
            <a:ext cx="4328160" cy="7467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77E3888-3035-3782-BB30-06B5313D08EA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3RD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21</xdr:col>
      <xdr:colOff>37629</xdr:colOff>
      <xdr:row>3</xdr:row>
      <xdr:rowOff>9408</xdr:rowOff>
    </xdr:from>
    <xdr:to>
      <xdr:col>25</xdr:col>
      <xdr:colOff>931332</xdr:colOff>
      <xdr:row>8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B1F38F-7843-4084-A962-A71A7403B408}"/>
            </a:ext>
          </a:extLst>
        </xdr:cNvPr>
        <xdr:cNvGrpSpPr/>
      </xdr:nvGrpSpPr>
      <xdr:grpSpPr>
        <a:xfrm>
          <a:off x="25356349" y="558048"/>
          <a:ext cx="4825623" cy="904992"/>
          <a:chOff x="5692140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9BAAAA-E5A0-8711-14C3-3DCE953C12CC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ECB8748-7975-AB81-FBE9-0D789B869050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4TH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owuzehida@gmail.com" refreshedDate="45119.476016898145" createdVersion="8" refreshedVersion="8" minRefreshableVersion="3" recordCount="87" xr:uid="{8869D9A7-6429-4DB9-AB6E-59D2229B7C45}">
  <cacheSource type="worksheet">
    <worksheetSource ref="A10:AC97" sheet="Employees Detail"/>
  </cacheSource>
  <cacheFields count="29">
    <cacheField name="Employee_id" numFmtId="0">
      <sharedItems containsSemiMixedTypes="0" containsString="0" containsNumber="1" containsInteger="1" minValue="1" maxValue="87"/>
    </cacheField>
    <cacheField name="first_name" numFmtId="0">
      <sharedItems count="80">
        <s v="Bobby"/>
        <s v="Christina"/>
        <s v="Donna"/>
        <s v="Philip"/>
        <s v="Gerald"/>
        <s v="Kathy"/>
        <s v="Ruth"/>
        <s v="Christine"/>
        <s v="Craig"/>
        <s v="Jane"/>
        <s v="Shawn"/>
        <s v="Stephanie"/>
        <s v="Willie"/>
        <s v="Eric"/>
        <s v="Andrew"/>
        <s v="William"/>
        <s v="Keith"/>
        <s v="Nicholas"/>
        <s v="Clarence"/>
        <s v="Anne"/>
        <s v="Juan"/>
        <s v="Deborah"/>
        <s v="Rose"/>
        <s v="Michelle"/>
        <s v="Jennifer"/>
        <s v="Scott"/>
        <s v="Ernest"/>
        <s v="Jose"/>
        <s v="Dennis"/>
        <s v="Edward"/>
        <s v="Ralph"/>
        <s v="Wanda"/>
        <s v="Raymond"/>
        <s v="Harry"/>
        <s v="Brian"/>
        <s v="Jonathan"/>
        <s v="Joyce"/>
        <s v="Paul"/>
        <s v="Emily"/>
        <s v="Richard"/>
        <s v="Sandra"/>
        <s v="Eugene"/>
        <s v="Thomas"/>
        <s v="Sean"/>
        <s v="Judy"/>
        <s v="Christopher"/>
        <s v="Albert"/>
        <s v="Janet"/>
        <s v="Lillian"/>
        <s v="Julia"/>
        <s v="Rachel"/>
        <s v="Irene"/>
        <s v="Steven"/>
        <s v="Matthew"/>
        <s v="Norma"/>
        <s v="Helen"/>
        <s v="Jerry"/>
        <s v="Fred"/>
        <s v="Kathleen"/>
        <s v="Mildred"/>
        <s v="Billy"/>
        <s v="Johnny"/>
        <s v="Gregory"/>
        <s v="Annie"/>
        <s v="John"/>
        <s v="Jason"/>
        <s v="Pamela"/>
        <s v="Paula"/>
        <s v="Karen"/>
        <s v="Victor"/>
        <s v="Kimberly"/>
        <s v="Ruby"/>
        <s v="Daniel"/>
        <s v="Joshua"/>
        <s v="Brandon"/>
        <s v="George"/>
        <s v="Joe"/>
        <s v="Cheryl"/>
        <s v="Howard"/>
        <s v="Donald"/>
      </sharedItems>
    </cacheField>
    <cacheField name="last_name" numFmtId="0">
      <sharedItems count="62">
        <s v="Robinson"/>
        <s v="Jackson"/>
        <s v="Diaz"/>
        <s v="Peterson"/>
        <s v="Barnes"/>
        <s v="Russell"/>
        <s v="Lee"/>
        <s v="Thomas"/>
        <s v="Brooks"/>
        <s v="Cook"/>
        <s v="Martinez"/>
        <s v="White"/>
        <s v="Carter"/>
        <s v="Mitchell"/>
        <s v="Ross"/>
        <s v="Sanchez"/>
        <s v="Foster"/>
        <s v="Scott"/>
        <s v="Nelson"/>
        <s v="Flores"/>
        <s v="Howard"/>
        <s v="Griffin"/>
        <s v="Washington"/>
        <s v="Campbell"/>
        <s v="Long"/>
        <s v="Watson"/>
        <s v="Lewis"/>
        <s v="Sanders"/>
        <s v="Walker"/>
        <s v="Bennett"/>
        <s v="Collins"/>
        <s v="Bell"/>
        <s v="James"/>
        <s v="Roberts"/>
        <s v="Gonzalez"/>
        <s v="Reed"/>
        <s v="Butler"/>
        <s v="Garcia"/>
        <s v="Allen"/>
        <s v="Wilson"/>
        <s v="Moore"/>
        <s v="Martin"/>
        <s v="Ward"/>
        <s v="Thompson"/>
        <s v="Ramirez"/>
        <s v="Richardson"/>
        <s v="Williams"/>
        <s v="Patterson"/>
        <s v="Gray"/>
        <s v="Smith"/>
        <s v="Perez"/>
        <s v="Hughes"/>
        <s v="Henderson"/>
        <s v="Jones"/>
        <s v="Powell"/>
        <s v="Bryant"/>
        <s v="Torres"/>
        <s v="Baker"/>
        <s v="Parker"/>
        <s v="Adams"/>
        <s v="Turner"/>
        <s v="Lopez"/>
      </sharedItems>
    </cacheField>
    <cacheField name="gender" numFmtId="0">
      <sharedItems count="2">
        <s v="Male"/>
        <s v="Female"/>
      </sharedItems>
    </cacheField>
    <cacheField name="department" numFmtId="0">
      <sharedItems count="7">
        <s v="Sales and Business Development"/>
        <s v="Product Development"/>
        <s v="Customer Support"/>
        <s v="Human Resources"/>
        <s v="Marketing"/>
        <s v="Operations"/>
        <s v="Engineering/Technology"/>
      </sharedItems>
    </cacheField>
    <cacheField name="amount" numFmtId="164">
      <sharedItems containsSemiMixedTypes="0" containsString="0" containsNumber="1" containsInteger="1" minValue="15" maxValue="26"/>
    </cacheField>
    <cacheField name="hours_worked (1st week)" numFmtId="0">
      <sharedItems containsSemiMixedTypes="0" containsString="0" containsNumber="1" containsInteger="1" minValue="19" maxValue="40"/>
    </cacheField>
    <cacheField name="salary" numFmtId="164">
      <sharedItems containsSemiMixedTypes="0" containsString="0" containsNumber="1" containsInteger="1" minValue="300" maxValue="988"/>
    </cacheField>
    <cacheField name="overtime" numFmtId="0">
      <sharedItems containsSemiMixedTypes="0" containsString="0" containsNumber="1" containsInteger="1" minValue="0" maxValue="10"/>
    </cacheField>
    <cacheField name="overtime_paymnet" numFmtId="164">
      <sharedItems containsSemiMixedTypes="0" containsString="0" containsNumber="1" minValue="0" maxValue="52.5"/>
    </cacheField>
    <cacheField name="total_payment" numFmtId="164">
      <sharedItems containsSemiMixedTypes="0" containsString="0" containsNumber="1" minValue="300" maxValue="1040"/>
    </cacheField>
    <cacheField name="hours_worked(2nd week)" numFmtId="0">
      <sharedItems containsSemiMixedTypes="0" containsString="0" containsNumber="1" containsInteger="1" minValue="19" maxValue="40"/>
    </cacheField>
    <cacheField name="salary2" numFmtId="164">
      <sharedItems containsSemiMixedTypes="0" containsString="0" containsNumber="1" containsInteger="1" minValue="300" maxValue="1040"/>
    </cacheField>
    <cacheField name="overtime2" numFmtId="0">
      <sharedItems containsSemiMixedTypes="0" containsString="0" containsNumber="1" containsInteger="1" minValue="0" maxValue="10"/>
    </cacheField>
    <cacheField name="overtime_payment" numFmtId="164">
      <sharedItems containsSemiMixedTypes="0" containsString="0" containsNumber="1" minValue="0" maxValue="65"/>
    </cacheField>
    <cacheField name="total_payment2" numFmtId="164">
      <sharedItems containsSemiMixedTypes="0" containsString="0" containsNumber="1" minValue="300" maxValue="1105"/>
    </cacheField>
    <cacheField name="hours_worked(3rd week)" numFmtId="0">
      <sharedItems containsSemiMixedTypes="0" containsString="0" containsNumber="1" containsInteger="1" minValue="19" maxValue="40"/>
    </cacheField>
    <cacheField name="salary3" numFmtId="164">
      <sharedItems containsSemiMixedTypes="0" containsString="0" containsNumber="1" containsInteger="1" minValue="300" maxValue="1014"/>
    </cacheField>
    <cacheField name="overtime3" numFmtId="0">
      <sharedItems containsSemiMixedTypes="0" containsString="0" containsNumber="1" containsInteger="1" minValue="0" maxValue="10"/>
    </cacheField>
    <cacheField name="overtime_payment2" numFmtId="164">
      <sharedItems containsSemiMixedTypes="0" containsString="0" containsNumber="1" minValue="0" maxValue="60"/>
    </cacheField>
    <cacheField name="total_payment3" numFmtId="164">
      <sharedItems containsSemiMixedTypes="0" containsString="0" containsNumber="1" minValue="300" maxValue="1072.5"/>
    </cacheField>
    <cacheField name="hours_worked(4th week)" numFmtId="0">
      <sharedItems containsSemiMixedTypes="0" containsString="0" containsNumber="1" containsInteger="1" minValue="19" maxValue="40"/>
    </cacheField>
    <cacheField name="salary4" numFmtId="164">
      <sharedItems containsSemiMixedTypes="0" containsString="0" containsNumber="1" containsInteger="1" minValue="285" maxValue="1040"/>
    </cacheField>
    <cacheField name="overtime4" numFmtId="0">
      <sharedItems containsSemiMixedTypes="0" containsString="0" containsNumber="1" containsInteger="1" minValue="0" maxValue="10"/>
    </cacheField>
    <cacheField name="overtime_payment3" numFmtId="164">
      <sharedItems containsSemiMixedTypes="0" containsString="0" containsNumber="1" minValue="0" maxValue="65"/>
    </cacheField>
    <cacheField name="total_payment4" numFmtId="164">
      <sharedItems containsSemiMixedTypes="0" containsString="0" containsNumber="1" minValue="285" maxValue="1105"/>
    </cacheField>
    <cacheField name="gross_pay" numFmtId="164">
      <sharedItems containsSemiMixedTypes="0" containsString="0" containsNumber="1" minValue="1560" maxValue="3900"/>
    </cacheField>
    <cacheField name="tax(7%)" numFmtId="164">
      <sharedItems containsSemiMixedTypes="0" containsString="0" containsNumber="1" minValue="156" maxValue="390"/>
    </cacheField>
    <cacheField name="net_pay" numFmtId="164">
      <sharedItems containsSemiMixedTypes="0" containsString="0" containsNumber="1" minValue="1404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53"/>
    <x v="0"/>
    <x v="0"/>
    <x v="0"/>
    <x v="0"/>
    <n v="26"/>
    <n v="32"/>
    <n v="832"/>
    <n v="2"/>
    <n v="13"/>
    <n v="845"/>
    <n v="38"/>
    <n v="988"/>
    <n v="8"/>
    <n v="52"/>
    <n v="1040"/>
    <n v="37"/>
    <n v="962"/>
    <n v="7"/>
    <n v="45.5"/>
    <n v="1007.5"/>
    <n v="37"/>
    <n v="962"/>
    <n v="7"/>
    <n v="45.5"/>
    <n v="1007.5"/>
    <n v="3900"/>
    <n v="390"/>
    <n v="3510"/>
  </r>
  <r>
    <n v="15"/>
    <x v="1"/>
    <x v="1"/>
    <x v="1"/>
    <x v="0"/>
    <n v="26"/>
    <n v="29"/>
    <n v="754"/>
    <n v="0"/>
    <n v="0"/>
    <n v="754"/>
    <n v="40"/>
    <n v="1040"/>
    <n v="10"/>
    <n v="65"/>
    <n v="1105"/>
    <n v="34"/>
    <n v="884"/>
    <n v="4"/>
    <n v="26"/>
    <n v="910"/>
    <n v="36"/>
    <n v="936"/>
    <n v="6"/>
    <n v="39"/>
    <n v="975"/>
    <n v="3744"/>
    <n v="374.40000000000003"/>
    <n v="3369.6"/>
  </r>
  <r>
    <n v="29"/>
    <x v="2"/>
    <x v="2"/>
    <x v="1"/>
    <x v="1"/>
    <n v="26"/>
    <n v="38"/>
    <n v="988"/>
    <n v="8"/>
    <n v="52"/>
    <n v="1040"/>
    <n v="28"/>
    <n v="728"/>
    <n v="0"/>
    <n v="0"/>
    <n v="728"/>
    <n v="37"/>
    <n v="962"/>
    <n v="7"/>
    <n v="45.5"/>
    <n v="1007.5"/>
    <n v="33"/>
    <n v="858"/>
    <n v="3"/>
    <n v="19.5"/>
    <n v="877.5"/>
    <n v="3653"/>
    <n v="365.3"/>
    <n v="3287.7"/>
  </r>
  <r>
    <n v="56"/>
    <x v="3"/>
    <x v="3"/>
    <x v="0"/>
    <x v="2"/>
    <n v="26"/>
    <n v="38"/>
    <n v="988"/>
    <n v="8"/>
    <n v="52"/>
    <n v="1040"/>
    <n v="19"/>
    <n v="494"/>
    <n v="0"/>
    <n v="0"/>
    <n v="494"/>
    <n v="39"/>
    <n v="1014"/>
    <n v="9"/>
    <n v="58.5"/>
    <n v="1072.5"/>
    <n v="38"/>
    <n v="988"/>
    <n v="8"/>
    <n v="52"/>
    <n v="1040"/>
    <n v="3646.5"/>
    <n v="364.65000000000003"/>
    <n v="3281.85"/>
  </r>
  <r>
    <n v="43"/>
    <x v="4"/>
    <x v="4"/>
    <x v="0"/>
    <x v="0"/>
    <n v="26"/>
    <n v="28"/>
    <n v="728"/>
    <n v="0"/>
    <n v="0"/>
    <n v="728"/>
    <n v="30"/>
    <n v="780"/>
    <n v="0"/>
    <n v="0"/>
    <n v="780"/>
    <n v="36"/>
    <n v="936"/>
    <n v="6"/>
    <n v="39"/>
    <n v="975"/>
    <n v="40"/>
    <n v="1040"/>
    <n v="10"/>
    <n v="65"/>
    <n v="1105"/>
    <n v="3588"/>
    <n v="358.8"/>
    <n v="3229.2"/>
  </r>
  <r>
    <n v="25"/>
    <x v="5"/>
    <x v="5"/>
    <x v="1"/>
    <x v="0"/>
    <n v="24"/>
    <n v="30"/>
    <n v="720"/>
    <n v="0"/>
    <n v="0"/>
    <n v="720"/>
    <n v="38"/>
    <n v="912"/>
    <n v="8"/>
    <n v="48"/>
    <n v="960"/>
    <n v="37"/>
    <n v="888"/>
    <n v="7"/>
    <n v="42"/>
    <n v="930"/>
    <n v="37"/>
    <n v="888"/>
    <n v="7"/>
    <n v="42"/>
    <n v="930"/>
    <n v="3540"/>
    <n v="354"/>
    <n v="3186"/>
  </r>
  <r>
    <n v="27"/>
    <x v="6"/>
    <x v="6"/>
    <x v="1"/>
    <x v="3"/>
    <n v="24"/>
    <n v="33"/>
    <n v="792"/>
    <n v="3"/>
    <n v="18"/>
    <n v="810"/>
    <n v="30"/>
    <n v="720"/>
    <n v="0"/>
    <n v="0"/>
    <n v="720"/>
    <n v="40"/>
    <n v="960"/>
    <n v="10"/>
    <n v="60"/>
    <n v="1020"/>
    <n v="39"/>
    <n v="936"/>
    <n v="9"/>
    <n v="54"/>
    <n v="990"/>
    <n v="3540"/>
    <n v="354"/>
    <n v="3186"/>
  </r>
  <r>
    <n v="10"/>
    <x v="7"/>
    <x v="7"/>
    <x v="1"/>
    <x v="4"/>
    <n v="25"/>
    <n v="32"/>
    <n v="800"/>
    <n v="2"/>
    <n v="12.5"/>
    <n v="812.5"/>
    <n v="19"/>
    <n v="475"/>
    <n v="0"/>
    <n v="0"/>
    <n v="475"/>
    <n v="35"/>
    <n v="875"/>
    <n v="5"/>
    <n v="31.25"/>
    <n v="906.25"/>
    <n v="40"/>
    <n v="1000"/>
    <n v="10"/>
    <n v="62.5"/>
    <n v="1062.5"/>
    <n v="3256.25"/>
    <n v="325.625"/>
    <n v="2930.625"/>
  </r>
  <r>
    <n v="46"/>
    <x v="8"/>
    <x v="8"/>
    <x v="0"/>
    <x v="4"/>
    <n v="24"/>
    <n v="23"/>
    <n v="552"/>
    <n v="0"/>
    <n v="0"/>
    <n v="552"/>
    <n v="33"/>
    <n v="792"/>
    <n v="3"/>
    <n v="18"/>
    <n v="810"/>
    <n v="37"/>
    <n v="888"/>
    <n v="7"/>
    <n v="42"/>
    <n v="930"/>
    <n v="38"/>
    <n v="912"/>
    <n v="8"/>
    <n v="48"/>
    <n v="960"/>
    <n v="3252"/>
    <n v="325.20000000000005"/>
    <n v="2926.8"/>
  </r>
  <r>
    <n v="12"/>
    <x v="9"/>
    <x v="9"/>
    <x v="1"/>
    <x v="4"/>
    <n v="24"/>
    <n v="31"/>
    <n v="744"/>
    <n v="1"/>
    <n v="6"/>
    <n v="750"/>
    <n v="31"/>
    <n v="744"/>
    <n v="1"/>
    <n v="6"/>
    <n v="750"/>
    <n v="40"/>
    <n v="960"/>
    <n v="10"/>
    <n v="60"/>
    <n v="1020"/>
    <n v="28"/>
    <n v="672"/>
    <n v="0"/>
    <n v="0"/>
    <n v="672"/>
    <n v="3192"/>
    <n v="319.20000000000005"/>
    <n v="2872.8"/>
  </r>
  <r>
    <n v="59"/>
    <x v="10"/>
    <x v="10"/>
    <x v="0"/>
    <x v="4"/>
    <n v="25"/>
    <n v="20"/>
    <n v="500"/>
    <n v="0"/>
    <n v="0"/>
    <n v="500"/>
    <n v="38"/>
    <n v="950"/>
    <n v="8"/>
    <n v="50"/>
    <n v="1000"/>
    <n v="30"/>
    <n v="750"/>
    <n v="0"/>
    <n v="0"/>
    <n v="750"/>
    <n v="35"/>
    <n v="875"/>
    <n v="5"/>
    <n v="31.25"/>
    <n v="906.25"/>
    <n v="3156.25"/>
    <n v="315.625"/>
    <n v="2840.625"/>
  </r>
  <r>
    <n v="28"/>
    <x v="11"/>
    <x v="11"/>
    <x v="1"/>
    <x v="4"/>
    <n v="26"/>
    <n v="33"/>
    <n v="858"/>
    <n v="3"/>
    <n v="19.5"/>
    <n v="877.5"/>
    <n v="26"/>
    <n v="676"/>
    <n v="0"/>
    <n v="0"/>
    <n v="676"/>
    <n v="29"/>
    <n v="754"/>
    <n v="0"/>
    <n v="0"/>
    <n v="754"/>
    <n v="31"/>
    <n v="806"/>
    <n v="1"/>
    <n v="6.5"/>
    <n v="812.5"/>
    <n v="3120"/>
    <n v="312"/>
    <n v="2808"/>
  </r>
  <r>
    <n v="74"/>
    <x v="12"/>
    <x v="5"/>
    <x v="0"/>
    <x v="0"/>
    <n v="23"/>
    <n v="38"/>
    <n v="874"/>
    <n v="8"/>
    <n v="46"/>
    <n v="920"/>
    <n v="33"/>
    <n v="759"/>
    <n v="3"/>
    <n v="17.25"/>
    <n v="776.25"/>
    <n v="22"/>
    <n v="506"/>
    <n v="0"/>
    <n v="0"/>
    <n v="506"/>
    <n v="37"/>
    <n v="851"/>
    <n v="7"/>
    <n v="40.25"/>
    <n v="891.25"/>
    <n v="3093.5"/>
    <n v="309.35000000000002"/>
    <n v="2784.15"/>
  </r>
  <r>
    <n v="83"/>
    <x v="13"/>
    <x v="12"/>
    <x v="0"/>
    <x v="5"/>
    <n v="26"/>
    <n v="24"/>
    <n v="624"/>
    <n v="0"/>
    <n v="0"/>
    <n v="624"/>
    <n v="33"/>
    <n v="858"/>
    <n v="3"/>
    <n v="19.5"/>
    <n v="877.5"/>
    <n v="30"/>
    <n v="780"/>
    <n v="0"/>
    <n v="0"/>
    <n v="780"/>
    <n v="30"/>
    <n v="780"/>
    <n v="0"/>
    <n v="0"/>
    <n v="780"/>
    <n v="3061.5"/>
    <n v="306.15000000000003"/>
    <n v="2755.35"/>
  </r>
  <r>
    <n v="61"/>
    <x v="14"/>
    <x v="13"/>
    <x v="0"/>
    <x v="2"/>
    <n v="23"/>
    <n v="35"/>
    <n v="805"/>
    <n v="5"/>
    <n v="28.75"/>
    <n v="833.75"/>
    <n v="24"/>
    <n v="552"/>
    <n v="0"/>
    <n v="0"/>
    <n v="552"/>
    <n v="29"/>
    <n v="667"/>
    <n v="0"/>
    <n v="0"/>
    <n v="667"/>
    <n v="40"/>
    <n v="920"/>
    <n v="10"/>
    <n v="57.5"/>
    <n v="977.5"/>
    <n v="3030.25"/>
    <n v="303.02500000000003"/>
    <n v="2727.2249999999999"/>
  </r>
  <r>
    <n v="45"/>
    <x v="15"/>
    <x v="14"/>
    <x v="0"/>
    <x v="1"/>
    <n v="23"/>
    <n v="32"/>
    <n v="736"/>
    <n v="2"/>
    <n v="11.5"/>
    <n v="747.5"/>
    <n v="19"/>
    <n v="437"/>
    <n v="0"/>
    <n v="0"/>
    <n v="437"/>
    <n v="40"/>
    <n v="920"/>
    <n v="10"/>
    <n v="57.5"/>
    <n v="977.5"/>
    <n v="36"/>
    <n v="828"/>
    <n v="6"/>
    <n v="34.5"/>
    <n v="862.5"/>
    <n v="3024.5"/>
    <n v="302.45"/>
    <n v="2722.05"/>
  </r>
  <r>
    <n v="85"/>
    <x v="16"/>
    <x v="15"/>
    <x v="0"/>
    <x v="3"/>
    <n v="24"/>
    <n v="28"/>
    <n v="672"/>
    <n v="0"/>
    <n v="0"/>
    <n v="672"/>
    <n v="35"/>
    <n v="840"/>
    <n v="5"/>
    <n v="30"/>
    <n v="870"/>
    <n v="35"/>
    <n v="840"/>
    <n v="5"/>
    <n v="30"/>
    <n v="870"/>
    <n v="25"/>
    <n v="600"/>
    <n v="0"/>
    <n v="0"/>
    <n v="600"/>
    <n v="3012"/>
    <n v="301.2"/>
    <n v="2710.8"/>
  </r>
  <r>
    <n v="73"/>
    <x v="17"/>
    <x v="16"/>
    <x v="0"/>
    <x v="6"/>
    <n v="23"/>
    <n v="30"/>
    <n v="690"/>
    <n v="0"/>
    <n v="0"/>
    <n v="690"/>
    <n v="28"/>
    <n v="644"/>
    <n v="0"/>
    <n v="0"/>
    <n v="644"/>
    <n v="32"/>
    <n v="736"/>
    <n v="2"/>
    <n v="11.5"/>
    <n v="747.5"/>
    <n v="37"/>
    <n v="851"/>
    <n v="7"/>
    <n v="40.25"/>
    <n v="891.25"/>
    <n v="2972.75"/>
    <n v="297.27500000000003"/>
    <n v="2675.4749999999999"/>
  </r>
  <r>
    <n v="77"/>
    <x v="18"/>
    <x v="17"/>
    <x v="0"/>
    <x v="1"/>
    <n v="26"/>
    <n v="32"/>
    <n v="832"/>
    <n v="2"/>
    <n v="13"/>
    <n v="845"/>
    <n v="34"/>
    <n v="884"/>
    <n v="4"/>
    <n v="26"/>
    <n v="910"/>
    <n v="19"/>
    <n v="494"/>
    <n v="0"/>
    <n v="0"/>
    <n v="494"/>
    <n v="27"/>
    <n v="702"/>
    <n v="0"/>
    <n v="0"/>
    <n v="702"/>
    <n v="2951"/>
    <n v="295.10000000000002"/>
    <n v="2655.9"/>
  </r>
  <r>
    <n v="1"/>
    <x v="19"/>
    <x v="18"/>
    <x v="1"/>
    <x v="6"/>
    <n v="26"/>
    <n v="28"/>
    <n v="728"/>
    <n v="0"/>
    <n v="0"/>
    <n v="728"/>
    <n v="30"/>
    <n v="780"/>
    <n v="0"/>
    <n v="0"/>
    <n v="780"/>
    <n v="30"/>
    <n v="780"/>
    <n v="0"/>
    <n v="0"/>
    <n v="780"/>
    <n v="25"/>
    <n v="650"/>
    <n v="0"/>
    <n v="0"/>
    <n v="650"/>
    <n v="2938"/>
    <n v="293.8"/>
    <n v="2644.2"/>
  </r>
  <r>
    <n v="87"/>
    <x v="20"/>
    <x v="19"/>
    <x v="0"/>
    <x v="4"/>
    <n v="23"/>
    <n v="19"/>
    <n v="437"/>
    <n v="0"/>
    <n v="0"/>
    <n v="437"/>
    <n v="38"/>
    <n v="874"/>
    <n v="8"/>
    <n v="46"/>
    <n v="920"/>
    <n v="28"/>
    <n v="644"/>
    <n v="0"/>
    <n v="0"/>
    <n v="644"/>
    <n v="38"/>
    <n v="874"/>
    <n v="8"/>
    <n v="46"/>
    <n v="920"/>
    <n v="2921"/>
    <n v="292.10000000000002"/>
    <n v="2628.9"/>
  </r>
  <r>
    <n v="5"/>
    <x v="21"/>
    <x v="20"/>
    <x v="1"/>
    <x v="2"/>
    <n v="23"/>
    <n v="36"/>
    <n v="828"/>
    <n v="6"/>
    <n v="34.5"/>
    <n v="862.5"/>
    <n v="40"/>
    <n v="920"/>
    <n v="10"/>
    <n v="57.5"/>
    <n v="977.5"/>
    <n v="19"/>
    <n v="437"/>
    <n v="0"/>
    <n v="0"/>
    <n v="437"/>
    <n v="27"/>
    <n v="621"/>
    <n v="0"/>
    <n v="0"/>
    <n v="621"/>
    <n v="2898"/>
    <n v="289.8"/>
    <n v="2608.1999999999998"/>
  </r>
  <r>
    <n v="2"/>
    <x v="22"/>
    <x v="21"/>
    <x v="1"/>
    <x v="1"/>
    <n v="22"/>
    <n v="22"/>
    <n v="484"/>
    <n v="0"/>
    <n v="0"/>
    <n v="484"/>
    <n v="28"/>
    <n v="616"/>
    <n v="0"/>
    <n v="0"/>
    <n v="616"/>
    <n v="37"/>
    <n v="814"/>
    <n v="7"/>
    <n v="38.5"/>
    <n v="852.5"/>
    <n v="40"/>
    <n v="880"/>
    <n v="10"/>
    <n v="55"/>
    <n v="935"/>
    <n v="2887.5"/>
    <n v="288.75"/>
    <n v="2598.75"/>
  </r>
  <r>
    <n v="32"/>
    <x v="23"/>
    <x v="22"/>
    <x v="1"/>
    <x v="3"/>
    <n v="23"/>
    <n v="37"/>
    <n v="851"/>
    <n v="7"/>
    <n v="40.25"/>
    <n v="891.25"/>
    <n v="30"/>
    <n v="690"/>
    <n v="0"/>
    <n v="0"/>
    <n v="690"/>
    <n v="24"/>
    <n v="552"/>
    <n v="0"/>
    <n v="0"/>
    <n v="552"/>
    <n v="31"/>
    <n v="713"/>
    <n v="1"/>
    <n v="5.75"/>
    <n v="718.75"/>
    <n v="2852"/>
    <n v="285.2"/>
    <n v="2566.8000000000002"/>
  </r>
  <r>
    <n v="35"/>
    <x v="24"/>
    <x v="23"/>
    <x v="1"/>
    <x v="6"/>
    <n v="24"/>
    <n v="36"/>
    <n v="864"/>
    <n v="6"/>
    <n v="36"/>
    <n v="900"/>
    <n v="31"/>
    <n v="744"/>
    <n v="1"/>
    <n v="6"/>
    <n v="750"/>
    <n v="27"/>
    <n v="648"/>
    <n v="0"/>
    <n v="0"/>
    <n v="648"/>
    <n v="23"/>
    <n v="552"/>
    <n v="0"/>
    <n v="0"/>
    <n v="552"/>
    <n v="2850"/>
    <n v="285"/>
    <n v="2565"/>
  </r>
  <r>
    <n v="55"/>
    <x v="25"/>
    <x v="24"/>
    <x v="0"/>
    <x v="3"/>
    <n v="25"/>
    <n v="24"/>
    <n v="600"/>
    <n v="0"/>
    <n v="0"/>
    <n v="600"/>
    <n v="30"/>
    <n v="750"/>
    <n v="0"/>
    <n v="0"/>
    <n v="750"/>
    <n v="35"/>
    <n v="875"/>
    <n v="5"/>
    <n v="31.25"/>
    <n v="906.25"/>
    <n v="23"/>
    <n v="575"/>
    <n v="0"/>
    <n v="0"/>
    <n v="575"/>
    <n v="2831.25"/>
    <n v="283.125"/>
    <n v="2548.125"/>
  </r>
  <r>
    <n v="76"/>
    <x v="26"/>
    <x v="25"/>
    <x v="0"/>
    <x v="4"/>
    <n v="22"/>
    <n v="25"/>
    <n v="550"/>
    <n v="0"/>
    <n v="0"/>
    <n v="550"/>
    <n v="38"/>
    <n v="836"/>
    <n v="8"/>
    <n v="44"/>
    <n v="880"/>
    <n v="24"/>
    <n v="528"/>
    <n v="0"/>
    <n v="0"/>
    <n v="528"/>
    <n v="36"/>
    <n v="792"/>
    <n v="6"/>
    <n v="33"/>
    <n v="825"/>
    <n v="2783"/>
    <n v="278.3"/>
    <n v="2504.6999999999998"/>
  </r>
  <r>
    <n v="79"/>
    <x v="17"/>
    <x v="26"/>
    <x v="0"/>
    <x v="4"/>
    <n v="22"/>
    <n v="34"/>
    <n v="748"/>
    <n v="4"/>
    <n v="22"/>
    <n v="770"/>
    <n v="32"/>
    <n v="704"/>
    <n v="2"/>
    <n v="11"/>
    <n v="715"/>
    <n v="34"/>
    <n v="748"/>
    <n v="4"/>
    <n v="22"/>
    <n v="770"/>
    <n v="21"/>
    <n v="462"/>
    <n v="0"/>
    <n v="0"/>
    <n v="462"/>
    <n v="2717"/>
    <n v="271.7"/>
    <n v="2445.3000000000002"/>
  </r>
  <r>
    <n v="51"/>
    <x v="27"/>
    <x v="27"/>
    <x v="0"/>
    <x v="2"/>
    <n v="21"/>
    <n v="39"/>
    <n v="819"/>
    <n v="9"/>
    <n v="47.25"/>
    <n v="866.25"/>
    <n v="22"/>
    <n v="462"/>
    <n v="0"/>
    <n v="0"/>
    <n v="462"/>
    <n v="29"/>
    <n v="609"/>
    <n v="0"/>
    <n v="0"/>
    <n v="609"/>
    <n v="34"/>
    <n v="714"/>
    <n v="4"/>
    <n v="21"/>
    <n v="735"/>
    <n v="2672.25"/>
    <n v="267.22500000000002"/>
    <n v="2405.0250000000001"/>
  </r>
  <r>
    <n v="49"/>
    <x v="28"/>
    <x v="28"/>
    <x v="0"/>
    <x v="6"/>
    <n v="19"/>
    <n v="35"/>
    <n v="665"/>
    <n v="5"/>
    <n v="23.75"/>
    <n v="688.75"/>
    <n v="23"/>
    <n v="437"/>
    <n v="0"/>
    <n v="0"/>
    <n v="437"/>
    <n v="39"/>
    <n v="741"/>
    <n v="9"/>
    <n v="42.75"/>
    <n v="783.75"/>
    <n v="38"/>
    <n v="722"/>
    <n v="8"/>
    <n v="38"/>
    <n v="760"/>
    <n v="2669.5"/>
    <n v="266.95"/>
    <n v="2402.5500000000002"/>
  </r>
  <r>
    <n v="52"/>
    <x v="29"/>
    <x v="29"/>
    <x v="0"/>
    <x v="3"/>
    <n v="22"/>
    <n v="28"/>
    <n v="616"/>
    <n v="0"/>
    <n v="0"/>
    <n v="616"/>
    <n v="28"/>
    <n v="616"/>
    <n v="0"/>
    <n v="0"/>
    <n v="616"/>
    <n v="26"/>
    <n v="572"/>
    <n v="0"/>
    <n v="0"/>
    <n v="572"/>
    <n v="37"/>
    <n v="814"/>
    <n v="7"/>
    <n v="38.5"/>
    <n v="852.5"/>
    <n v="2656.5"/>
    <n v="265.65000000000003"/>
    <n v="2390.85"/>
  </r>
  <r>
    <n v="70"/>
    <x v="30"/>
    <x v="30"/>
    <x v="0"/>
    <x v="4"/>
    <n v="19"/>
    <n v="26"/>
    <n v="494"/>
    <n v="0"/>
    <n v="0"/>
    <n v="494"/>
    <n v="38"/>
    <n v="722"/>
    <n v="8"/>
    <n v="38"/>
    <n v="760"/>
    <n v="36"/>
    <n v="684"/>
    <n v="6"/>
    <n v="28.5"/>
    <n v="712.5"/>
    <n v="35"/>
    <n v="665"/>
    <n v="5"/>
    <n v="23.75"/>
    <n v="688.75"/>
    <n v="2655.25"/>
    <n v="265.52500000000003"/>
    <n v="2389.7249999999999"/>
  </r>
  <r>
    <n v="19"/>
    <x v="31"/>
    <x v="31"/>
    <x v="1"/>
    <x v="6"/>
    <n v="20"/>
    <n v="39"/>
    <n v="780"/>
    <n v="9"/>
    <n v="45"/>
    <n v="825"/>
    <n v="32"/>
    <n v="640"/>
    <n v="2"/>
    <n v="10"/>
    <n v="650"/>
    <n v="33"/>
    <n v="660"/>
    <n v="3"/>
    <n v="15"/>
    <n v="675"/>
    <n v="23"/>
    <n v="460"/>
    <n v="0"/>
    <n v="0"/>
    <n v="460"/>
    <n v="2610"/>
    <n v="261"/>
    <n v="2349"/>
  </r>
  <r>
    <n v="78"/>
    <x v="15"/>
    <x v="32"/>
    <x v="0"/>
    <x v="0"/>
    <n v="21"/>
    <n v="35"/>
    <n v="735"/>
    <n v="5"/>
    <n v="26.25"/>
    <n v="761.25"/>
    <n v="29"/>
    <n v="609"/>
    <n v="0"/>
    <n v="0"/>
    <n v="609"/>
    <n v="20"/>
    <n v="420"/>
    <n v="0"/>
    <n v="0"/>
    <n v="420"/>
    <n v="37"/>
    <n v="777"/>
    <n v="7"/>
    <n v="36.75"/>
    <n v="813.75"/>
    <n v="2604"/>
    <n v="260.40000000000003"/>
    <n v="2343.6"/>
  </r>
  <r>
    <n v="54"/>
    <x v="32"/>
    <x v="33"/>
    <x v="0"/>
    <x v="6"/>
    <n v="24"/>
    <n v="29"/>
    <n v="696"/>
    <n v="0"/>
    <n v="0"/>
    <n v="696"/>
    <n v="25"/>
    <n v="600"/>
    <n v="0"/>
    <n v="0"/>
    <n v="600"/>
    <n v="23"/>
    <n v="552"/>
    <n v="0"/>
    <n v="0"/>
    <n v="552"/>
    <n v="31"/>
    <n v="744"/>
    <n v="1"/>
    <n v="6"/>
    <n v="750"/>
    <n v="2598"/>
    <n v="259.8"/>
    <n v="2338.1999999999998"/>
  </r>
  <r>
    <n v="68"/>
    <x v="33"/>
    <x v="11"/>
    <x v="0"/>
    <x v="4"/>
    <n v="24"/>
    <n v="29"/>
    <n v="696"/>
    <n v="0"/>
    <n v="0"/>
    <n v="696"/>
    <n v="35"/>
    <n v="840"/>
    <n v="5"/>
    <n v="30"/>
    <n v="870"/>
    <n v="23"/>
    <n v="552"/>
    <n v="0"/>
    <n v="0"/>
    <n v="552"/>
    <n v="20"/>
    <n v="480"/>
    <n v="0"/>
    <n v="0"/>
    <n v="480"/>
    <n v="2598"/>
    <n v="259.8"/>
    <n v="2338.1999999999998"/>
  </r>
  <r>
    <n v="37"/>
    <x v="34"/>
    <x v="34"/>
    <x v="0"/>
    <x v="1"/>
    <n v="23"/>
    <n v="29"/>
    <n v="667"/>
    <n v="0"/>
    <n v="0"/>
    <n v="667"/>
    <n v="24"/>
    <n v="552"/>
    <n v="0"/>
    <n v="0"/>
    <n v="552"/>
    <n v="33"/>
    <n v="759"/>
    <n v="3"/>
    <n v="17.25"/>
    <n v="776.25"/>
    <n v="24"/>
    <n v="552"/>
    <n v="0"/>
    <n v="0"/>
    <n v="552"/>
    <n v="2547.25"/>
    <n v="254.72500000000002"/>
    <n v="2292.5250000000001"/>
  </r>
  <r>
    <n v="81"/>
    <x v="35"/>
    <x v="35"/>
    <x v="0"/>
    <x v="1"/>
    <n v="19"/>
    <n v="39"/>
    <n v="741"/>
    <n v="9"/>
    <n v="42.75"/>
    <n v="783.75"/>
    <n v="24"/>
    <n v="456"/>
    <n v="0"/>
    <n v="0"/>
    <n v="456"/>
    <n v="31"/>
    <n v="589"/>
    <n v="1"/>
    <n v="4.75"/>
    <n v="593.75"/>
    <n v="36"/>
    <n v="684"/>
    <n v="6"/>
    <n v="28.5"/>
    <n v="712.5"/>
    <n v="2546"/>
    <n v="254.60000000000002"/>
    <n v="2291.4"/>
  </r>
  <r>
    <n v="3"/>
    <x v="36"/>
    <x v="36"/>
    <x v="1"/>
    <x v="5"/>
    <n v="22"/>
    <n v="28"/>
    <n v="616"/>
    <n v="0"/>
    <n v="0"/>
    <n v="616"/>
    <n v="24"/>
    <n v="528"/>
    <n v="0"/>
    <n v="0"/>
    <n v="528"/>
    <n v="27"/>
    <n v="594"/>
    <n v="0"/>
    <n v="0"/>
    <n v="594"/>
    <n v="32"/>
    <n v="704"/>
    <n v="2"/>
    <n v="11"/>
    <n v="715"/>
    <n v="2453"/>
    <n v="245.3"/>
    <n v="2207.6999999999998"/>
  </r>
  <r>
    <n v="71"/>
    <x v="37"/>
    <x v="37"/>
    <x v="0"/>
    <x v="2"/>
    <n v="23"/>
    <n v="20"/>
    <n v="460"/>
    <n v="0"/>
    <n v="0"/>
    <n v="460"/>
    <n v="34"/>
    <n v="782"/>
    <n v="4"/>
    <n v="23"/>
    <n v="805"/>
    <n v="28"/>
    <n v="644"/>
    <n v="0"/>
    <n v="0"/>
    <n v="644"/>
    <n v="23"/>
    <n v="529"/>
    <n v="0"/>
    <n v="0"/>
    <n v="529"/>
    <n v="2438"/>
    <n v="243.8"/>
    <n v="2194.1999999999998"/>
  </r>
  <r>
    <n v="16"/>
    <x v="38"/>
    <x v="38"/>
    <x v="1"/>
    <x v="1"/>
    <n v="15"/>
    <n v="36"/>
    <n v="540"/>
    <n v="6"/>
    <n v="22.5"/>
    <n v="562.5"/>
    <n v="40"/>
    <n v="600"/>
    <n v="10"/>
    <n v="37.5"/>
    <n v="637.5"/>
    <n v="38"/>
    <n v="570"/>
    <n v="8"/>
    <n v="30"/>
    <n v="600"/>
    <n v="40"/>
    <n v="600"/>
    <n v="10"/>
    <n v="37.5"/>
    <n v="637.5"/>
    <n v="2437.5"/>
    <n v="243.75"/>
    <n v="2193.75"/>
  </r>
  <r>
    <n v="40"/>
    <x v="39"/>
    <x v="9"/>
    <x v="0"/>
    <x v="1"/>
    <n v="21"/>
    <n v="40"/>
    <n v="840"/>
    <n v="10"/>
    <n v="52.5"/>
    <n v="892.5"/>
    <n v="24"/>
    <n v="504"/>
    <n v="0"/>
    <n v="0"/>
    <n v="504"/>
    <n v="26"/>
    <n v="546"/>
    <n v="0"/>
    <n v="0"/>
    <n v="546"/>
    <n v="23"/>
    <n v="483"/>
    <n v="0"/>
    <n v="0"/>
    <n v="483"/>
    <n v="2425.5"/>
    <n v="242.55"/>
    <n v="2182.9499999999998"/>
  </r>
  <r>
    <n v="11"/>
    <x v="40"/>
    <x v="39"/>
    <x v="1"/>
    <x v="5"/>
    <n v="21"/>
    <n v="39"/>
    <n v="819"/>
    <n v="9"/>
    <n v="47.25"/>
    <n v="866.25"/>
    <n v="23"/>
    <n v="483"/>
    <n v="0"/>
    <n v="0"/>
    <n v="483"/>
    <n v="27"/>
    <n v="567"/>
    <n v="0"/>
    <n v="0"/>
    <n v="567"/>
    <n v="24"/>
    <n v="504"/>
    <n v="0"/>
    <n v="0"/>
    <n v="504"/>
    <n v="2420.25"/>
    <n v="242.02500000000001"/>
    <n v="2178.2249999999999"/>
  </r>
  <r>
    <n v="39"/>
    <x v="41"/>
    <x v="40"/>
    <x v="0"/>
    <x v="5"/>
    <n v="19"/>
    <n v="23"/>
    <n v="437"/>
    <n v="0"/>
    <n v="0"/>
    <n v="437"/>
    <n v="39"/>
    <n v="741"/>
    <n v="9"/>
    <n v="42.75"/>
    <n v="783.75"/>
    <n v="37"/>
    <n v="703"/>
    <n v="7"/>
    <n v="33.25"/>
    <n v="736.25"/>
    <n v="24"/>
    <n v="456"/>
    <n v="0"/>
    <n v="0"/>
    <n v="456"/>
    <n v="2413"/>
    <n v="241.3"/>
    <n v="2171.6999999999998"/>
  </r>
  <r>
    <n v="72"/>
    <x v="42"/>
    <x v="41"/>
    <x v="0"/>
    <x v="2"/>
    <n v="22"/>
    <n v="20"/>
    <n v="440"/>
    <n v="0"/>
    <n v="0"/>
    <n v="440"/>
    <n v="29"/>
    <n v="638"/>
    <n v="0"/>
    <n v="0"/>
    <n v="638"/>
    <n v="23"/>
    <n v="506"/>
    <n v="0"/>
    <n v="0"/>
    <n v="506"/>
    <n v="36"/>
    <n v="792"/>
    <n v="6"/>
    <n v="33"/>
    <n v="825"/>
    <n v="2409"/>
    <n v="240.9"/>
    <n v="2168.1"/>
  </r>
  <r>
    <n v="41"/>
    <x v="43"/>
    <x v="42"/>
    <x v="0"/>
    <x v="0"/>
    <n v="20"/>
    <n v="38"/>
    <n v="760"/>
    <n v="8"/>
    <n v="40"/>
    <n v="800"/>
    <n v="24"/>
    <n v="480"/>
    <n v="0"/>
    <n v="0"/>
    <n v="480"/>
    <n v="27"/>
    <n v="540"/>
    <n v="0"/>
    <n v="0"/>
    <n v="540"/>
    <n v="29"/>
    <n v="580"/>
    <n v="0"/>
    <n v="0"/>
    <n v="580"/>
    <n v="2400"/>
    <n v="240"/>
    <n v="2160"/>
  </r>
  <r>
    <n v="17"/>
    <x v="44"/>
    <x v="43"/>
    <x v="1"/>
    <x v="5"/>
    <n v="19"/>
    <n v="32"/>
    <n v="608"/>
    <n v="2"/>
    <n v="9.5"/>
    <n v="617.5"/>
    <n v="33"/>
    <n v="627"/>
    <n v="3"/>
    <n v="14.25"/>
    <n v="641.25"/>
    <n v="36"/>
    <n v="684"/>
    <n v="6"/>
    <n v="28.5"/>
    <n v="712.5"/>
    <n v="22"/>
    <n v="418"/>
    <n v="0"/>
    <n v="0"/>
    <n v="418"/>
    <n v="2389.25"/>
    <n v="238.92500000000001"/>
    <n v="2150.3249999999998"/>
  </r>
  <r>
    <n v="82"/>
    <x v="45"/>
    <x v="2"/>
    <x v="0"/>
    <x v="6"/>
    <n v="18"/>
    <n v="38"/>
    <n v="684"/>
    <n v="8"/>
    <n v="36"/>
    <n v="720"/>
    <n v="32"/>
    <n v="576"/>
    <n v="2"/>
    <n v="9"/>
    <n v="585"/>
    <n v="34"/>
    <n v="612"/>
    <n v="4"/>
    <n v="18"/>
    <n v="630"/>
    <n v="24"/>
    <n v="432"/>
    <n v="0"/>
    <n v="0"/>
    <n v="432"/>
    <n v="2367"/>
    <n v="236.70000000000002"/>
    <n v="2130.3000000000002"/>
  </r>
  <r>
    <n v="38"/>
    <x v="46"/>
    <x v="44"/>
    <x v="0"/>
    <x v="5"/>
    <n v="15"/>
    <n v="37"/>
    <n v="555"/>
    <n v="7"/>
    <n v="26.25"/>
    <n v="581.25"/>
    <n v="39"/>
    <n v="585"/>
    <n v="9"/>
    <n v="33.75"/>
    <n v="618.75"/>
    <n v="33"/>
    <n v="495"/>
    <n v="3"/>
    <n v="11.25"/>
    <n v="506.25"/>
    <n v="40"/>
    <n v="600"/>
    <n v="10"/>
    <n v="37.5"/>
    <n v="637.5"/>
    <n v="2343.75"/>
    <n v="234.375"/>
    <n v="2109.375"/>
  </r>
  <r>
    <n v="33"/>
    <x v="47"/>
    <x v="41"/>
    <x v="1"/>
    <x v="1"/>
    <n v="16"/>
    <n v="40"/>
    <n v="640"/>
    <n v="10"/>
    <n v="40"/>
    <n v="680"/>
    <n v="21"/>
    <n v="336"/>
    <n v="0"/>
    <n v="0"/>
    <n v="336"/>
    <n v="40"/>
    <n v="640"/>
    <n v="10"/>
    <n v="40"/>
    <n v="680"/>
    <n v="38"/>
    <n v="608"/>
    <n v="8"/>
    <n v="32"/>
    <n v="640"/>
    <n v="2336"/>
    <n v="233.60000000000002"/>
    <n v="2102.4"/>
  </r>
  <r>
    <n v="42"/>
    <x v="35"/>
    <x v="45"/>
    <x v="0"/>
    <x v="3"/>
    <n v="19"/>
    <n v="22"/>
    <n v="418"/>
    <n v="0"/>
    <n v="0"/>
    <n v="418"/>
    <n v="28"/>
    <n v="532"/>
    <n v="0"/>
    <n v="0"/>
    <n v="532"/>
    <n v="35"/>
    <n v="665"/>
    <n v="5"/>
    <n v="23.75"/>
    <n v="688.75"/>
    <n v="35"/>
    <n v="665"/>
    <n v="5"/>
    <n v="23.75"/>
    <n v="688.75"/>
    <n v="2327.5"/>
    <n v="232.75"/>
    <n v="2094.75"/>
  </r>
  <r>
    <n v="8"/>
    <x v="48"/>
    <x v="46"/>
    <x v="1"/>
    <x v="3"/>
    <n v="21"/>
    <n v="20"/>
    <n v="420"/>
    <n v="0"/>
    <n v="0"/>
    <n v="420"/>
    <n v="25"/>
    <n v="525"/>
    <n v="0"/>
    <n v="0"/>
    <n v="525"/>
    <n v="27"/>
    <n v="567"/>
    <n v="0"/>
    <n v="0"/>
    <n v="567"/>
    <n v="37"/>
    <n v="777"/>
    <n v="7"/>
    <n v="36.75"/>
    <n v="813.75"/>
    <n v="2325.75"/>
    <n v="232.57500000000002"/>
    <n v="2093.1750000000002"/>
  </r>
  <r>
    <n v="4"/>
    <x v="49"/>
    <x v="19"/>
    <x v="1"/>
    <x v="1"/>
    <n v="17"/>
    <n v="40"/>
    <n v="680"/>
    <n v="10"/>
    <n v="42.5"/>
    <n v="722.5"/>
    <n v="30"/>
    <n v="510"/>
    <n v="0"/>
    <n v="0"/>
    <n v="510"/>
    <n v="28"/>
    <n v="476"/>
    <n v="0"/>
    <n v="0"/>
    <n v="476"/>
    <n v="34"/>
    <n v="578"/>
    <n v="4"/>
    <n v="17"/>
    <n v="595"/>
    <n v="2303.5"/>
    <n v="230.35000000000002"/>
    <n v="2073.15"/>
  </r>
  <r>
    <n v="31"/>
    <x v="50"/>
    <x v="7"/>
    <x v="1"/>
    <x v="1"/>
    <n v="20"/>
    <n v="31"/>
    <n v="620"/>
    <n v="1"/>
    <n v="5"/>
    <n v="625"/>
    <n v="34"/>
    <n v="680"/>
    <n v="4"/>
    <n v="20"/>
    <n v="700"/>
    <n v="27"/>
    <n v="540"/>
    <n v="0"/>
    <n v="0"/>
    <n v="540"/>
    <n v="20"/>
    <n v="400"/>
    <n v="0"/>
    <n v="0"/>
    <n v="400"/>
    <n v="2265"/>
    <n v="226.5"/>
    <n v="2038.5"/>
  </r>
  <r>
    <n v="34"/>
    <x v="51"/>
    <x v="47"/>
    <x v="1"/>
    <x v="6"/>
    <n v="17"/>
    <n v="23"/>
    <n v="391"/>
    <n v="0"/>
    <n v="0"/>
    <n v="391"/>
    <n v="36"/>
    <n v="612"/>
    <n v="6"/>
    <n v="25.5"/>
    <n v="637.5"/>
    <n v="40"/>
    <n v="680"/>
    <n v="10"/>
    <n v="42.5"/>
    <n v="722.5"/>
    <n v="30"/>
    <n v="510"/>
    <n v="0"/>
    <n v="0"/>
    <n v="510"/>
    <n v="2261"/>
    <n v="226.10000000000002"/>
    <n v="2034.9"/>
  </r>
  <r>
    <n v="69"/>
    <x v="52"/>
    <x v="48"/>
    <x v="0"/>
    <x v="2"/>
    <n v="19"/>
    <n v="22"/>
    <n v="418"/>
    <n v="0"/>
    <n v="0"/>
    <n v="418"/>
    <n v="36"/>
    <n v="684"/>
    <n v="6"/>
    <n v="28.5"/>
    <n v="712.5"/>
    <n v="35"/>
    <n v="665"/>
    <n v="5"/>
    <n v="23.75"/>
    <n v="688.75"/>
    <n v="23"/>
    <n v="437"/>
    <n v="0"/>
    <n v="0"/>
    <n v="437"/>
    <n v="2256.25"/>
    <n v="225.625"/>
    <n v="2030.625"/>
  </r>
  <r>
    <n v="62"/>
    <x v="53"/>
    <x v="49"/>
    <x v="0"/>
    <x v="5"/>
    <n v="18"/>
    <n v="22"/>
    <n v="396"/>
    <n v="0"/>
    <n v="0"/>
    <n v="396"/>
    <n v="33"/>
    <n v="594"/>
    <n v="3"/>
    <n v="13.5"/>
    <n v="607.5"/>
    <n v="29"/>
    <n v="522"/>
    <n v="0"/>
    <n v="0"/>
    <n v="522"/>
    <n v="38"/>
    <n v="684"/>
    <n v="8"/>
    <n v="36"/>
    <n v="720"/>
    <n v="2245.5"/>
    <n v="224.55"/>
    <n v="2020.95"/>
  </r>
  <r>
    <n v="7"/>
    <x v="54"/>
    <x v="16"/>
    <x v="1"/>
    <x v="1"/>
    <n v="21"/>
    <n v="28"/>
    <n v="588"/>
    <n v="0"/>
    <n v="0"/>
    <n v="588"/>
    <n v="19"/>
    <n v="399"/>
    <n v="0"/>
    <n v="0"/>
    <n v="399"/>
    <n v="37"/>
    <n v="777"/>
    <n v="7"/>
    <n v="36.75"/>
    <n v="813.75"/>
    <n v="21"/>
    <n v="441"/>
    <n v="0"/>
    <n v="0"/>
    <n v="441"/>
    <n v="2241.75"/>
    <n v="224.17500000000001"/>
    <n v="2017.575"/>
  </r>
  <r>
    <n v="9"/>
    <x v="55"/>
    <x v="17"/>
    <x v="1"/>
    <x v="3"/>
    <n v="22"/>
    <n v="24"/>
    <n v="528"/>
    <n v="0"/>
    <n v="0"/>
    <n v="528"/>
    <n v="37"/>
    <n v="814"/>
    <n v="7"/>
    <n v="38.5"/>
    <n v="852.5"/>
    <n v="19"/>
    <n v="418"/>
    <n v="0"/>
    <n v="0"/>
    <n v="418"/>
    <n v="20"/>
    <n v="440"/>
    <n v="0"/>
    <n v="0"/>
    <n v="440"/>
    <n v="2238.5"/>
    <n v="223.85000000000002"/>
    <n v="2014.65"/>
  </r>
  <r>
    <n v="50"/>
    <x v="56"/>
    <x v="50"/>
    <x v="0"/>
    <x v="6"/>
    <n v="17"/>
    <n v="27"/>
    <n v="459"/>
    <n v="0"/>
    <n v="0"/>
    <n v="459"/>
    <n v="38"/>
    <n v="646"/>
    <n v="8"/>
    <n v="34"/>
    <n v="680"/>
    <n v="22"/>
    <n v="374"/>
    <n v="0"/>
    <n v="0"/>
    <n v="374"/>
    <n v="40"/>
    <n v="680"/>
    <n v="10"/>
    <n v="42.5"/>
    <n v="722.5"/>
    <n v="2235.5"/>
    <n v="223.55"/>
    <n v="2011.95"/>
  </r>
  <r>
    <n v="80"/>
    <x v="57"/>
    <x v="51"/>
    <x v="0"/>
    <x v="2"/>
    <n v="15"/>
    <n v="36"/>
    <n v="540"/>
    <n v="6"/>
    <n v="22.5"/>
    <n v="562.5"/>
    <n v="39"/>
    <n v="585"/>
    <n v="9"/>
    <n v="33.75"/>
    <n v="618.75"/>
    <n v="31"/>
    <n v="465"/>
    <n v="1"/>
    <n v="3.75"/>
    <n v="468.75"/>
    <n v="37"/>
    <n v="555"/>
    <n v="7"/>
    <n v="26.25"/>
    <n v="581.25"/>
    <n v="2231.25"/>
    <n v="223.125"/>
    <n v="2008.125"/>
  </r>
  <r>
    <n v="22"/>
    <x v="58"/>
    <x v="49"/>
    <x v="1"/>
    <x v="3"/>
    <n v="20"/>
    <n v="35"/>
    <n v="700"/>
    <n v="5"/>
    <n v="25"/>
    <n v="725"/>
    <n v="20"/>
    <n v="400"/>
    <n v="0"/>
    <n v="0"/>
    <n v="400"/>
    <n v="20"/>
    <n v="400"/>
    <n v="0"/>
    <n v="0"/>
    <n v="400"/>
    <n v="34"/>
    <n v="680"/>
    <n v="4"/>
    <n v="20"/>
    <n v="700"/>
    <n v="2225"/>
    <n v="222.5"/>
    <n v="2002.5"/>
  </r>
  <r>
    <n v="24"/>
    <x v="59"/>
    <x v="26"/>
    <x v="1"/>
    <x v="6"/>
    <n v="21"/>
    <n v="20"/>
    <n v="420"/>
    <n v="0"/>
    <n v="0"/>
    <n v="420"/>
    <n v="21"/>
    <n v="441"/>
    <n v="0"/>
    <n v="0"/>
    <n v="441"/>
    <n v="28"/>
    <n v="588"/>
    <n v="0"/>
    <n v="0"/>
    <n v="588"/>
    <n v="35"/>
    <n v="735"/>
    <n v="5"/>
    <n v="26.25"/>
    <n v="761.25"/>
    <n v="2210.25"/>
    <n v="221.02500000000001"/>
    <n v="1989.2249999999999"/>
  </r>
  <r>
    <n v="84"/>
    <x v="60"/>
    <x v="52"/>
    <x v="0"/>
    <x v="4"/>
    <n v="18"/>
    <n v="27"/>
    <n v="486"/>
    <n v="0"/>
    <n v="0"/>
    <n v="486"/>
    <n v="22"/>
    <n v="396"/>
    <n v="0"/>
    <n v="0"/>
    <n v="396"/>
    <n v="33"/>
    <n v="594"/>
    <n v="3"/>
    <n v="13.5"/>
    <n v="607.5"/>
    <n v="38"/>
    <n v="684"/>
    <n v="8"/>
    <n v="36"/>
    <n v="720"/>
    <n v="2209.5"/>
    <n v="220.95000000000002"/>
    <n v="1988.55"/>
  </r>
  <r>
    <n v="44"/>
    <x v="61"/>
    <x v="20"/>
    <x v="0"/>
    <x v="1"/>
    <n v="25"/>
    <n v="20"/>
    <n v="500"/>
    <n v="0"/>
    <n v="0"/>
    <n v="500"/>
    <n v="21"/>
    <n v="525"/>
    <n v="0"/>
    <n v="0"/>
    <n v="525"/>
    <n v="26"/>
    <n v="650"/>
    <n v="0"/>
    <n v="0"/>
    <n v="650"/>
    <n v="21"/>
    <n v="525"/>
    <n v="0"/>
    <n v="0"/>
    <n v="525"/>
    <n v="2200"/>
    <n v="220"/>
    <n v="1980"/>
  </r>
  <r>
    <n v="75"/>
    <x v="62"/>
    <x v="53"/>
    <x v="0"/>
    <x v="4"/>
    <n v="20"/>
    <n v="22"/>
    <n v="440"/>
    <n v="0"/>
    <n v="0"/>
    <n v="440"/>
    <n v="21"/>
    <n v="420"/>
    <n v="0"/>
    <n v="0"/>
    <n v="420"/>
    <n v="39"/>
    <n v="780"/>
    <n v="9"/>
    <n v="45"/>
    <n v="825"/>
    <n v="25"/>
    <n v="500"/>
    <n v="0"/>
    <n v="0"/>
    <n v="500"/>
    <n v="2185"/>
    <n v="218.5"/>
    <n v="1966.5"/>
  </r>
  <r>
    <n v="6"/>
    <x v="63"/>
    <x v="54"/>
    <x v="1"/>
    <x v="5"/>
    <n v="20"/>
    <n v="28"/>
    <n v="560"/>
    <n v="0"/>
    <n v="0"/>
    <n v="560"/>
    <n v="21"/>
    <n v="420"/>
    <n v="0"/>
    <n v="0"/>
    <n v="420"/>
    <n v="25"/>
    <n v="500"/>
    <n v="0"/>
    <n v="0"/>
    <n v="500"/>
    <n v="34"/>
    <n v="680"/>
    <n v="4"/>
    <n v="20"/>
    <n v="700"/>
    <n v="2180"/>
    <n v="218"/>
    <n v="1962"/>
  </r>
  <r>
    <n v="64"/>
    <x v="64"/>
    <x v="6"/>
    <x v="0"/>
    <x v="2"/>
    <n v="23"/>
    <n v="19"/>
    <n v="437"/>
    <n v="0"/>
    <n v="0"/>
    <n v="437"/>
    <n v="27"/>
    <n v="621"/>
    <n v="0"/>
    <n v="0"/>
    <n v="621"/>
    <n v="21"/>
    <n v="483"/>
    <n v="0"/>
    <n v="0"/>
    <n v="483"/>
    <n v="25"/>
    <n v="575"/>
    <n v="0"/>
    <n v="0"/>
    <n v="575"/>
    <n v="2116"/>
    <n v="211.60000000000002"/>
    <n v="1904.4"/>
  </r>
  <r>
    <n v="60"/>
    <x v="65"/>
    <x v="17"/>
    <x v="0"/>
    <x v="4"/>
    <n v="19"/>
    <n v="34"/>
    <n v="646"/>
    <n v="4"/>
    <n v="19"/>
    <n v="665"/>
    <n v="24"/>
    <n v="456"/>
    <n v="0"/>
    <n v="0"/>
    <n v="456"/>
    <n v="31"/>
    <n v="589"/>
    <n v="1"/>
    <n v="4.75"/>
    <n v="593.75"/>
    <n v="20"/>
    <n v="380"/>
    <n v="0"/>
    <n v="0"/>
    <n v="380"/>
    <n v="2094.75"/>
    <n v="209.47500000000002"/>
    <n v="1885.2750000000001"/>
  </r>
  <r>
    <n v="13"/>
    <x v="66"/>
    <x v="42"/>
    <x v="1"/>
    <x v="0"/>
    <n v="15"/>
    <n v="38"/>
    <n v="570"/>
    <n v="8"/>
    <n v="30"/>
    <n v="600"/>
    <n v="23"/>
    <n v="345"/>
    <n v="0"/>
    <n v="0"/>
    <n v="345"/>
    <n v="35"/>
    <n v="525"/>
    <n v="5"/>
    <n v="18.75"/>
    <n v="543.75"/>
    <n v="37"/>
    <n v="555"/>
    <n v="7"/>
    <n v="26.25"/>
    <n v="581.25"/>
    <n v="2070"/>
    <n v="207"/>
    <n v="1863"/>
  </r>
  <r>
    <n v="18"/>
    <x v="67"/>
    <x v="10"/>
    <x v="1"/>
    <x v="1"/>
    <n v="23"/>
    <n v="21"/>
    <n v="483"/>
    <n v="0"/>
    <n v="0"/>
    <n v="483"/>
    <n v="28"/>
    <n v="644"/>
    <n v="0"/>
    <n v="0"/>
    <n v="644"/>
    <n v="20"/>
    <n v="460"/>
    <n v="0"/>
    <n v="0"/>
    <n v="460"/>
    <n v="20"/>
    <n v="460"/>
    <n v="0"/>
    <n v="0"/>
    <n v="460"/>
    <n v="2047"/>
    <n v="204.70000000000002"/>
    <n v="1842.3"/>
  </r>
  <r>
    <n v="48"/>
    <x v="60"/>
    <x v="31"/>
    <x v="0"/>
    <x v="5"/>
    <n v="17"/>
    <n v="28"/>
    <n v="476"/>
    <n v="0"/>
    <n v="0"/>
    <n v="476"/>
    <n v="29"/>
    <n v="493"/>
    <n v="0"/>
    <n v="0"/>
    <n v="493"/>
    <n v="28"/>
    <n v="476"/>
    <n v="0"/>
    <n v="0"/>
    <n v="476"/>
    <n v="34"/>
    <n v="578"/>
    <n v="4"/>
    <n v="17"/>
    <n v="595"/>
    <n v="2040"/>
    <n v="204"/>
    <n v="1836"/>
  </r>
  <r>
    <n v="21"/>
    <x v="68"/>
    <x v="55"/>
    <x v="1"/>
    <x v="4"/>
    <n v="17"/>
    <n v="32"/>
    <n v="544"/>
    <n v="2"/>
    <n v="8.5"/>
    <n v="552.5"/>
    <n v="29"/>
    <n v="493"/>
    <n v="0"/>
    <n v="0"/>
    <n v="493"/>
    <n v="32"/>
    <n v="544"/>
    <n v="2"/>
    <n v="8.5"/>
    <n v="552.5"/>
    <n v="25"/>
    <n v="425"/>
    <n v="0"/>
    <n v="0"/>
    <n v="425"/>
    <n v="2023"/>
    <n v="202.3"/>
    <n v="1820.7"/>
  </r>
  <r>
    <n v="65"/>
    <x v="69"/>
    <x v="56"/>
    <x v="0"/>
    <x v="5"/>
    <n v="16"/>
    <n v="38"/>
    <n v="608"/>
    <n v="8"/>
    <n v="32"/>
    <n v="640"/>
    <n v="26"/>
    <n v="416"/>
    <n v="0"/>
    <n v="0"/>
    <n v="416"/>
    <n v="25"/>
    <n v="400"/>
    <n v="0"/>
    <n v="0"/>
    <n v="400"/>
    <n v="33"/>
    <n v="528"/>
    <n v="3"/>
    <n v="12"/>
    <n v="540"/>
    <n v="1996"/>
    <n v="199.60000000000002"/>
    <n v="1796.4"/>
  </r>
  <r>
    <n v="20"/>
    <x v="70"/>
    <x v="44"/>
    <x v="1"/>
    <x v="2"/>
    <n v="15"/>
    <n v="37"/>
    <n v="555"/>
    <n v="7"/>
    <n v="26.25"/>
    <n v="581.25"/>
    <n v="40"/>
    <n v="600"/>
    <n v="10"/>
    <n v="37.5"/>
    <n v="637.5"/>
    <n v="31"/>
    <n v="465"/>
    <n v="1"/>
    <n v="3.75"/>
    <n v="468.75"/>
    <n v="19"/>
    <n v="285"/>
    <n v="0"/>
    <n v="0"/>
    <n v="285"/>
    <n v="1972.5"/>
    <n v="197.25"/>
    <n v="1775.25"/>
  </r>
  <r>
    <n v="23"/>
    <x v="23"/>
    <x v="52"/>
    <x v="1"/>
    <x v="0"/>
    <n v="15"/>
    <n v="36"/>
    <n v="540"/>
    <n v="6"/>
    <n v="22.5"/>
    <n v="562.5"/>
    <n v="22"/>
    <n v="330"/>
    <n v="0"/>
    <n v="0"/>
    <n v="330"/>
    <n v="35"/>
    <n v="525"/>
    <n v="5"/>
    <n v="18.75"/>
    <n v="543.75"/>
    <n v="33"/>
    <n v="495"/>
    <n v="3"/>
    <n v="11.25"/>
    <n v="506.25"/>
    <n v="1942.5"/>
    <n v="194.25"/>
    <n v="1748.25"/>
  </r>
  <r>
    <n v="30"/>
    <x v="71"/>
    <x v="57"/>
    <x v="1"/>
    <x v="3"/>
    <n v="15"/>
    <n v="38"/>
    <n v="570"/>
    <n v="8"/>
    <n v="30"/>
    <n v="600"/>
    <n v="28"/>
    <n v="420"/>
    <n v="0"/>
    <n v="0"/>
    <n v="420"/>
    <n v="32"/>
    <n v="480"/>
    <n v="2"/>
    <n v="7.5"/>
    <n v="487.5"/>
    <n v="28"/>
    <n v="420"/>
    <n v="0"/>
    <n v="0"/>
    <n v="420"/>
    <n v="1927.5"/>
    <n v="192.75"/>
    <n v="1734.75"/>
  </r>
  <r>
    <n v="26"/>
    <x v="7"/>
    <x v="8"/>
    <x v="1"/>
    <x v="5"/>
    <n v="16"/>
    <n v="27"/>
    <n v="432"/>
    <n v="0"/>
    <n v="0"/>
    <n v="432"/>
    <n v="22"/>
    <n v="352"/>
    <n v="0"/>
    <n v="0"/>
    <n v="352"/>
    <n v="36"/>
    <n v="576"/>
    <n v="6"/>
    <n v="24"/>
    <n v="600"/>
    <n v="33"/>
    <n v="528"/>
    <n v="3"/>
    <n v="12"/>
    <n v="540"/>
    <n v="1924"/>
    <n v="192.4"/>
    <n v="1731.6"/>
  </r>
  <r>
    <n v="58"/>
    <x v="72"/>
    <x v="1"/>
    <x v="0"/>
    <x v="5"/>
    <n v="15"/>
    <n v="27"/>
    <n v="405"/>
    <n v="0"/>
    <n v="0"/>
    <n v="405"/>
    <n v="25"/>
    <n v="375"/>
    <n v="0"/>
    <n v="0"/>
    <n v="375"/>
    <n v="32"/>
    <n v="480"/>
    <n v="2"/>
    <n v="7.5"/>
    <n v="487.5"/>
    <n v="40"/>
    <n v="600"/>
    <n v="10"/>
    <n v="37.5"/>
    <n v="637.5"/>
    <n v="1905"/>
    <n v="190.5"/>
    <n v="1714.5"/>
  </r>
  <r>
    <n v="57"/>
    <x v="73"/>
    <x v="58"/>
    <x v="0"/>
    <x v="2"/>
    <n v="17"/>
    <n v="35"/>
    <n v="595"/>
    <n v="5"/>
    <n v="21.25"/>
    <n v="616.25"/>
    <n v="20"/>
    <n v="340"/>
    <n v="0"/>
    <n v="0"/>
    <n v="340"/>
    <n v="23"/>
    <n v="391"/>
    <n v="0"/>
    <n v="0"/>
    <n v="391"/>
    <n v="32"/>
    <n v="544"/>
    <n v="2"/>
    <n v="8.5"/>
    <n v="552.5"/>
    <n v="1899.75"/>
    <n v="189.97500000000002"/>
    <n v="1709.7750000000001"/>
  </r>
  <r>
    <n v="66"/>
    <x v="74"/>
    <x v="7"/>
    <x v="0"/>
    <x v="2"/>
    <n v="17"/>
    <n v="19"/>
    <n v="323"/>
    <n v="0"/>
    <n v="0"/>
    <n v="323"/>
    <n v="20"/>
    <n v="340"/>
    <n v="0"/>
    <n v="0"/>
    <n v="340"/>
    <n v="32"/>
    <n v="544"/>
    <n v="2"/>
    <n v="8.5"/>
    <n v="552.5"/>
    <n v="35"/>
    <n v="595"/>
    <n v="5"/>
    <n v="21.25"/>
    <n v="616.25"/>
    <n v="1831.75"/>
    <n v="183.17500000000001"/>
    <n v="1648.575"/>
  </r>
  <r>
    <n v="67"/>
    <x v="75"/>
    <x v="2"/>
    <x v="0"/>
    <x v="2"/>
    <n v="15"/>
    <n v="20"/>
    <n v="300"/>
    <n v="0"/>
    <n v="0"/>
    <n v="300"/>
    <n v="34"/>
    <n v="510"/>
    <n v="4"/>
    <n v="15"/>
    <n v="525"/>
    <n v="27"/>
    <n v="405"/>
    <n v="0"/>
    <n v="0"/>
    <n v="405"/>
    <n v="38"/>
    <n v="570"/>
    <n v="8"/>
    <n v="30"/>
    <n v="600"/>
    <n v="1830"/>
    <n v="183"/>
    <n v="1647"/>
  </r>
  <r>
    <n v="36"/>
    <x v="76"/>
    <x v="59"/>
    <x v="0"/>
    <x v="3"/>
    <n v="17"/>
    <n v="27"/>
    <n v="459"/>
    <n v="0"/>
    <n v="0"/>
    <n v="459"/>
    <n v="40"/>
    <n v="680"/>
    <n v="10"/>
    <n v="42.5"/>
    <n v="722.5"/>
    <n v="19"/>
    <n v="323"/>
    <n v="0"/>
    <n v="0"/>
    <n v="323"/>
    <n v="19"/>
    <n v="323"/>
    <n v="0"/>
    <n v="0"/>
    <n v="323"/>
    <n v="1827.5"/>
    <n v="182.75"/>
    <n v="1644.75"/>
  </r>
  <r>
    <n v="14"/>
    <x v="77"/>
    <x v="24"/>
    <x v="1"/>
    <x v="3"/>
    <n v="17"/>
    <n v="31"/>
    <n v="527"/>
    <n v="1"/>
    <n v="4.25"/>
    <n v="531.25"/>
    <n v="29"/>
    <n v="493"/>
    <n v="0"/>
    <n v="0"/>
    <n v="493"/>
    <n v="24"/>
    <n v="408"/>
    <n v="0"/>
    <n v="0"/>
    <n v="408"/>
    <n v="22"/>
    <n v="374"/>
    <n v="0"/>
    <n v="0"/>
    <n v="374"/>
    <n v="1806.25"/>
    <n v="180.625"/>
    <n v="1625.625"/>
  </r>
  <r>
    <n v="86"/>
    <x v="30"/>
    <x v="60"/>
    <x v="0"/>
    <x v="6"/>
    <n v="15"/>
    <n v="31"/>
    <n v="465"/>
    <n v="1"/>
    <n v="3.75"/>
    <n v="468.75"/>
    <n v="22"/>
    <n v="330"/>
    <n v="0"/>
    <n v="0"/>
    <n v="330"/>
    <n v="40"/>
    <n v="600"/>
    <n v="10"/>
    <n v="37.5"/>
    <n v="637.5"/>
    <n v="21"/>
    <n v="315"/>
    <n v="0"/>
    <n v="0"/>
    <n v="315"/>
    <n v="1751.25"/>
    <n v="175.125"/>
    <n v="1576.125"/>
  </r>
  <r>
    <n v="47"/>
    <x v="78"/>
    <x v="61"/>
    <x v="0"/>
    <x v="4"/>
    <n v="18"/>
    <n v="28"/>
    <n v="504"/>
    <n v="0"/>
    <n v="0"/>
    <n v="504"/>
    <n v="19"/>
    <n v="342"/>
    <n v="0"/>
    <n v="0"/>
    <n v="342"/>
    <n v="24"/>
    <n v="432"/>
    <n v="0"/>
    <n v="0"/>
    <n v="432"/>
    <n v="25"/>
    <n v="450"/>
    <n v="0"/>
    <n v="0"/>
    <n v="450"/>
    <n v="1728"/>
    <n v="172.8"/>
    <n v="1555.2"/>
  </r>
  <r>
    <n v="63"/>
    <x v="79"/>
    <x v="36"/>
    <x v="0"/>
    <x v="2"/>
    <n v="15"/>
    <n v="24"/>
    <n v="360"/>
    <n v="0"/>
    <n v="0"/>
    <n v="360"/>
    <n v="20"/>
    <n v="300"/>
    <n v="0"/>
    <n v="0"/>
    <n v="300"/>
    <n v="20"/>
    <n v="300"/>
    <n v="0"/>
    <n v="0"/>
    <n v="300"/>
    <n v="38"/>
    <n v="570"/>
    <n v="8"/>
    <n v="30"/>
    <n v="600"/>
    <n v="1560"/>
    <n v="156"/>
    <n v="1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FDAE-3C42-4EB5-9359-4B443F974126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10" firstHeaderRow="1" firstDataRow="1" firstDataCol="1"/>
  <pivotFields count="29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B7905-8323-409F-A931-5D172F94994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5" firstHeaderRow="1" firstDataRow="1" firstDataCol="1"/>
  <pivotFields count="29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 sortType="descending">
      <items count="8">
        <item x="2"/>
        <item x="6"/>
        <item x="3"/>
        <item x="4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4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Count of depart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441-C02B-4AEE-9BF6-B80396554F29}">
  <dimension ref="A7:F15"/>
  <sheetViews>
    <sheetView workbookViewId="0">
      <selection activeCell="H7" sqref="H7"/>
    </sheetView>
  </sheetViews>
  <sheetFormatPr defaultRowHeight="14.4" x14ac:dyDescent="0.3"/>
  <cols>
    <col min="1" max="1" width="27.6640625" bestFit="1" customWidth="1"/>
    <col min="2" max="2" width="19" bestFit="1" customWidth="1"/>
    <col min="5" max="5" width="12.5546875" bestFit="1" customWidth="1"/>
    <col min="6" max="6" width="14.77734375" bestFit="1" customWidth="1"/>
  </cols>
  <sheetData>
    <row r="7" spans="1:6" x14ac:dyDescent="0.3">
      <c r="A7" s="14" t="s">
        <v>174</v>
      </c>
      <c r="B7" t="s">
        <v>176</v>
      </c>
      <c r="E7" s="14" t="s">
        <v>174</v>
      </c>
      <c r="F7" t="s">
        <v>182</v>
      </c>
    </row>
    <row r="8" spans="1:6" x14ac:dyDescent="0.3">
      <c r="A8" s="15" t="s">
        <v>23</v>
      </c>
      <c r="B8">
        <v>15</v>
      </c>
      <c r="E8" s="15" t="s">
        <v>16</v>
      </c>
      <c r="F8">
        <v>35</v>
      </c>
    </row>
    <row r="9" spans="1:6" x14ac:dyDescent="0.3">
      <c r="A9" s="15" t="s">
        <v>45</v>
      </c>
      <c r="B9">
        <v>14</v>
      </c>
      <c r="E9" s="15" t="s">
        <v>12</v>
      </c>
      <c r="F9">
        <v>52</v>
      </c>
    </row>
    <row r="10" spans="1:6" x14ac:dyDescent="0.3">
      <c r="A10" s="15" t="s">
        <v>53</v>
      </c>
      <c r="B10">
        <v>14</v>
      </c>
      <c r="E10" s="15" t="s">
        <v>175</v>
      </c>
      <c r="F10">
        <v>87</v>
      </c>
    </row>
    <row r="11" spans="1:6" x14ac:dyDescent="0.3">
      <c r="A11" s="15" t="s">
        <v>17</v>
      </c>
      <c r="B11">
        <v>12</v>
      </c>
    </row>
    <row r="12" spans="1:6" x14ac:dyDescent="0.3">
      <c r="A12" s="15" t="s">
        <v>13</v>
      </c>
      <c r="B12">
        <v>12</v>
      </c>
    </row>
    <row r="13" spans="1:6" x14ac:dyDescent="0.3">
      <c r="A13" s="15" t="s">
        <v>20</v>
      </c>
      <c r="B13">
        <v>11</v>
      </c>
    </row>
    <row r="14" spans="1:6" x14ac:dyDescent="0.3">
      <c r="A14" s="15" t="s">
        <v>40</v>
      </c>
      <c r="B14">
        <v>9</v>
      </c>
    </row>
    <row r="15" spans="1:6" x14ac:dyDescent="0.3">
      <c r="A15" s="15" t="s">
        <v>175</v>
      </c>
      <c r="B15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EAAF-2473-4942-A10A-C4A0101D8786}">
  <dimension ref="A9:AC124"/>
  <sheetViews>
    <sheetView tabSelected="1" zoomScale="75" zoomScaleNormal="70" workbookViewId="0">
      <selection activeCell="A10" sqref="A10:AC97"/>
    </sheetView>
  </sheetViews>
  <sheetFormatPr defaultRowHeight="14.4" x14ac:dyDescent="0.3"/>
  <cols>
    <col min="1" max="1" width="11.44140625" bestFit="1" customWidth="1"/>
    <col min="2" max="2" width="10.44140625" bestFit="1" customWidth="1"/>
    <col min="3" max="3" width="10.88671875" bestFit="1" customWidth="1"/>
    <col min="4" max="4" width="30.77734375" bestFit="1" customWidth="1"/>
    <col min="5" max="5" width="74.33203125" bestFit="1" customWidth="1"/>
    <col min="6" max="6" width="12.6640625" style="1" bestFit="1" customWidth="1"/>
    <col min="7" max="7" width="22.109375" bestFit="1" customWidth="1"/>
    <col min="8" max="8" width="11.21875" bestFit="1" customWidth="1"/>
    <col min="9" max="9" width="8.33203125" bestFit="1" customWidth="1"/>
    <col min="10" max="10" width="21.21875" bestFit="1" customWidth="1"/>
    <col min="11" max="11" width="13.109375" bestFit="1" customWidth="1"/>
    <col min="12" max="12" width="22.109375" bestFit="1" customWidth="1"/>
    <col min="13" max="13" width="11.21875" bestFit="1" customWidth="1"/>
    <col min="14" max="14" width="8.33203125" bestFit="1" customWidth="1"/>
    <col min="15" max="15" width="16.5546875" bestFit="1" customWidth="1"/>
    <col min="16" max="16" width="13.109375" bestFit="1" customWidth="1"/>
    <col min="17" max="17" width="21.6640625" bestFit="1" customWidth="1"/>
    <col min="18" max="18" width="11.21875" bestFit="1" customWidth="1"/>
    <col min="19" max="19" width="8.33203125" bestFit="1" customWidth="1"/>
    <col min="20" max="20" width="16.5546875" bestFit="1" customWidth="1"/>
    <col min="21" max="21" width="13.109375" bestFit="1" customWidth="1"/>
    <col min="22" max="22" width="21.6640625" bestFit="1" customWidth="1"/>
    <col min="23" max="23" width="11.21875" bestFit="1" customWidth="1"/>
    <col min="24" max="24" width="8.33203125" bestFit="1" customWidth="1"/>
    <col min="25" max="25" width="16.5546875" bestFit="1" customWidth="1"/>
    <col min="26" max="26" width="13.109375" bestFit="1" customWidth="1"/>
    <col min="27" max="27" width="12.21875" bestFit="1" customWidth="1"/>
    <col min="28" max="28" width="11.21875" bestFit="1" customWidth="1"/>
    <col min="29" max="29" width="12.21875" bestFit="1" customWidth="1"/>
  </cols>
  <sheetData>
    <row r="9" spans="1:29" x14ac:dyDescent="0.3">
      <c r="A9">
        <v>1</v>
      </c>
      <c r="B9">
        <v>2</v>
      </c>
      <c r="C9">
        <v>3</v>
      </c>
      <c r="D9">
        <v>4</v>
      </c>
      <c r="E9">
        <v>5</v>
      </c>
    </row>
    <row r="10" spans="1:29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1" t="s">
        <v>5</v>
      </c>
      <c r="G10" t="s">
        <v>6</v>
      </c>
      <c r="H10" t="s">
        <v>158</v>
      </c>
      <c r="I10" t="s">
        <v>159</v>
      </c>
      <c r="J10" t="s">
        <v>160</v>
      </c>
      <c r="K10" t="s">
        <v>161</v>
      </c>
      <c r="L10" t="s">
        <v>7</v>
      </c>
      <c r="M10" t="s">
        <v>158</v>
      </c>
      <c r="N10" t="s">
        <v>159</v>
      </c>
      <c r="O10" t="s">
        <v>162</v>
      </c>
      <c r="P10" t="s">
        <v>161</v>
      </c>
      <c r="Q10" t="s">
        <v>8</v>
      </c>
      <c r="R10" t="s">
        <v>158</v>
      </c>
      <c r="S10" t="s">
        <v>159</v>
      </c>
      <c r="T10" t="s">
        <v>162</v>
      </c>
      <c r="U10" t="s">
        <v>161</v>
      </c>
      <c r="V10" t="s">
        <v>9</v>
      </c>
      <c r="W10" t="s">
        <v>158</v>
      </c>
      <c r="X10" t="s">
        <v>159</v>
      </c>
      <c r="Y10" t="s">
        <v>162</v>
      </c>
      <c r="Z10" t="s">
        <v>161</v>
      </c>
      <c r="AA10" t="s">
        <v>163</v>
      </c>
      <c r="AB10" t="s">
        <v>164</v>
      </c>
      <c r="AC10" t="s">
        <v>165</v>
      </c>
    </row>
    <row r="11" spans="1:29" x14ac:dyDescent="0.3">
      <c r="A11">
        <v>53</v>
      </c>
      <c r="B11" t="s">
        <v>69</v>
      </c>
      <c r="C11" t="s">
        <v>70</v>
      </c>
      <c r="D11" t="s">
        <v>12</v>
      </c>
      <c r="E11" t="s">
        <v>40</v>
      </c>
      <c r="F11" s="1">
        <v>26</v>
      </c>
      <c r="G11" s="2">
        <v>32</v>
      </c>
      <c r="H11" s="3">
        <f t="shared" ref="H11:H42" si="0">F11*G11</f>
        <v>832</v>
      </c>
      <c r="I11" s="2">
        <f t="shared" ref="I11:I42" si="1">IF(G11&gt;30,G11-30,0)</f>
        <v>2</v>
      </c>
      <c r="J11" s="3">
        <f t="shared" ref="J11:J42" si="2">0.25*F11*I11</f>
        <v>13</v>
      </c>
      <c r="K11" s="3">
        <f t="shared" ref="K11:K42" si="3">H11+J11</f>
        <v>845</v>
      </c>
      <c r="L11" s="4">
        <v>38</v>
      </c>
      <c r="M11" s="5">
        <f t="shared" ref="M11:M42" si="4">$F11*L11</f>
        <v>988</v>
      </c>
      <c r="N11" s="4">
        <f t="shared" ref="N11:N42" si="5">IF(L11&gt;30,L11-30,0)</f>
        <v>8</v>
      </c>
      <c r="O11" s="5">
        <f t="shared" ref="O11:O42" si="6">0.25*$F11*N11</f>
        <v>52</v>
      </c>
      <c r="P11" s="5">
        <f t="shared" ref="P11:P42" si="7">M11+O11</f>
        <v>1040</v>
      </c>
      <c r="Q11" s="6">
        <v>37</v>
      </c>
      <c r="R11" s="7">
        <f t="shared" ref="R11:R42" si="8">$F11*Q11</f>
        <v>962</v>
      </c>
      <c r="S11" s="6">
        <f t="shared" ref="S11:S42" si="9">IF(Q11&gt;30,Q11-30,0)</f>
        <v>7</v>
      </c>
      <c r="T11" s="7">
        <f t="shared" ref="T11:T42" si="10">0.25*$F11*S11</f>
        <v>45.5</v>
      </c>
      <c r="U11" s="7">
        <f t="shared" ref="U11:U42" si="11">R11+T11</f>
        <v>1007.5</v>
      </c>
      <c r="V11" s="8">
        <v>37</v>
      </c>
      <c r="W11" s="9">
        <f t="shared" ref="W11:W42" si="12">$F11*V11</f>
        <v>962</v>
      </c>
      <c r="X11" s="8">
        <f t="shared" ref="X11:X42" si="13">IF(V11&gt;30,V11-30,0)</f>
        <v>7</v>
      </c>
      <c r="Y11" s="9">
        <f t="shared" ref="Y11:Y42" si="14">0.25*$F11*X11</f>
        <v>45.5</v>
      </c>
      <c r="Z11" s="9">
        <f t="shared" ref="Z11:Z42" si="15">W11+Y11</f>
        <v>1007.5</v>
      </c>
      <c r="AA11" s="1">
        <f t="shared" ref="AA11:AA42" si="16">K11+P11+U11+Z11</f>
        <v>3900</v>
      </c>
      <c r="AB11" s="1">
        <f t="shared" ref="AB11:AB42" si="17">0.1*AA11</f>
        <v>390</v>
      </c>
      <c r="AC11" s="1">
        <f t="shared" ref="AC11:AC42" si="18">AA11-AB11</f>
        <v>3510</v>
      </c>
    </row>
    <row r="12" spans="1:29" x14ac:dyDescent="0.3">
      <c r="A12">
        <v>15</v>
      </c>
      <c r="B12" t="s">
        <v>50</v>
      </c>
      <c r="C12" t="s">
        <v>51</v>
      </c>
      <c r="D12" t="s">
        <v>16</v>
      </c>
      <c r="E12" t="s">
        <v>40</v>
      </c>
      <c r="F12" s="1">
        <v>26</v>
      </c>
      <c r="G12" s="2">
        <v>29</v>
      </c>
      <c r="H12" s="3">
        <f t="shared" si="0"/>
        <v>754</v>
      </c>
      <c r="I12" s="2">
        <f t="shared" si="1"/>
        <v>0</v>
      </c>
      <c r="J12" s="3">
        <f t="shared" si="2"/>
        <v>0</v>
      </c>
      <c r="K12" s="3">
        <f t="shared" si="3"/>
        <v>754</v>
      </c>
      <c r="L12" s="4">
        <v>40</v>
      </c>
      <c r="M12" s="5">
        <f t="shared" si="4"/>
        <v>1040</v>
      </c>
      <c r="N12" s="4">
        <f t="shared" si="5"/>
        <v>10</v>
      </c>
      <c r="O12" s="5">
        <f t="shared" si="6"/>
        <v>65</v>
      </c>
      <c r="P12" s="5">
        <f t="shared" si="7"/>
        <v>1105</v>
      </c>
      <c r="Q12" s="6">
        <v>34</v>
      </c>
      <c r="R12" s="7">
        <f t="shared" si="8"/>
        <v>884</v>
      </c>
      <c r="S12" s="6">
        <f t="shared" si="9"/>
        <v>4</v>
      </c>
      <c r="T12" s="7">
        <f t="shared" si="10"/>
        <v>26</v>
      </c>
      <c r="U12" s="7">
        <f t="shared" si="11"/>
        <v>910</v>
      </c>
      <c r="V12" s="8">
        <v>36</v>
      </c>
      <c r="W12" s="9">
        <f t="shared" si="12"/>
        <v>936</v>
      </c>
      <c r="X12" s="8">
        <f t="shared" si="13"/>
        <v>6</v>
      </c>
      <c r="Y12" s="9">
        <f t="shared" si="14"/>
        <v>39</v>
      </c>
      <c r="Z12" s="9">
        <f t="shared" si="15"/>
        <v>975</v>
      </c>
      <c r="AA12" s="1">
        <f t="shared" si="16"/>
        <v>3744</v>
      </c>
      <c r="AB12" s="1">
        <f t="shared" si="17"/>
        <v>374.40000000000003</v>
      </c>
      <c r="AC12" s="1">
        <f t="shared" si="18"/>
        <v>3369.6</v>
      </c>
    </row>
    <row r="13" spans="1:29" x14ac:dyDescent="0.3">
      <c r="A13">
        <v>29</v>
      </c>
      <c r="B13" t="s">
        <v>44</v>
      </c>
      <c r="C13" t="s">
        <v>29</v>
      </c>
      <c r="D13" t="s">
        <v>16</v>
      </c>
      <c r="E13" t="s">
        <v>45</v>
      </c>
      <c r="F13" s="1">
        <v>26</v>
      </c>
      <c r="G13" s="2">
        <v>38</v>
      </c>
      <c r="H13" s="3">
        <f t="shared" si="0"/>
        <v>988</v>
      </c>
      <c r="I13" s="2">
        <f t="shared" si="1"/>
        <v>8</v>
      </c>
      <c r="J13" s="3">
        <f t="shared" si="2"/>
        <v>52</v>
      </c>
      <c r="K13" s="3">
        <f t="shared" si="3"/>
        <v>1040</v>
      </c>
      <c r="L13" s="4">
        <v>28</v>
      </c>
      <c r="M13" s="5">
        <f t="shared" si="4"/>
        <v>728</v>
      </c>
      <c r="N13" s="4">
        <f t="shared" si="5"/>
        <v>0</v>
      </c>
      <c r="O13" s="5">
        <f t="shared" si="6"/>
        <v>0</v>
      </c>
      <c r="P13" s="5">
        <f t="shared" si="7"/>
        <v>728</v>
      </c>
      <c r="Q13" s="6">
        <v>37</v>
      </c>
      <c r="R13" s="7">
        <f t="shared" si="8"/>
        <v>962</v>
      </c>
      <c r="S13" s="6">
        <f t="shared" si="9"/>
        <v>7</v>
      </c>
      <c r="T13" s="7">
        <f t="shared" si="10"/>
        <v>45.5</v>
      </c>
      <c r="U13" s="7">
        <f t="shared" si="11"/>
        <v>1007.5</v>
      </c>
      <c r="V13" s="8">
        <v>33</v>
      </c>
      <c r="W13" s="9">
        <f t="shared" si="12"/>
        <v>858</v>
      </c>
      <c r="X13" s="8">
        <f t="shared" si="13"/>
        <v>3</v>
      </c>
      <c r="Y13" s="9">
        <f t="shared" si="14"/>
        <v>19.5</v>
      </c>
      <c r="Z13" s="9">
        <f t="shared" si="15"/>
        <v>877.5</v>
      </c>
      <c r="AA13" s="1">
        <f t="shared" si="16"/>
        <v>3653</v>
      </c>
      <c r="AB13" s="1">
        <f t="shared" si="17"/>
        <v>365.3</v>
      </c>
      <c r="AC13" s="1">
        <f t="shared" si="18"/>
        <v>3287.7</v>
      </c>
    </row>
    <row r="14" spans="1:29" x14ac:dyDescent="0.3">
      <c r="A14">
        <v>56</v>
      </c>
      <c r="B14" t="s">
        <v>65</v>
      </c>
      <c r="C14" t="s">
        <v>66</v>
      </c>
      <c r="D14" t="s">
        <v>12</v>
      </c>
      <c r="E14" t="s">
        <v>53</v>
      </c>
      <c r="F14" s="1">
        <v>26</v>
      </c>
      <c r="G14" s="2">
        <v>38</v>
      </c>
      <c r="H14" s="3">
        <f t="shared" si="0"/>
        <v>988</v>
      </c>
      <c r="I14" s="2">
        <f t="shared" si="1"/>
        <v>8</v>
      </c>
      <c r="J14" s="3">
        <f t="shared" si="2"/>
        <v>52</v>
      </c>
      <c r="K14" s="3">
        <f t="shared" si="3"/>
        <v>1040</v>
      </c>
      <c r="L14" s="4">
        <v>19</v>
      </c>
      <c r="M14" s="5">
        <f t="shared" si="4"/>
        <v>494</v>
      </c>
      <c r="N14" s="4">
        <f t="shared" si="5"/>
        <v>0</v>
      </c>
      <c r="O14" s="5">
        <f t="shared" si="6"/>
        <v>0</v>
      </c>
      <c r="P14" s="5">
        <f t="shared" si="7"/>
        <v>494</v>
      </c>
      <c r="Q14" s="6">
        <v>39</v>
      </c>
      <c r="R14" s="7">
        <f t="shared" si="8"/>
        <v>1014</v>
      </c>
      <c r="S14" s="6">
        <f t="shared" si="9"/>
        <v>9</v>
      </c>
      <c r="T14" s="7">
        <f t="shared" si="10"/>
        <v>58.5</v>
      </c>
      <c r="U14" s="7">
        <f t="shared" si="11"/>
        <v>1072.5</v>
      </c>
      <c r="V14" s="8">
        <v>38</v>
      </c>
      <c r="W14" s="9">
        <f t="shared" si="12"/>
        <v>988</v>
      </c>
      <c r="X14" s="8">
        <f t="shared" si="13"/>
        <v>8</v>
      </c>
      <c r="Y14" s="9">
        <f t="shared" si="14"/>
        <v>52</v>
      </c>
      <c r="Z14" s="9">
        <f t="shared" si="15"/>
        <v>1040</v>
      </c>
      <c r="AA14" s="1">
        <f t="shared" si="16"/>
        <v>3646.5</v>
      </c>
      <c r="AB14" s="1">
        <f t="shared" si="17"/>
        <v>364.65000000000003</v>
      </c>
      <c r="AC14" s="1">
        <f t="shared" si="18"/>
        <v>3281.85</v>
      </c>
    </row>
    <row r="15" spans="1:29" x14ac:dyDescent="0.3">
      <c r="A15">
        <v>43</v>
      </c>
      <c r="B15" t="s">
        <v>99</v>
      </c>
      <c r="C15" t="s">
        <v>100</v>
      </c>
      <c r="D15" t="s">
        <v>12</v>
      </c>
      <c r="E15" t="s">
        <v>40</v>
      </c>
      <c r="F15" s="1">
        <v>26</v>
      </c>
      <c r="G15" s="2">
        <v>28</v>
      </c>
      <c r="H15" s="3">
        <f t="shared" si="0"/>
        <v>728</v>
      </c>
      <c r="I15" s="2">
        <f t="shared" si="1"/>
        <v>0</v>
      </c>
      <c r="J15" s="3">
        <f t="shared" si="2"/>
        <v>0</v>
      </c>
      <c r="K15" s="3">
        <f t="shared" si="3"/>
        <v>728</v>
      </c>
      <c r="L15" s="4">
        <v>30</v>
      </c>
      <c r="M15" s="5">
        <f t="shared" si="4"/>
        <v>780</v>
      </c>
      <c r="N15" s="4">
        <f t="shared" si="5"/>
        <v>0</v>
      </c>
      <c r="O15" s="5">
        <f t="shared" si="6"/>
        <v>0</v>
      </c>
      <c r="P15" s="5">
        <f t="shared" si="7"/>
        <v>780</v>
      </c>
      <c r="Q15" s="6">
        <v>36</v>
      </c>
      <c r="R15" s="7">
        <f t="shared" si="8"/>
        <v>936</v>
      </c>
      <c r="S15" s="6">
        <f t="shared" si="9"/>
        <v>6</v>
      </c>
      <c r="T15" s="7">
        <f t="shared" si="10"/>
        <v>39</v>
      </c>
      <c r="U15" s="7">
        <f t="shared" si="11"/>
        <v>975</v>
      </c>
      <c r="V15" s="8">
        <v>40</v>
      </c>
      <c r="W15" s="9">
        <f t="shared" si="12"/>
        <v>1040</v>
      </c>
      <c r="X15" s="8">
        <f t="shared" si="13"/>
        <v>10</v>
      </c>
      <c r="Y15" s="9">
        <f t="shared" si="14"/>
        <v>65</v>
      </c>
      <c r="Z15" s="9">
        <f t="shared" si="15"/>
        <v>1105</v>
      </c>
      <c r="AA15" s="1">
        <f t="shared" si="16"/>
        <v>3588</v>
      </c>
      <c r="AB15" s="1">
        <f t="shared" si="17"/>
        <v>358.8</v>
      </c>
      <c r="AC15" s="1">
        <f t="shared" si="18"/>
        <v>3229.2</v>
      </c>
    </row>
    <row r="16" spans="1:29" x14ac:dyDescent="0.3">
      <c r="A16">
        <v>25</v>
      </c>
      <c r="B16" t="s">
        <v>93</v>
      </c>
      <c r="C16" t="s">
        <v>39</v>
      </c>
      <c r="D16" t="s">
        <v>16</v>
      </c>
      <c r="E16" t="s">
        <v>40</v>
      </c>
      <c r="F16" s="1">
        <v>24</v>
      </c>
      <c r="G16" s="2">
        <v>30</v>
      </c>
      <c r="H16" s="3">
        <f t="shared" si="0"/>
        <v>720</v>
      </c>
      <c r="I16" s="2">
        <f t="shared" si="1"/>
        <v>0</v>
      </c>
      <c r="J16" s="3">
        <f t="shared" si="2"/>
        <v>0</v>
      </c>
      <c r="K16" s="3">
        <f t="shared" si="3"/>
        <v>720</v>
      </c>
      <c r="L16" s="4">
        <v>38</v>
      </c>
      <c r="M16" s="5">
        <f t="shared" si="4"/>
        <v>912</v>
      </c>
      <c r="N16" s="4">
        <f t="shared" si="5"/>
        <v>8</v>
      </c>
      <c r="O16" s="5">
        <f t="shared" si="6"/>
        <v>48</v>
      </c>
      <c r="P16" s="5">
        <f t="shared" si="7"/>
        <v>960</v>
      </c>
      <c r="Q16" s="6">
        <v>37</v>
      </c>
      <c r="R16" s="7">
        <f t="shared" si="8"/>
        <v>888</v>
      </c>
      <c r="S16" s="6">
        <f t="shared" si="9"/>
        <v>7</v>
      </c>
      <c r="T16" s="7">
        <f t="shared" si="10"/>
        <v>42</v>
      </c>
      <c r="U16" s="7">
        <f t="shared" si="11"/>
        <v>930</v>
      </c>
      <c r="V16" s="8">
        <v>37</v>
      </c>
      <c r="W16" s="9">
        <f t="shared" si="12"/>
        <v>888</v>
      </c>
      <c r="X16" s="8">
        <f t="shared" si="13"/>
        <v>7</v>
      </c>
      <c r="Y16" s="9">
        <f t="shared" si="14"/>
        <v>42</v>
      </c>
      <c r="Z16" s="9">
        <f t="shared" si="15"/>
        <v>930</v>
      </c>
      <c r="AA16" s="1">
        <f t="shared" si="16"/>
        <v>3540</v>
      </c>
      <c r="AB16" s="1">
        <f t="shared" si="17"/>
        <v>354</v>
      </c>
      <c r="AC16" s="1">
        <f t="shared" si="18"/>
        <v>3186</v>
      </c>
    </row>
    <row r="17" spans="1:29" x14ac:dyDescent="0.3">
      <c r="A17">
        <v>27</v>
      </c>
      <c r="B17" t="s">
        <v>73</v>
      </c>
      <c r="C17" t="s">
        <v>74</v>
      </c>
      <c r="D17" t="s">
        <v>16</v>
      </c>
      <c r="E17" t="s">
        <v>17</v>
      </c>
      <c r="F17" s="1">
        <v>24</v>
      </c>
      <c r="G17" s="2">
        <v>33</v>
      </c>
      <c r="H17" s="3">
        <f t="shared" si="0"/>
        <v>792</v>
      </c>
      <c r="I17" s="2">
        <f t="shared" si="1"/>
        <v>3</v>
      </c>
      <c r="J17" s="3">
        <f t="shared" si="2"/>
        <v>18</v>
      </c>
      <c r="K17" s="3">
        <f t="shared" si="3"/>
        <v>810</v>
      </c>
      <c r="L17" s="4">
        <v>30</v>
      </c>
      <c r="M17" s="5">
        <f t="shared" si="4"/>
        <v>720</v>
      </c>
      <c r="N17" s="4">
        <f t="shared" si="5"/>
        <v>0</v>
      </c>
      <c r="O17" s="5">
        <f t="shared" si="6"/>
        <v>0</v>
      </c>
      <c r="P17" s="5">
        <f t="shared" si="7"/>
        <v>720</v>
      </c>
      <c r="Q17" s="6">
        <v>40</v>
      </c>
      <c r="R17" s="7">
        <f t="shared" si="8"/>
        <v>960</v>
      </c>
      <c r="S17" s="6">
        <f t="shared" si="9"/>
        <v>10</v>
      </c>
      <c r="T17" s="7">
        <f t="shared" si="10"/>
        <v>60</v>
      </c>
      <c r="U17" s="7">
        <f t="shared" si="11"/>
        <v>1020</v>
      </c>
      <c r="V17" s="8">
        <v>39</v>
      </c>
      <c r="W17" s="9">
        <f t="shared" si="12"/>
        <v>936</v>
      </c>
      <c r="X17" s="8">
        <f t="shared" si="13"/>
        <v>9</v>
      </c>
      <c r="Y17" s="9">
        <f t="shared" si="14"/>
        <v>54</v>
      </c>
      <c r="Z17" s="9">
        <f t="shared" si="15"/>
        <v>990</v>
      </c>
      <c r="AA17" s="1">
        <f t="shared" si="16"/>
        <v>3540</v>
      </c>
      <c r="AB17" s="1">
        <f t="shared" si="17"/>
        <v>354</v>
      </c>
      <c r="AC17" s="1">
        <f t="shared" si="18"/>
        <v>3186</v>
      </c>
    </row>
    <row r="18" spans="1:29" x14ac:dyDescent="0.3">
      <c r="A18">
        <v>10</v>
      </c>
      <c r="B18" t="s">
        <v>145</v>
      </c>
      <c r="C18" t="s">
        <v>64</v>
      </c>
      <c r="D18" t="s">
        <v>16</v>
      </c>
      <c r="E18" t="s">
        <v>23</v>
      </c>
      <c r="F18" s="1">
        <v>25</v>
      </c>
      <c r="G18" s="2">
        <v>32</v>
      </c>
      <c r="H18" s="3">
        <f t="shared" si="0"/>
        <v>800</v>
      </c>
      <c r="I18" s="2">
        <f t="shared" si="1"/>
        <v>2</v>
      </c>
      <c r="J18" s="3">
        <f t="shared" si="2"/>
        <v>12.5</v>
      </c>
      <c r="K18" s="3">
        <f t="shared" si="3"/>
        <v>812.5</v>
      </c>
      <c r="L18" s="4">
        <v>19</v>
      </c>
      <c r="M18" s="5">
        <f t="shared" si="4"/>
        <v>475</v>
      </c>
      <c r="N18" s="4">
        <f t="shared" si="5"/>
        <v>0</v>
      </c>
      <c r="O18" s="5">
        <f t="shared" si="6"/>
        <v>0</v>
      </c>
      <c r="P18" s="5">
        <f t="shared" si="7"/>
        <v>475</v>
      </c>
      <c r="Q18" s="6">
        <v>35</v>
      </c>
      <c r="R18" s="7">
        <f t="shared" si="8"/>
        <v>875</v>
      </c>
      <c r="S18" s="6">
        <f t="shared" si="9"/>
        <v>5</v>
      </c>
      <c r="T18" s="7">
        <f t="shared" si="10"/>
        <v>31.25</v>
      </c>
      <c r="U18" s="7">
        <f t="shared" si="11"/>
        <v>906.25</v>
      </c>
      <c r="V18" s="8">
        <v>40</v>
      </c>
      <c r="W18" s="9">
        <f t="shared" si="12"/>
        <v>1000</v>
      </c>
      <c r="X18" s="8">
        <f t="shared" si="13"/>
        <v>10</v>
      </c>
      <c r="Y18" s="9">
        <f t="shared" si="14"/>
        <v>62.5</v>
      </c>
      <c r="Z18" s="9">
        <f t="shared" si="15"/>
        <v>1062.5</v>
      </c>
      <c r="AA18" s="1">
        <f t="shared" si="16"/>
        <v>3256.25</v>
      </c>
      <c r="AB18" s="1">
        <f t="shared" si="17"/>
        <v>325.625</v>
      </c>
      <c r="AC18" s="1">
        <f t="shared" si="18"/>
        <v>2930.625</v>
      </c>
    </row>
    <row r="19" spans="1:29" x14ac:dyDescent="0.3">
      <c r="A19">
        <v>46</v>
      </c>
      <c r="B19" t="s">
        <v>21</v>
      </c>
      <c r="C19" t="s">
        <v>22</v>
      </c>
      <c r="D19" t="s">
        <v>12</v>
      </c>
      <c r="E19" t="s">
        <v>23</v>
      </c>
      <c r="F19" s="1">
        <v>24</v>
      </c>
      <c r="G19" s="2">
        <v>23</v>
      </c>
      <c r="H19" s="3">
        <f t="shared" si="0"/>
        <v>552</v>
      </c>
      <c r="I19" s="2">
        <f t="shared" si="1"/>
        <v>0</v>
      </c>
      <c r="J19" s="3">
        <f t="shared" si="2"/>
        <v>0</v>
      </c>
      <c r="K19" s="3">
        <f t="shared" si="3"/>
        <v>552</v>
      </c>
      <c r="L19" s="4">
        <v>33</v>
      </c>
      <c r="M19" s="5">
        <f t="shared" si="4"/>
        <v>792</v>
      </c>
      <c r="N19" s="4">
        <f t="shared" si="5"/>
        <v>3</v>
      </c>
      <c r="O19" s="5">
        <f t="shared" si="6"/>
        <v>18</v>
      </c>
      <c r="P19" s="5">
        <f t="shared" si="7"/>
        <v>810</v>
      </c>
      <c r="Q19" s="6">
        <v>37</v>
      </c>
      <c r="R19" s="7">
        <f t="shared" si="8"/>
        <v>888</v>
      </c>
      <c r="S19" s="6">
        <f t="shared" si="9"/>
        <v>7</v>
      </c>
      <c r="T19" s="7">
        <f t="shared" si="10"/>
        <v>42</v>
      </c>
      <c r="U19" s="7">
        <f t="shared" si="11"/>
        <v>930</v>
      </c>
      <c r="V19" s="8">
        <v>38</v>
      </c>
      <c r="W19" s="9">
        <f t="shared" si="12"/>
        <v>912</v>
      </c>
      <c r="X19" s="8">
        <f t="shared" si="13"/>
        <v>8</v>
      </c>
      <c r="Y19" s="9">
        <f t="shared" si="14"/>
        <v>48</v>
      </c>
      <c r="Z19" s="9">
        <f t="shared" si="15"/>
        <v>960</v>
      </c>
      <c r="AA19" s="1">
        <f t="shared" si="16"/>
        <v>3252</v>
      </c>
      <c r="AB19" s="1">
        <f t="shared" si="17"/>
        <v>325.20000000000005</v>
      </c>
      <c r="AC19" s="1">
        <f t="shared" si="18"/>
        <v>2926.8</v>
      </c>
    </row>
    <row r="20" spans="1:29" x14ac:dyDescent="0.3">
      <c r="A20">
        <v>12</v>
      </c>
      <c r="B20" t="s">
        <v>30</v>
      </c>
      <c r="C20" t="s">
        <v>31</v>
      </c>
      <c r="D20" t="s">
        <v>16</v>
      </c>
      <c r="E20" t="s">
        <v>23</v>
      </c>
      <c r="F20" s="1">
        <v>24</v>
      </c>
      <c r="G20" s="2">
        <v>31</v>
      </c>
      <c r="H20" s="3">
        <f t="shared" si="0"/>
        <v>744</v>
      </c>
      <c r="I20" s="2">
        <f t="shared" si="1"/>
        <v>1</v>
      </c>
      <c r="J20" s="3">
        <f t="shared" si="2"/>
        <v>6</v>
      </c>
      <c r="K20" s="3">
        <f t="shared" si="3"/>
        <v>750</v>
      </c>
      <c r="L20" s="4">
        <v>31</v>
      </c>
      <c r="M20" s="5">
        <f t="shared" si="4"/>
        <v>744</v>
      </c>
      <c r="N20" s="4">
        <f t="shared" si="5"/>
        <v>1</v>
      </c>
      <c r="O20" s="5">
        <f t="shared" si="6"/>
        <v>6</v>
      </c>
      <c r="P20" s="5">
        <f t="shared" si="7"/>
        <v>750</v>
      </c>
      <c r="Q20" s="6">
        <v>40</v>
      </c>
      <c r="R20" s="7">
        <f t="shared" si="8"/>
        <v>960</v>
      </c>
      <c r="S20" s="6">
        <f t="shared" si="9"/>
        <v>10</v>
      </c>
      <c r="T20" s="7">
        <f t="shared" si="10"/>
        <v>60</v>
      </c>
      <c r="U20" s="7">
        <f t="shared" si="11"/>
        <v>1020</v>
      </c>
      <c r="V20" s="8">
        <v>28</v>
      </c>
      <c r="W20" s="9">
        <f t="shared" si="12"/>
        <v>672</v>
      </c>
      <c r="X20" s="8">
        <f t="shared" si="13"/>
        <v>0</v>
      </c>
      <c r="Y20" s="9">
        <f t="shared" si="14"/>
        <v>0</v>
      </c>
      <c r="Z20" s="9">
        <f t="shared" si="15"/>
        <v>672</v>
      </c>
      <c r="AA20" s="1">
        <f t="shared" si="16"/>
        <v>3192</v>
      </c>
      <c r="AB20" s="1">
        <f t="shared" si="17"/>
        <v>319.20000000000005</v>
      </c>
      <c r="AC20" s="1">
        <f t="shared" si="18"/>
        <v>2872.8</v>
      </c>
    </row>
    <row r="21" spans="1:29" x14ac:dyDescent="0.3">
      <c r="A21">
        <v>59</v>
      </c>
      <c r="B21" t="s">
        <v>107</v>
      </c>
      <c r="C21" t="s">
        <v>84</v>
      </c>
      <c r="D21" t="s">
        <v>12</v>
      </c>
      <c r="E21" t="s">
        <v>23</v>
      </c>
      <c r="F21" s="1">
        <v>25</v>
      </c>
      <c r="G21" s="2">
        <v>20</v>
      </c>
      <c r="H21" s="3">
        <f t="shared" si="0"/>
        <v>500</v>
      </c>
      <c r="I21" s="2">
        <f t="shared" si="1"/>
        <v>0</v>
      </c>
      <c r="J21" s="3">
        <f t="shared" si="2"/>
        <v>0</v>
      </c>
      <c r="K21" s="3">
        <f t="shared" si="3"/>
        <v>500</v>
      </c>
      <c r="L21" s="4">
        <v>38</v>
      </c>
      <c r="M21" s="5">
        <f t="shared" si="4"/>
        <v>950</v>
      </c>
      <c r="N21" s="4">
        <f t="shared" si="5"/>
        <v>8</v>
      </c>
      <c r="O21" s="5">
        <f t="shared" si="6"/>
        <v>50</v>
      </c>
      <c r="P21" s="5">
        <f t="shared" si="7"/>
        <v>1000</v>
      </c>
      <c r="Q21" s="6">
        <v>30</v>
      </c>
      <c r="R21" s="7">
        <f t="shared" si="8"/>
        <v>750</v>
      </c>
      <c r="S21" s="6">
        <f t="shared" si="9"/>
        <v>0</v>
      </c>
      <c r="T21" s="7">
        <f t="shared" si="10"/>
        <v>0</v>
      </c>
      <c r="U21" s="7">
        <f t="shared" si="11"/>
        <v>750</v>
      </c>
      <c r="V21" s="8">
        <v>35</v>
      </c>
      <c r="W21" s="9">
        <f t="shared" si="12"/>
        <v>875</v>
      </c>
      <c r="X21" s="8">
        <f t="shared" si="13"/>
        <v>5</v>
      </c>
      <c r="Y21" s="9">
        <f t="shared" si="14"/>
        <v>31.25</v>
      </c>
      <c r="Z21" s="9">
        <f t="shared" si="15"/>
        <v>906.25</v>
      </c>
      <c r="AA21" s="1">
        <f t="shared" si="16"/>
        <v>3156.25</v>
      </c>
      <c r="AB21" s="1">
        <f t="shared" si="17"/>
        <v>315.625</v>
      </c>
      <c r="AC21" s="1">
        <f t="shared" si="18"/>
        <v>2840.625</v>
      </c>
    </row>
    <row r="22" spans="1:29" x14ac:dyDescent="0.3">
      <c r="A22">
        <v>28</v>
      </c>
      <c r="B22" t="s">
        <v>42</v>
      </c>
      <c r="C22" t="s">
        <v>43</v>
      </c>
      <c r="D22" t="s">
        <v>16</v>
      </c>
      <c r="E22" t="s">
        <v>23</v>
      </c>
      <c r="F22" s="1">
        <v>26</v>
      </c>
      <c r="G22" s="2">
        <v>33</v>
      </c>
      <c r="H22" s="3">
        <f t="shared" si="0"/>
        <v>858</v>
      </c>
      <c r="I22" s="2">
        <f t="shared" si="1"/>
        <v>3</v>
      </c>
      <c r="J22" s="3">
        <f t="shared" si="2"/>
        <v>19.5</v>
      </c>
      <c r="K22" s="3">
        <f t="shared" si="3"/>
        <v>877.5</v>
      </c>
      <c r="L22" s="4">
        <v>26</v>
      </c>
      <c r="M22" s="5">
        <f t="shared" si="4"/>
        <v>676</v>
      </c>
      <c r="N22" s="4">
        <f t="shared" si="5"/>
        <v>0</v>
      </c>
      <c r="O22" s="5">
        <f t="shared" si="6"/>
        <v>0</v>
      </c>
      <c r="P22" s="5">
        <f t="shared" si="7"/>
        <v>676</v>
      </c>
      <c r="Q22" s="6">
        <v>29</v>
      </c>
      <c r="R22" s="7">
        <f t="shared" si="8"/>
        <v>754</v>
      </c>
      <c r="S22" s="6">
        <f t="shared" si="9"/>
        <v>0</v>
      </c>
      <c r="T22" s="7">
        <f t="shared" si="10"/>
        <v>0</v>
      </c>
      <c r="U22" s="7">
        <f t="shared" si="11"/>
        <v>754</v>
      </c>
      <c r="V22" s="8">
        <v>31</v>
      </c>
      <c r="W22" s="9">
        <f t="shared" si="12"/>
        <v>806</v>
      </c>
      <c r="X22" s="8">
        <f t="shared" si="13"/>
        <v>1</v>
      </c>
      <c r="Y22" s="9">
        <f t="shared" si="14"/>
        <v>6.5</v>
      </c>
      <c r="Z22" s="9">
        <f t="shared" si="15"/>
        <v>812.5</v>
      </c>
      <c r="AA22" s="1">
        <f t="shared" si="16"/>
        <v>3120</v>
      </c>
      <c r="AB22" s="1">
        <f t="shared" si="17"/>
        <v>312</v>
      </c>
      <c r="AC22" s="1">
        <f t="shared" si="18"/>
        <v>2808</v>
      </c>
    </row>
    <row r="23" spans="1:29" x14ac:dyDescent="0.3">
      <c r="A23">
        <v>74</v>
      </c>
      <c r="B23" t="s">
        <v>38</v>
      </c>
      <c r="C23" t="s">
        <v>39</v>
      </c>
      <c r="D23" t="s">
        <v>12</v>
      </c>
      <c r="E23" t="s">
        <v>40</v>
      </c>
      <c r="F23" s="1">
        <v>23</v>
      </c>
      <c r="G23" s="2">
        <v>38</v>
      </c>
      <c r="H23" s="3">
        <f t="shared" si="0"/>
        <v>874</v>
      </c>
      <c r="I23" s="2">
        <f t="shared" si="1"/>
        <v>8</v>
      </c>
      <c r="J23" s="3">
        <f t="shared" si="2"/>
        <v>46</v>
      </c>
      <c r="K23" s="3">
        <f t="shared" si="3"/>
        <v>920</v>
      </c>
      <c r="L23" s="4">
        <v>33</v>
      </c>
      <c r="M23" s="5">
        <f t="shared" si="4"/>
        <v>759</v>
      </c>
      <c r="N23" s="4">
        <f t="shared" si="5"/>
        <v>3</v>
      </c>
      <c r="O23" s="5">
        <f t="shared" si="6"/>
        <v>17.25</v>
      </c>
      <c r="P23" s="5">
        <f t="shared" si="7"/>
        <v>776.25</v>
      </c>
      <c r="Q23" s="6">
        <v>22</v>
      </c>
      <c r="R23" s="7">
        <f t="shared" si="8"/>
        <v>506</v>
      </c>
      <c r="S23" s="6">
        <f t="shared" si="9"/>
        <v>0</v>
      </c>
      <c r="T23" s="7">
        <f t="shared" si="10"/>
        <v>0</v>
      </c>
      <c r="U23" s="7">
        <f t="shared" si="11"/>
        <v>506</v>
      </c>
      <c r="V23" s="8">
        <v>37</v>
      </c>
      <c r="W23" s="9">
        <f t="shared" si="12"/>
        <v>851</v>
      </c>
      <c r="X23" s="8">
        <f t="shared" si="13"/>
        <v>7</v>
      </c>
      <c r="Y23" s="9">
        <f t="shared" si="14"/>
        <v>40.25</v>
      </c>
      <c r="Z23" s="9">
        <f t="shared" si="15"/>
        <v>891.25</v>
      </c>
      <c r="AA23" s="1">
        <f t="shared" si="16"/>
        <v>3093.5</v>
      </c>
      <c r="AB23" s="1">
        <f t="shared" si="17"/>
        <v>309.35000000000002</v>
      </c>
      <c r="AC23" s="1">
        <f t="shared" si="18"/>
        <v>2784.15</v>
      </c>
    </row>
    <row r="24" spans="1:29" x14ac:dyDescent="0.3">
      <c r="A24">
        <v>83</v>
      </c>
      <c r="B24" t="s">
        <v>111</v>
      </c>
      <c r="C24" t="s">
        <v>112</v>
      </c>
      <c r="D24" t="s">
        <v>12</v>
      </c>
      <c r="E24" t="s">
        <v>13</v>
      </c>
      <c r="F24" s="1">
        <v>26</v>
      </c>
      <c r="G24" s="2">
        <v>24</v>
      </c>
      <c r="H24" s="3">
        <f t="shared" si="0"/>
        <v>624</v>
      </c>
      <c r="I24" s="2">
        <f t="shared" si="1"/>
        <v>0</v>
      </c>
      <c r="J24" s="3">
        <f t="shared" si="2"/>
        <v>0</v>
      </c>
      <c r="K24" s="3">
        <f t="shared" si="3"/>
        <v>624</v>
      </c>
      <c r="L24" s="4">
        <v>33</v>
      </c>
      <c r="M24" s="5">
        <f t="shared" si="4"/>
        <v>858</v>
      </c>
      <c r="N24" s="4">
        <f t="shared" si="5"/>
        <v>3</v>
      </c>
      <c r="O24" s="5">
        <f t="shared" si="6"/>
        <v>19.5</v>
      </c>
      <c r="P24" s="5">
        <f t="shared" si="7"/>
        <v>877.5</v>
      </c>
      <c r="Q24" s="6">
        <v>30</v>
      </c>
      <c r="R24" s="7">
        <f t="shared" si="8"/>
        <v>780</v>
      </c>
      <c r="S24" s="6">
        <f t="shared" si="9"/>
        <v>0</v>
      </c>
      <c r="T24" s="7">
        <f t="shared" si="10"/>
        <v>0</v>
      </c>
      <c r="U24" s="7">
        <f t="shared" si="11"/>
        <v>780</v>
      </c>
      <c r="V24" s="8">
        <v>30</v>
      </c>
      <c r="W24" s="9">
        <f t="shared" si="12"/>
        <v>780</v>
      </c>
      <c r="X24" s="8">
        <f t="shared" si="13"/>
        <v>0</v>
      </c>
      <c r="Y24" s="9">
        <f t="shared" si="14"/>
        <v>0</v>
      </c>
      <c r="Z24" s="9">
        <f t="shared" si="15"/>
        <v>780</v>
      </c>
      <c r="AA24" s="1">
        <f t="shared" si="16"/>
        <v>3061.5</v>
      </c>
      <c r="AB24" s="1">
        <f t="shared" si="17"/>
        <v>306.15000000000003</v>
      </c>
      <c r="AC24" s="1">
        <f t="shared" si="18"/>
        <v>2755.35</v>
      </c>
    </row>
    <row r="25" spans="1:29" x14ac:dyDescent="0.3">
      <c r="A25">
        <v>61</v>
      </c>
      <c r="B25" t="s">
        <v>139</v>
      </c>
      <c r="C25" t="s">
        <v>140</v>
      </c>
      <c r="D25" t="s">
        <v>12</v>
      </c>
      <c r="E25" t="s">
        <v>53</v>
      </c>
      <c r="F25" s="1">
        <v>23</v>
      </c>
      <c r="G25" s="2">
        <v>35</v>
      </c>
      <c r="H25" s="3">
        <f t="shared" si="0"/>
        <v>805</v>
      </c>
      <c r="I25" s="2">
        <f t="shared" si="1"/>
        <v>5</v>
      </c>
      <c r="J25" s="3">
        <f t="shared" si="2"/>
        <v>28.75</v>
      </c>
      <c r="K25" s="3">
        <f t="shared" si="3"/>
        <v>833.75</v>
      </c>
      <c r="L25" s="4">
        <v>24</v>
      </c>
      <c r="M25" s="5">
        <f t="shared" si="4"/>
        <v>552</v>
      </c>
      <c r="N25" s="4">
        <f t="shared" si="5"/>
        <v>0</v>
      </c>
      <c r="O25" s="5">
        <f t="shared" si="6"/>
        <v>0</v>
      </c>
      <c r="P25" s="5">
        <f t="shared" si="7"/>
        <v>552</v>
      </c>
      <c r="Q25" s="6">
        <v>29</v>
      </c>
      <c r="R25" s="7">
        <f t="shared" si="8"/>
        <v>667</v>
      </c>
      <c r="S25" s="6">
        <f t="shared" si="9"/>
        <v>0</v>
      </c>
      <c r="T25" s="7">
        <f t="shared" si="10"/>
        <v>0</v>
      </c>
      <c r="U25" s="7">
        <f t="shared" si="11"/>
        <v>667</v>
      </c>
      <c r="V25" s="8">
        <v>40</v>
      </c>
      <c r="W25" s="9">
        <f t="shared" si="12"/>
        <v>920</v>
      </c>
      <c r="X25" s="8">
        <f t="shared" si="13"/>
        <v>10</v>
      </c>
      <c r="Y25" s="9">
        <f t="shared" si="14"/>
        <v>57.5</v>
      </c>
      <c r="Z25" s="9">
        <f t="shared" si="15"/>
        <v>977.5</v>
      </c>
      <c r="AA25" s="1">
        <f t="shared" si="16"/>
        <v>3030.25</v>
      </c>
      <c r="AB25" s="1">
        <f t="shared" si="17"/>
        <v>303.02500000000003</v>
      </c>
      <c r="AC25" s="1">
        <f t="shared" si="18"/>
        <v>2727.2249999999999</v>
      </c>
    </row>
    <row r="26" spans="1:29" x14ac:dyDescent="0.3">
      <c r="A26">
        <v>45</v>
      </c>
      <c r="B26" t="s">
        <v>134</v>
      </c>
      <c r="C26" t="s">
        <v>135</v>
      </c>
      <c r="D26" t="s">
        <v>12</v>
      </c>
      <c r="E26" t="s">
        <v>45</v>
      </c>
      <c r="F26" s="1">
        <v>23</v>
      </c>
      <c r="G26" s="2">
        <v>32</v>
      </c>
      <c r="H26" s="3">
        <f t="shared" si="0"/>
        <v>736</v>
      </c>
      <c r="I26" s="2">
        <f t="shared" si="1"/>
        <v>2</v>
      </c>
      <c r="J26" s="3">
        <f t="shared" si="2"/>
        <v>11.5</v>
      </c>
      <c r="K26" s="3">
        <f t="shared" si="3"/>
        <v>747.5</v>
      </c>
      <c r="L26" s="4">
        <v>19</v>
      </c>
      <c r="M26" s="5">
        <f t="shared" si="4"/>
        <v>437</v>
      </c>
      <c r="N26" s="4">
        <f t="shared" si="5"/>
        <v>0</v>
      </c>
      <c r="O26" s="5">
        <f t="shared" si="6"/>
        <v>0</v>
      </c>
      <c r="P26" s="5">
        <f t="shared" si="7"/>
        <v>437</v>
      </c>
      <c r="Q26" s="6">
        <v>40</v>
      </c>
      <c r="R26" s="7">
        <f t="shared" si="8"/>
        <v>920</v>
      </c>
      <c r="S26" s="6">
        <f t="shared" si="9"/>
        <v>10</v>
      </c>
      <c r="T26" s="7">
        <f t="shared" si="10"/>
        <v>57.5</v>
      </c>
      <c r="U26" s="7">
        <f t="shared" si="11"/>
        <v>977.5</v>
      </c>
      <c r="V26" s="8">
        <v>36</v>
      </c>
      <c r="W26" s="9">
        <f t="shared" si="12"/>
        <v>828</v>
      </c>
      <c r="X26" s="8">
        <f t="shared" si="13"/>
        <v>6</v>
      </c>
      <c r="Y26" s="9">
        <f t="shared" si="14"/>
        <v>34.5</v>
      </c>
      <c r="Z26" s="9">
        <f t="shared" si="15"/>
        <v>862.5</v>
      </c>
      <c r="AA26" s="1">
        <f t="shared" si="16"/>
        <v>3024.5</v>
      </c>
      <c r="AB26" s="1">
        <f t="shared" si="17"/>
        <v>302.45</v>
      </c>
      <c r="AC26" s="1">
        <f t="shared" si="18"/>
        <v>2722.05</v>
      </c>
    </row>
    <row r="27" spans="1:29" x14ac:dyDescent="0.3">
      <c r="A27">
        <v>85</v>
      </c>
      <c r="B27" t="s">
        <v>119</v>
      </c>
      <c r="C27" t="s">
        <v>120</v>
      </c>
      <c r="D27" t="s">
        <v>12</v>
      </c>
      <c r="E27" t="s">
        <v>17</v>
      </c>
      <c r="F27" s="1">
        <v>24</v>
      </c>
      <c r="G27" s="2">
        <v>28</v>
      </c>
      <c r="H27" s="3">
        <f t="shared" si="0"/>
        <v>672</v>
      </c>
      <c r="I27" s="2">
        <f t="shared" si="1"/>
        <v>0</v>
      </c>
      <c r="J27" s="3">
        <f t="shared" si="2"/>
        <v>0</v>
      </c>
      <c r="K27" s="3">
        <f t="shared" si="3"/>
        <v>672</v>
      </c>
      <c r="L27" s="4">
        <v>35</v>
      </c>
      <c r="M27" s="5">
        <f t="shared" si="4"/>
        <v>840</v>
      </c>
      <c r="N27" s="4">
        <f t="shared" si="5"/>
        <v>5</v>
      </c>
      <c r="O27" s="5">
        <f t="shared" si="6"/>
        <v>30</v>
      </c>
      <c r="P27" s="5">
        <f t="shared" si="7"/>
        <v>870</v>
      </c>
      <c r="Q27" s="6">
        <v>35</v>
      </c>
      <c r="R27" s="7">
        <f t="shared" si="8"/>
        <v>840</v>
      </c>
      <c r="S27" s="6">
        <f t="shared" si="9"/>
        <v>5</v>
      </c>
      <c r="T27" s="7">
        <f t="shared" si="10"/>
        <v>30</v>
      </c>
      <c r="U27" s="7">
        <f t="shared" si="11"/>
        <v>870</v>
      </c>
      <c r="V27" s="8">
        <v>25</v>
      </c>
      <c r="W27" s="9">
        <f t="shared" si="12"/>
        <v>600</v>
      </c>
      <c r="X27" s="8">
        <f t="shared" si="13"/>
        <v>0</v>
      </c>
      <c r="Y27" s="9">
        <f t="shared" si="14"/>
        <v>0</v>
      </c>
      <c r="Z27" s="9">
        <f t="shared" si="15"/>
        <v>600</v>
      </c>
      <c r="AA27" s="1">
        <f t="shared" si="16"/>
        <v>3012</v>
      </c>
      <c r="AB27" s="1">
        <f t="shared" si="17"/>
        <v>301.2</v>
      </c>
      <c r="AC27" s="1">
        <f t="shared" si="18"/>
        <v>2710.8</v>
      </c>
    </row>
    <row r="28" spans="1:29" x14ac:dyDescent="0.3">
      <c r="A28">
        <v>73</v>
      </c>
      <c r="B28" t="s">
        <v>138</v>
      </c>
      <c r="C28" t="s">
        <v>153</v>
      </c>
      <c r="D28" t="s">
        <v>12</v>
      </c>
      <c r="E28" t="s">
        <v>20</v>
      </c>
      <c r="F28" s="1">
        <v>23</v>
      </c>
      <c r="G28" s="2">
        <v>30</v>
      </c>
      <c r="H28" s="3">
        <f t="shared" si="0"/>
        <v>690</v>
      </c>
      <c r="I28" s="2">
        <f t="shared" si="1"/>
        <v>0</v>
      </c>
      <c r="J28" s="3">
        <f t="shared" si="2"/>
        <v>0</v>
      </c>
      <c r="K28" s="3">
        <f t="shared" si="3"/>
        <v>690</v>
      </c>
      <c r="L28" s="4">
        <v>28</v>
      </c>
      <c r="M28" s="5">
        <f t="shared" si="4"/>
        <v>644</v>
      </c>
      <c r="N28" s="4">
        <f t="shared" si="5"/>
        <v>0</v>
      </c>
      <c r="O28" s="5">
        <f t="shared" si="6"/>
        <v>0</v>
      </c>
      <c r="P28" s="5">
        <f t="shared" si="7"/>
        <v>644</v>
      </c>
      <c r="Q28" s="6">
        <v>32</v>
      </c>
      <c r="R28" s="7">
        <f t="shared" si="8"/>
        <v>736</v>
      </c>
      <c r="S28" s="6">
        <f t="shared" si="9"/>
        <v>2</v>
      </c>
      <c r="T28" s="7">
        <f t="shared" si="10"/>
        <v>11.5</v>
      </c>
      <c r="U28" s="7">
        <f t="shared" si="11"/>
        <v>747.5</v>
      </c>
      <c r="V28" s="8">
        <v>37</v>
      </c>
      <c r="W28" s="9">
        <f t="shared" si="12"/>
        <v>851</v>
      </c>
      <c r="X28" s="8">
        <f t="shared" si="13"/>
        <v>7</v>
      </c>
      <c r="Y28" s="9">
        <f t="shared" si="14"/>
        <v>40.25</v>
      </c>
      <c r="Z28" s="9">
        <f t="shared" si="15"/>
        <v>891.25</v>
      </c>
      <c r="AA28" s="1">
        <f t="shared" si="16"/>
        <v>2972.75</v>
      </c>
      <c r="AB28" s="1">
        <f t="shared" si="17"/>
        <v>297.27500000000003</v>
      </c>
      <c r="AC28" s="1">
        <f t="shared" si="18"/>
        <v>2675.4749999999999</v>
      </c>
    </row>
    <row r="29" spans="1:29" x14ac:dyDescent="0.3">
      <c r="A29">
        <v>77</v>
      </c>
      <c r="B29" t="s">
        <v>148</v>
      </c>
      <c r="C29" t="s">
        <v>95</v>
      </c>
      <c r="D29" t="s">
        <v>12</v>
      </c>
      <c r="E29" t="s">
        <v>45</v>
      </c>
      <c r="F29" s="1">
        <v>26</v>
      </c>
      <c r="G29" s="2">
        <v>32</v>
      </c>
      <c r="H29" s="3">
        <f t="shared" si="0"/>
        <v>832</v>
      </c>
      <c r="I29" s="2">
        <f t="shared" si="1"/>
        <v>2</v>
      </c>
      <c r="J29" s="3">
        <f t="shared" si="2"/>
        <v>13</v>
      </c>
      <c r="K29" s="3">
        <f t="shared" si="3"/>
        <v>845</v>
      </c>
      <c r="L29" s="4">
        <v>34</v>
      </c>
      <c r="M29" s="5">
        <f t="shared" si="4"/>
        <v>884</v>
      </c>
      <c r="N29" s="4">
        <f t="shared" si="5"/>
        <v>4</v>
      </c>
      <c r="O29" s="5">
        <f t="shared" si="6"/>
        <v>26</v>
      </c>
      <c r="P29" s="5">
        <f t="shared" si="7"/>
        <v>910</v>
      </c>
      <c r="Q29" s="6">
        <v>19</v>
      </c>
      <c r="R29" s="7">
        <f t="shared" si="8"/>
        <v>494</v>
      </c>
      <c r="S29" s="6">
        <f t="shared" si="9"/>
        <v>0</v>
      </c>
      <c r="T29" s="7">
        <f t="shared" si="10"/>
        <v>0</v>
      </c>
      <c r="U29" s="7">
        <f t="shared" si="11"/>
        <v>494</v>
      </c>
      <c r="V29" s="8">
        <v>27</v>
      </c>
      <c r="W29" s="9">
        <f t="shared" si="12"/>
        <v>702</v>
      </c>
      <c r="X29" s="8">
        <f t="shared" si="13"/>
        <v>0</v>
      </c>
      <c r="Y29" s="9">
        <f t="shared" si="14"/>
        <v>0</v>
      </c>
      <c r="Z29" s="9">
        <f t="shared" si="15"/>
        <v>702</v>
      </c>
      <c r="AA29" s="1">
        <f t="shared" si="16"/>
        <v>2951</v>
      </c>
      <c r="AB29" s="1">
        <f t="shared" si="17"/>
        <v>295.10000000000002</v>
      </c>
      <c r="AC29" s="1">
        <f t="shared" si="18"/>
        <v>2655.9</v>
      </c>
    </row>
    <row r="30" spans="1:29" x14ac:dyDescent="0.3">
      <c r="A30">
        <v>1</v>
      </c>
      <c r="B30" t="s">
        <v>18</v>
      </c>
      <c r="C30" t="s">
        <v>19</v>
      </c>
      <c r="D30" t="s">
        <v>16</v>
      </c>
      <c r="E30" t="s">
        <v>20</v>
      </c>
      <c r="F30" s="1">
        <v>26</v>
      </c>
      <c r="G30" s="2">
        <v>28</v>
      </c>
      <c r="H30" s="3">
        <f t="shared" si="0"/>
        <v>728</v>
      </c>
      <c r="I30" s="2">
        <f t="shared" si="1"/>
        <v>0</v>
      </c>
      <c r="J30" s="3">
        <f t="shared" si="2"/>
        <v>0</v>
      </c>
      <c r="K30" s="3">
        <f t="shared" si="3"/>
        <v>728</v>
      </c>
      <c r="L30" s="4">
        <v>30</v>
      </c>
      <c r="M30" s="5">
        <f t="shared" si="4"/>
        <v>780</v>
      </c>
      <c r="N30" s="4">
        <f t="shared" si="5"/>
        <v>0</v>
      </c>
      <c r="O30" s="5">
        <f t="shared" si="6"/>
        <v>0</v>
      </c>
      <c r="P30" s="5">
        <f t="shared" si="7"/>
        <v>780</v>
      </c>
      <c r="Q30" s="6">
        <v>30</v>
      </c>
      <c r="R30" s="7">
        <f t="shared" si="8"/>
        <v>780</v>
      </c>
      <c r="S30" s="6">
        <f t="shared" si="9"/>
        <v>0</v>
      </c>
      <c r="T30" s="7">
        <f t="shared" si="10"/>
        <v>0</v>
      </c>
      <c r="U30" s="7">
        <f t="shared" si="11"/>
        <v>780</v>
      </c>
      <c r="V30" s="8">
        <v>25</v>
      </c>
      <c r="W30" s="9">
        <f t="shared" si="12"/>
        <v>650</v>
      </c>
      <c r="X30" s="8">
        <f t="shared" si="13"/>
        <v>0</v>
      </c>
      <c r="Y30" s="9">
        <f t="shared" si="14"/>
        <v>0</v>
      </c>
      <c r="Z30" s="9">
        <f t="shared" si="15"/>
        <v>650</v>
      </c>
      <c r="AA30" s="1">
        <f t="shared" si="16"/>
        <v>2938</v>
      </c>
      <c r="AB30" s="1">
        <f t="shared" si="17"/>
        <v>293.8</v>
      </c>
      <c r="AC30" s="1">
        <f t="shared" si="18"/>
        <v>2644.2</v>
      </c>
    </row>
    <row r="31" spans="1:29" x14ac:dyDescent="0.3">
      <c r="A31">
        <v>87</v>
      </c>
      <c r="B31" t="s">
        <v>57</v>
      </c>
      <c r="C31" t="s">
        <v>58</v>
      </c>
      <c r="D31" t="s">
        <v>12</v>
      </c>
      <c r="E31" t="s">
        <v>23</v>
      </c>
      <c r="F31" s="1">
        <v>23</v>
      </c>
      <c r="G31" s="2">
        <v>19</v>
      </c>
      <c r="H31" s="3">
        <f t="shared" si="0"/>
        <v>437</v>
      </c>
      <c r="I31" s="2">
        <f t="shared" si="1"/>
        <v>0</v>
      </c>
      <c r="J31" s="3">
        <f t="shared" si="2"/>
        <v>0</v>
      </c>
      <c r="K31" s="3">
        <f t="shared" si="3"/>
        <v>437</v>
      </c>
      <c r="L31" s="4">
        <v>38</v>
      </c>
      <c r="M31" s="5">
        <f t="shared" si="4"/>
        <v>874</v>
      </c>
      <c r="N31" s="4">
        <f t="shared" si="5"/>
        <v>8</v>
      </c>
      <c r="O31" s="5">
        <f t="shared" si="6"/>
        <v>46</v>
      </c>
      <c r="P31" s="5">
        <f t="shared" si="7"/>
        <v>920</v>
      </c>
      <c r="Q31" s="6">
        <v>28</v>
      </c>
      <c r="R31" s="7">
        <f t="shared" si="8"/>
        <v>644</v>
      </c>
      <c r="S31" s="6">
        <f t="shared" si="9"/>
        <v>0</v>
      </c>
      <c r="T31" s="7">
        <f t="shared" si="10"/>
        <v>0</v>
      </c>
      <c r="U31" s="7">
        <f t="shared" si="11"/>
        <v>644</v>
      </c>
      <c r="V31" s="8">
        <v>38</v>
      </c>
      <c r="W31" s="9">
        <f t="shared" si="12"/>
        <v>874</v>
      </c>
      <c r="X31" s="8">
        <f t="shared" si="13"/>
        <v>8</v>
      </c>
      <c r="Y31" s="9">
        <f t="shared" si="14"/>
        <v>46</v>
      </c>
      <c r="Z31" s="9">
        <f t="shared" si="15"/>
        <v>920</v>
      </c>
      <c r="AA31" s="1">
        <f t="shared" si="16"/>
        <v>2921</v>
      </c>
      <c r="AB31" s="1">
        <f t="shared" si="17"/>
        <v>292.10000000000002</v>
      </c>
      <c r="AC31" s="1">
        <f t="shared" si="18"/>
        <v>2628.9</v>
      </c>
    </row>
    <row r="32" spans="1:29" x14ac:dyDescent="0.3">
      <c r="A32">
        <v>5</v>
      </c>
      <c r="B32" t="s">
        <v>89</v>
      </c>
      <c r="C32" t="s">
        <v>90</v>
      </c>
      <c r="D32" t="s">
        <v>16</v>
      </c>
      <c r="E32" t="s">
        <v>53</v>
      </c>
      <c r="F32" s="1">
        <v>23</v>
      </c>
      <c r="G32" s="2">
        <v>36</v>
      </c>
      <c r="H32" s="3">
        <f t="shared" si="0"/>
        <v>828</v>
      </c>
      <c r="I32" s="2">
        <f t="shared" si="1"/>
        <v>6</v>
      </c>
      <c r="J32" s="3">
        <f t="shared" si="2"/>
        <v>34.5</v>
      </c>
      <c r="K32" s="3">
        <f t="shared" si="3"/>
        <v>862.5</v>
      </c>
      <c r="L32" s="4">
        <v>40</v>
      </c>
      <c r="M32" s="5">
        <f t="shared" si="4"/>
        <v>920</v>
      </c>
      <c r="N32" s="4">
        <f t="shared" si="5"/>
        <v>10</v>
      </c>
      <c r="O32" s="5">
        <f t="shared" si="6"/>
        <v>57.5</v>
      </c>
      <c r="P32" s="5">
        <f t="shared" si="7"/>
        <v>977.5</v>
      </c>
      <c r="Q32" s="6">
        <v>19</v>
      </c>
      <c r="R32" s="7">
        <f t="shared" si="8"/>
        <v>437</v>
      </c>
      <c r="S32" s="6">
        <f t="shared" si="9"/>
        <v>0</v>
      </c>
      <c r="T32" s="7">
        <f t="shared" si="10"/>
        <v>0</v>
      </c>
      <c r="U32" s="7">
        <f t="shared" si="11"/>
        <v>437</v>
      </c>
      <c r="V32" s="8">
        <v>27</v>
      </c>
      <c r="W32" s="9">
        <f t="shared" si="12"/>
        <v>621</v>
      </c>
      <c r="X32" s="8">
        <f t="shared" si="13"/>
        <v>0</v>
      </c>
      <c r="Y32" s="9">
        <f t="shared" si="14"/>
        <v>0</v>
      </c>
      <c r="Z32" s="9">
        <f t="shared" si="15"/>
        <v>621</v>
      </c>
      <c r="AA32" s="1">
        <f t="shared" si="16"/>
        <v>2898</v>
      </c>
      <c r="AB32" s="1">
        <f t="shared" si="17"/>
        <v>289.8</v>
      </c>
      <c r="AC32" s="1">
        <f t="shared" si="18"/>
        <v>2608.1999999999998</v>
      </c>
    </row>
    <row r="33" spans="1:29" x14ac:dyDescent="0.3">
      <c r="A33">
        <v>2</v>
      </c>
      <c r="B33" t="s">
        <v>103</v>
      </c>
      <c r="C33" t="s">
        <v>104</v>
      </c>
      <c r="D33" t="s">
        <v>16</v>
      </c>
      <c r="E33" t="s">
        <v>45</v>
      </c>
      <c r="F33" s="1">
        <v>22</v>
      </c>
      <c r="G33" s="2">
        <v>22</v>
      </c>
      <c r="H33" s="3">
        <f t="shared" si="0"/>
        <v>484</v>
      </c>
      <c r="I33" s="2">
        <f t="shared" si="1"/>
        <v>0</v>
      </c>
      <c r="J33" s="3">
        <f t="shared" si="2"/>
        <v>0</v>
      </c>
      <c r="K33" s="3">
        <f t="shared" si="3"/>
        <v>484</v>
      </c>
      <c r="L33" s="4">
        <v>28</v>
      </c>
      <c r="M33" s="5">
        <f t="shared" si="4"/>
        <v>616</v>
      </c>
      <c r="N33" s="4">
        <f t="shared" si="5"/>
        <v>0</v>
      </c>
      <c r="O33" s="5">
        <f t="shared" si="6"/>
        <v>0</v>
      </c>
      <c r="P33" s="5">
        <f t="shared" si="7"/>
        <v>616</v>
      </c>
      <c r="Q33" s="6">
        <v>37</v>
      </c>
      <c r="R33" s="7">
        <f t="shared" si="8"/>
        <v>814</v>
      </c>
      <c r="S33" s="6">
        <f t="shared" si="9"/>
        <v>7</v>
      </c>
      <c r="T33" s="7">
        <f t="shared" si="10"/>
        <v>38.5</v>
      </c>
      <c r="U33" s="7">
        <f t="shared" si="11"/>
        <v>852.5</v>
      </c>
      <c r="V33" s="8">
        <v>40</v>
      </c>
      <c r="W33" s="9">
        <f t="shared" si="12"/>
        <v>880</v>
      </c>
      <c r="X33" s="8">
        <f t="shared" si="13"/>
        <v>10</v>
      </c>
      <c r="Y33" s="9">
        <f t="shared" si="14"/>
        <v>55</v>
      </c>
      <c r="Z33" s="9">
        <f t="shared" si="15"/>
        <v>935</v>
      </c>
      <c r="AA33" s="1">
        <f t="shared" si="16"/>
        <v>2887.5</v>
      </c>
      <c r="AB33" s="1">
        <f t="shared" si="17"/>
        <v>288.75</v>
      </c>
      <c r="AC33" s="1">
        <f t="shared" si="18"/>
        <v>2598.75</v>
      </c>
    </row>
    <row r="34" spans="1:29" x14ac:dyDescent="0.3">
      <c r="A34">
        <v>32</v>
      </c>
      <c r="B34" t="s">
        <v>81</v>
      </c>
      <c r="C34" t="s">
        <v>82</v>
      </c>
      <c r="D34" t="s">
        <v>16</v>
      </c>
      <c r="E34" t="s">
        <v>17</v>
      </c>
      <c r="F34" s="1">
        <v>23</v>
      </c>
      <c r="G34" s="2">
        <v>37</v>
      </c>
      <c r="H34" s="3">
        <f t="shared" si="0"/>
        <v>851</v>
      </c>
      <c r="I34" s="2">
        <f t="shared" si="1"/>
        <v>7</v>
      </c>
      <c r="J34" s="3">
        <f t="shared" si="2"/>
        <v>40.25</v>
      </c>
      <c r="K34" s="3">
        <f t="shared" si="3"/>
        <v>891.25</v>
      </c>
      <c r="L34" s="4">
        <v>30</v>
      </c>
      <c r="M34" s="5">
        <f t="shared" si="4"/>
        <v>690</v>
      </c>
      <c r="N34" s="4">
        <f t="shared" si="5"/>
        <v>0</v>
      </c>
      <c r="O34" s="5">
        <f t="shared" si="6"/>
        <v>0</v>
      </c>
      <c r="P34" s="5">
        <f t="shared" si="7"/>
        <v>690</v>
      </c>
      <c r="Q34" s="6">
        <v>24</v>
      </c>
      <c r="R34" s="7">
        <f t="shared" si="8"/>
        <v>552</v>
      </c>
      <c r="S34" s="6">
        <f t="shared" si="9"/>
        <v>0</v>
      </c>
      <c r="T34" s="7">
        <f t="shared" si="10"/>
        <v>0</v>
      </c>
      <c r="U34" s="7">
        <f t="shared" si="11"/>
        <v>552</v>
      </c>
      <c r="V34" s="8">
        <v>31</v>
      </c>
      <c r="W34" s="9">
        <f t="shared" si="12"/>
        <v>713</v>
      </c>
      <c r="X34" s="8">
        <f t="shared" si="13"/>
        <v>1</v>
      </c>
      <c r="Y34" s="9">
        <f t="shared" si="14"/>
        <v>5.75</v>
      </c>
      <c r="Z34" s="9">
        <f t="shared" si="15"/>
        <v>718.75</v>
      </c>
      <c r="AA34" s="1">
        <f t="shared" si="16"/>
        <v>2852</v>
      </c>
      <c r="AB34" s="1">
        <f t="shared" si="17"/>
        <v>285.2</v>
      </c>
      <c r="AC34" s="1">
        <f t="shared" si="18"/>
        <v>2566.8000000000002</v>
      </c>
    </row>
    <row r="35" spans="1:29" x14ac:dyDescent="0.3">
      <c r="A35">
        <v>35</v>
      </c>
      <c r="B35" t="s">
        <v>87</v>
      </c>
      <c r="C35" t="s">
        <v>88</v>
      </c>
      <c r="D35" t="s">
        <v>16</v>
      </c>
      <c r="E35" t="s">
        <v>20</v>
      </c>
      <c r="F35" s="1">
        <v>24</v>
      </c>
      <c r="G35" s="2">
        <v>36</v>
      </c>
      <c r="H35" s="3">
        <f t="shared" si="0"/>
        <v>864</v>
      </c>
      <c r="I35" s="2">
        <f t="shared" si="1"/>
        <v>6</v>
      </c>
      <c r="J35" s="3">
        <f t="shared" si="2"/>
        <v>36</v>
      </c>
      <c r="K35" s="3">
        <f t="shared" si="3"/>
        <v>900</v>
      </c>
      <c r="L35" s="4">
        <v>31</v>
      </c>
      <c r="M35" s="5">
        <f t="shared" si="4"/>
        <v>744</v>
      </c>
      <c r="N35" s="4">
        <f t="shared" si="5"/>
        <v>1</v>
      </c>
      <c r="O35" s="5">
        <f t="shared" si="6"/>
        <v>6</v>
      </c>
      <c r="P35" s="5">
        <f t="shared" si="7"/>
        <v>750</v>
      </c>
      <c r="Q35" s="6">
        <v>27</v>
      </c>
      <c r="R35" s="7">
        <f t="shared" si="8"/>
        <v>648</v>
      </c>
      <c r="S35" s="6">
        <f t="shared" si="9"/>
        <v>0</v>
      </c>
      <c r="T35" s="7">
        <f t="shared" si="10"/>
        <v>0</v>
      </c>
      <c r="U35" s="7">
        <f t="shared" si="11"/>
        <v>648</v>
      </c>
      <c r="V35" s="8">
        <v>23</v>
      </c>
      <c r="W35" s="9">
        <f t="shared" si="12"/>
        <v>552</v>
      </c>
      <c r="X35" s="8">
        <f t="shared" si="13"/>
        <v>0</v>
      </c>
      <c r="Y35" s="9">
        <f t="shared" si="14"/>
        <v>0</v>
      </c>
      <c r="Z35" s="9">
        <f t="shared" si="15"/>
        <v>552</v>
      </c>
      <c r="AA35" s="1">
        <f t="shared" si="16"/>
        <v>2850</v>
      </c>
      <c r="AB35" s="1">
        <f t="shared" si="17"/>
        <v>285</v>
      </c>
      <c r="AC35" s="1">
        <f t="shared" si="18"/>
        <v>2565</v>
      </c>
    </row>
    <row r="36" spans="1:29" x14ac:dyDescent="0.3">
      <c r="A36">
        <v>55</v>
      </c>
      <c r="B36" t="s">
        <v>95</v>
      </c>
      <c r="C36" t="s">
        <v>15</v>
      </c>
      <c r="D36" t="s">
        <v>12</v>
      </c>
      <c r="E36" t="s">
        <v>17</v>
      </c>
      <c r="F36" s="1">
        <v>25</v>
      </c>
      <c r="G36" s="2">
        <v>24</v>
      </c>
      <c r="H36" s="3">
        <f t="shared" si="0"/>
        <v>600</v>
      </c>
      <c r="I36" s="2">
        <f t="shared" si="1"/>
        <v>0</v>
      </c>
      <c r="J36" s="3">
        <f t="shared" si="2"/>
        <v>0</v>
      </c>
      <c r="K36" s="3">
        <f t="shared" si="3"/>
        <v>600</v>
      </c>
      <c r="L36" s="4">
        <v>30</v>
      </c>
      <c r="M36" s="5">
        <f t="shared" si="4"/>
        <v>750</v>
      </c>
      <c r="N36" s="4">
        <f t="shared" si="5"/>
        <v>0</v>
      </c>
      <c r="O36" s="5">
        <f t="shared" si="6"/>
        <v>0</v>
      </c>
      <c r="P36" s="5">
        <f t="shared" si="7"/>
        <v>750</v>
      </c>
      <c r="Q36" s="6">
        <v>35</v>
      </c>
      <c r="R36" s="7">
        <f t="shared" si="8"/>
        <v>875</v>
      </c>
      <c r="S36" s="6">
        <f t="shared" si="9"/>
        <v>5</v>
      </c>
      <c r="T36" s="7">
        <f t="shared" si="10"/>
        <v>31.25</v>
      </c>
      <c r="U36" s="7">
        <f t="shared" si="11"/>
        <v>906.25</v>
      </c>
      <c r="V36" s="8">
        <v>23</v>
      </c>
      <c r="W36" s="9">
        <f t="shared" si="12"/>
        <v>575</v>
      </c>
      <c r="X36" s="8">
        <f t="shared" si="13"/>
        <v>0</v>
      </c>
      <c r="Y36" s="9">
        <f t="shared" si="14"/>
        <v>0</v>
      </c>
      <c r="Z36" s="9">
        <f t="shared" si="15"/>
        <v>575</v>
      </c>
      <c r="AA36" s="1">
        <f t="shared" si="16"/>
        <v>2831.25</v>
      </c>
      <c r="AB36" s="1">
        <f t="shared" si="17"/>
        <v>283.125</v>
      </c>
      <c r="AC36" s="1">
        <f t="shared" si="18"/>
        <v>2548.125</v>
      </c>
    </row>
    <row r="37" spans="1:29" x14ac:dyDescent="0.3">
      <c r="A37">
        <v>76</v>
      </c>
      <c r="B37" t="s">
        <v>146</v>
      </c>
      <c r="C37" t="s">
        <v>147</v>
      </c>
      <c r="D37" t="s">
        <v>12</v>
      </c>
      <c r="E37" t="s">
        <v>23</v>
      </c>
      <c r="F37" s="1">
        <v>22</v>
      </c>
      <c r="G37" s="2">
        <v>25</v>
      </c>
      <c r="H37" s="3">
        <f t="shared" si="0"/>
        <v>550</v>
      </c>
      <c r="I37" s="2">
        <f t="shared" si="1"/>
        <v>0</v>
      </c>
      <c r="J37" s="3">
        <f t="shared" si="2"/>
        <v>0</v>
      </c>
      <c r="K37" s="3">
        <f t="shared" si="3"/>
        <v>550</v>
      </c>
      <c r="L37" s="4">
        <v>38</v>
      </c>
      <c r="M37" s="5">
        <f t="shared" si="4"/>
        <v>836</v>
      </c>
      <c r="N37" s="4">
        <f t="shared" si="5"/>
        <v>8</v>
      </c>
      <c r="O37" s="5">
        <f t="shared" si="6"/>
        <v>44</v>
      </c>
      <c r="P37" s="5">
        <f t="shared" si="7"/>
        <v>880</v>
      </c>
      <c r="Q37" s="6">
        <v>24</v>
      </c>
      <c r="R37" s="7">
        <f t="shared" si="8"/>
        <v>528</v>
      </c>
      <c r="S37" s="6">
        <f t="shared" si="9"/>
        <v>0</v>
      </c>
      <c r="T37" s="7">
        <f t="shared" si="10"/>
        <v>0</v>
      </c>
      <c r="U37" s="7">
        <f t="shared" si="11"/>
        <v>528</v>
      </c>
      <c r="V37" s="8">
        <v>36</v>
      </c>
      <c r="W37" s="9">
        <f t="shared" si="12"/>
        <v>792</v>
      </c>
      <c r="X37" s="8">
        <f t="shared" si="13"/>
        <v>6</v>
      </c>
      <c r="Y37" s="9">
        <f t="shared" si="14"/>
        <v>33</v>
      </c>
      <c r="Z37" s="9">
        <f t="shared" si="15"/>
        <v>825</v>
      </c>
      <c r="AA37" s="1">
        <f t="shared" si="16"/>
        <v>2783</v>
      </c>
      <c r="AB37" s="1">
        <f t="shared" si="17"/>
        <v>278.3</v>
      </c>
      <c r="AC37" s="1">
        <f t="shared" si="18"/>
        <v>2504.6999999999998</v>
      </c>
    </row>
    <row r="38" spans="1:29" x14ac:dyDescent="0.3">
      <c r="A38">
        <v>79</v>
      </c>
      <c r="B38" t="s">
        <v>138</v>
      </c>
      <c r="C38" t="s">
        <v>92</v>
      </c>
      <c r="D38" t="s">
        <v>12</v>
      </c>
      <c r="E38" t="s">
        <v>23</v>
      </c>
      <c r="F38" s="1">
        <v>22</v>
      </c>
      <c r="G38" s="2">
        <v>34</v>
      </c>
      <c r="H38" s="3">
        <f t="shared" si="0"/>
        <v>748</v>
      </c>
      <c r="I38" s="2">
        <f t="shared" si="1"/>
        <v>4</v>
      </c>
      <c r="J38" s="3">
        <f t="shared" si="2"/>
        <v>22</v>
      </c>
      <c r="K38" s="3">
        <f t="shared" si="3"/>
        <v>770</v>
      </c>
      <c r="L38" s="4">
        <v>32</v>
      </c>
      <c r="M38" s="5">
        <f t="shared" si="4"/>
        <v>704</v>
      </c>
      <c r="N38" s="4">
        <f t="shared" si="5"/>
        <v>2</v>
      </c>
      <c r="O38" s="5">
        <f t="shared" si="6"/>
        <v>11</v>
      </c>
      <c r="P38" s="5">
        <f t="shared" si="7"/>
        <v>715</v>
      </c>
      <c r="Q38" s="6">
        <v>34</v>
      </c>
      <c r="R38" s="7">
        <f t="shared" si="8"/>
        <v>748</v>
      </c>
      <c r="S38" s="6">
        <f t="shared" si="9"/>
        <v>4</v>
      </c>
      <c r="T38" s="7">
        <f t="shared" si="10"/>
        <v>22</v>
      </c>
      <c r="U38" s="7">
        <f t="shared" si="11"/>
        <v>770</v>
      </c>
      <c r="V38" s="8">
        <v>21</v>
      </c>
      <c r="W38" s="9">
        <f t="shared" si="12"/>
        <v>462</v>
      </c>
      <c r="X38" s="8">
        <f t="shared" si="13"/>
        <v>0</v>
      </c>
      <c r="Y38" s="9">
        <f t="shared" si="14"/>
        <v>0</v>
      </c>
      <c r="Z38" s="9">
        <f t="shared" si="15"/>
        <v>462</v>
      </c>
      <c r="AA38" s="1">
        <f t="shared" si="16"/>
        <v>2717</v>
      </c>
      <c r="AB38" s="1">
        <f t="shared" si="17"/>
        <v>271.7</v>
      </c>
      <c r="AC38" s="1">
        <f t="shared" si="18"/>
        <v>2445.3000000000002</v>
      </c>
    </row>
    <row r="39" spans="1:29" x14ac:dyDescent="0.3">
      <c r="A39">
        <v>51</v>
      </c>
      <c r="B39" t="s">
        <v>79</v>
      </c>
      <c r="C39" t="s">
        <v>80</v>
      </c>
      <c r="D39" t="s">
        <v>12</v>
      </c>
      <c r="E39" t="s">
        <v>53</v>
      </c>
      <c r="F39" s="1">
        <v>21</v>
      </c>
      <c r="G39" s="2">
        <v>39</v>
      </c>
      <c r="H39" s="3">
        <f t="shared" si="0"/>
        <v>819</v>
      </c>
      <c r="I39" s="2">
        <f t="shared" si="1"/>
        <v>9</v>
      </c>
      <c r="J39" s="3">
        <f t="shared" si="2"/>
        <v>47.25</v>
      </c>
      <c r="K39" s="3">
        <f t="shared" si="3"/>
        <v>866.25</v>
      </c>
      <c r="L39" s="4">
        <v>22</v>
      </c>
      <c r="M39" s="5">
        <f t="shared" si="4"/>
        <v>462</v>
      </c>
      <c r="N39" s="4">
        <f t="shared" si="5"/>
        <v>0</v>
      </c>
      <c r="O39" s="5">
        <f t="shared" si="6"/>
        <v>0</v>
      </c>
      <c r="P39" s="5">
        <f t="shared" si="7"/>
        <v>462</v>
      </c>
      <c r="Q39" s="6">
        <v>29</v>
      </c>
      <c r="R39" s="7">
        <f t="shared" si="8"/>
        <v>609</v>
      </c>
      <c r="S39" s="6">
        <f t="shared" si="9"/>
        <v>0</v>
      </c>
      <c r="T39" s="7">
        <f t="shared" si="10"/>
        <v>0</v>
      </c>
      <c r="U39" s="7">
        <f t="shared" si="11"/>
        <v>609</v>
      </c>
      <c r="V39" s="8">
        <v>34</v>
      </c>
      <c r="W39" s="9">
        <f t="shared" si="12"/>
        <v>714</v>
      </c>
      <c r="X39" s="8">
        <f t="shared" si="13"/>
        <v>4</v>
      </c>
      <c r="Y39" s="9">
        <f t="shared" si="14"/>
        <v>21</v>
      </c>
      <c r="Z39" s="9">
        <f t="shared" si="15"/>
        <v>735</v>
      </c>
      <c r="AA39" s="1">
        <f t="shared" si="16"/>
        <v>2672.25</v>
      </c>
      <c r="AB39" s="1">
        <f t="shared" si="17"/>
        <v>267.22500000000002</v>
      </c>
      <c r="AC39" s="1">
        <f t="shared" si="18"/>
        <v>2405.0250000000001</v>
      </c>
    </row>
    <row r="40" spans="1:29" x14ac:dyDescent="0.3">
      <c r="A40">
        <v>49</v>
      </c>
      <c r="B40" t="s">
        <v>36</v>
      </c>
      <c r="C40" t="s">
        <v>37</v>
      </c>
      <c r="D40" t="s">
        <v>12</v>
      </c>
      <c r="E40" t="s">
        <v>20</v>
      </c>
      <c r="F40" s="1">
        <v>19</v>
      </c>
      <c r="G40" s="2">
        <v>35</v>
      </c>
      <c r="H40" s="3">
        <f t="shared" si="0"/>
        <v>665</v>
      </c>
      <c r="I40" s="2">
        <f t="shared" si="1"/>
        <v>5</v>
      </c>
      <c r="J40" s="3">
        <f t="shared" si="2"/>
        <v>23.75</v>
      </c>
      <c r="K40" s="3">
        <f t="shared" si="3"/>
        <v>688.75</v>
      </c>
      <c r="L40" s="4">
        <v>23</v>
      </c>
      <c r="M40" s="5">
        <f t="shared" si="4"/>
        <v>437</v>
      </c>
      <c r="N40" s="4">
        <f t="shared" si="5"/>
        <v>0</v>
      </c>
      <c r="O40" s="5">
        <f t="shared" si="6"/>
        <v>0</v>
      </c>
      <c r="P40" s="5">
        <f t="shared" si="7"/>
        <v>437</v>
      </c>
      <c r="Q40" s="6">
        <v>39</v>
      </c>
      <c r="R40" s="7">
        <f t="shared" si="8"/>
        <v>741</v>
      </c>
      <c r="S40" s="6">
        <f t="shared" si="9"/>
        <v>9</v>
      </c>
      <c r="T40" s="7">
        <f t="shared" si="10"/>
        <v>42.75</v>
      </c>
      <c r="U40" s="7">
        <f t="shared" si="11"/>
        <v>783.75</v>
      </c>
      <c r="V40" s="8">
        <v>38</v>
      </c>
      <c r="W40" s="9">
        <f t="shared" si="12"/>
        <v>722</v>
      </c>
      <c r="X40" s="8">
        <f t="shared" si="13"/>
        <v>8</v>
      </c>
      <c r="Y40" s="9">
        <f t="shared" si="14"/>
        <v>38</v>
      </c>
      <c r="Z40" s="9">
        <f t="shared" si="15"/>
        <v>760</v>
      </c>
      <c r="AA40" s="1">
        <f t="shared" si="16"/>
        <v>2669.5</v>
      </c>
      <c r="AB40" s="1">
        <f t="shared" si="17"/>
        <v>266.95</v>
      </c>
      <c r="AC40" s="1">
        <f t="shared" si="18"/>
        <v>2402.5500000000002</v>
      </c>
    </row>
    <row r="41" spans="1:29" x14ac:dyDescent="0.3">
      <c r="A41">
        <v>52</v>
      </c>
      <c r="B41" t="s">
        <v>101</v>
      </c>
      <c r="C41" t="s">
        <v>102</v>
      </c>
      <c r="D41" t="s">
        <v>12</v>
      </c>
      <c r="E41" t="s">
        <v>17</v>
      </c>
      <c r="F41" s="1">
        <v>22</v>
      </c>
      <c r="G41" s="2">
        <v>28</v>
      </c>
      <c r="H41" s="3">
        <f t="shared" si="0"/>
        <v>616</v>
      </c>
      <c r="I41" s="2">
        <f t="shared" si="1"/>
        <v>0</v>
      </c>
      <c r="J41" s="3">
        <f t="shared" si="2"/>
        <v>0</v>
      </c>
      <c r="K41" s="3">
        <f t="shared" si="3"/>
        <v>616</v>
      </c>
      <c r="L41" s="4">
        <v>28</v>
      </c>
      <c r="M41" s="5">
        <f t="shared" si="4"/>
        <v>616</v>
      </c>
      <c r="N41" s="4">
        <f t="shared" si="5"/>
        <v>0</v>
      </c>
      <c r="O41" s="5">
        <f t="shared" si="6"/>
        <v>0</v>
      </c>
      <c r="P41" s="5">
        <f t="shared" si="7"/>
        <v>616</v>
      </c>
      <c r="Q41" s="6">
        <v>26</v>
      </c>
      <c r="R41" s="7">
        <f t="shared" si="8"/>
        <v>572</v>
      </c>
      <c r="S41" s="6">
        <f t="shared" si="9"/>
        <v>0</v>
      </c>
      <c r="T41" s="7">
        <f t="shared" si="10"/>
        <v>0</v>
      </c>
      <c r="U41" s="7">
        <f t="shared" si="11"/>
        <v>572</v>
      </c>
      <c r="V41" s="8">
        <v>37</v>
      </c>
      <c r="W41" s="9">
        <f t="shared" si="12"/>
        <v>814</v>
      </c>
      <c r="X41" s="8">
        <f t="shared" si="13"/>
        <v>7</v>
      </c>
      <c r="Y41" s="9">
        <f t="shared" si="14"/>
        <v>38.5</v>
      </c>
      <c r="Z41" s="9">
        <f t="shared" si="15"/>
        <v>852.5</v>
      </c>
      <c r="AA41" s="1">
        <f t="shared" si="16"/>
        <v>2656.5</v>
      </c>
      <c r="AB41" s="1">
        <f t="shared" si="17"/>
        <v>265.65000000000003</v>
      </c>
      <c r="AC41" s="1">
        <f t="shared" si="18"/>
        <v>2390.85</v>
      </c>
    </row>
    <row r="42" spans="1:29" x14ac:dyDescent="0.3">
      <c r="A42">
        <v>70</v>
      </c>
      <c r="B42" t="s">
        <v>46</v>
      </c>
      <c r="C42" t="s">
        <v>108</v>
      </c>
      <c r="D42" t="s">
        <v>12</v>
      </c>
      <c r="E42" t="s">
        <v>23</v>
      </c>
      <c r="F42" s="1">
        <v>19</v>
      </c>
      <c r="G42" s="2">
        <v>26</v>
      </c>
      <c r="H42" s="3">
        <f t="shared" si="0"/>
        <v>494</v>
      </c>
      <c r="I42" s="2">
        <f t="shared" si="1"/>
        <v>0</v>
      </c>
      <c r="J42" s="3">
        <f t="shared" si="2"/>
        <v>0</v>
      </c>
      <c r="K42" s="3">
        <f t="shared" si="3"/>
        <v>494</v>
      </c>
      <c r="L42" s="4">
        <v>38</v>
      </c>
      <c r="M42" s="5">
        <f t="shared" si="4"/>
        <v>722</v>
      </c>
      <c r="N42" s="4">
        <f t="shared" si="5"/>
        <v>8</v>
      </c>
      <c r="O42" s="5">
        <f t="shared" si="6"/>
        <v>38</v>
      </c>
      <c r="P42" s="5">
        <f t="shared" si="7"/>
        <v>760</v>
      </c>
      <c r="Q42" s="6">
        <v>36</v>
      </c>
      <c r="R42" s="7">
        <f t="shared" si="8"/>
        <v>684</v>
      </c>
      <c r="S42" s="6">
        <f t="shared" si="9"/>
        <v>6</v>
      </c>
      <c r="T42" s="7">
        <f t="shared" si="10"/>
        <v>28.5</v>
      </c>
      <c r="U42" s="7">
        <f t="shared" si="11"/>
        <v>712.5</v>
      </c>
      <c r="V42" s="8">
        <v>35</v>
      </c>
      <c r="W42" s="9">
        <f t="shared" si="12"/>
        <v>665</v>
      </c>
      <c r="X42" s="8">
        <f t="shared" si="13"/>
        <v>5</v>
      </c>
      <c r="Y42" s="9">
        <f t="shared" si="14"/>
        <v>23.75</v>
      </c>
      <c r="Z42" s="9">
        <f t="shared" si="15"/>
        <v>688.75</v>
      </c>
      <c r="AA42" s="1">
        <f t="shared" si="16"/>
        <v>2655.25</v>
      </c>
      <c r="AB42" s="1">
        <f t="shared" si="17"/>
        <v>265.52500000000003</v>
      </c>
      <c r="AC42" s="1">
        <f t="shared" si="18"/>
        <v>2389.7249999999999</v>
      </c>
    </row>
    <row r="43" spans="1:29" x14ac:dyDescent="0.3">
      <c r="A43">
        <v>19</v>
      </c>
      <c r="B43" t="s">
        <v>41</v>
      </c>
      <c r="C43" t="s">
        <v>11</v>
      </c>
      <c r="D43" t="s">
        <v>16</v>
      </c>
      <c r="E43" t="s">
        <v>20</v>
      </c>
      <c r="F43" s="1">
        <v>20</v>
      </c>
      <c r="G43" s="2">
        <v>39</v>
      </c>
      <c r="H43" s="3">
        <f t="shared" ref="H43:H74" si="19">F43*G43</f>
        <v>780</v>
      </c>
      <c r="I43" s="2">
        <f t="shared" ref="I43:I74" si="20">IF(G43&gt;30,G43-30,0)</f>
        <v>9</v>
      </c>
      <c r="J43" s="3">
        <f t="shared" ref="J43:J74" si="21">0.25*F43*I43</f>
        <v>45</v>
      </c>
      <c r="K43" s="3">
        <f t="shared" ref="K43:K74" si="22">H43+J43</f>
        <v>825</v>
      </c>
      <c r="L43" s="4">
        <v>32</v>
      </c>
      <c r="M43" s="5">
        <f t="shared" ref="M43:M74" si="23">$F43*L43</f>
        <v>640</v>
      </c>
      <c r="N43" s="4">
        <f t="shared" ref="N43:N74" si="24">IF(L43&gt;30,L43-30,0)</f>
        <v>2</v>
      </c>
      <c r="O43" s="5">
        <f t="shared" ref="O43:O74" si="25">0.25*$F43*N43</f>
        <v>10</v>
      </c>
      <c r="P43" s="5">
        <f t="shared" ref="P43:P74" si="26">M43+O43</f>
        <v>650</v>
      </c>
      <c r="Q43" s="6">
        <v>33</v>
      </c>
      <c r="R43" s="7">
        <f t="shared" ref="R43:R74" si="27">$F43*Q43</f>
        <v>660</v>
      </c>
      <c r="S43" s="6">
        <f t="shared" ref="S43:S74" si="28">IF(Q43&gt;30,Q43-30,0)</f>
        <v>3</v>
      </c>
      <c r="T43" s="7">
        <f t="shared" ref="T43:T74" si="29">0.25*$F43*S43</f>
        <v>15</v>
      </c>
      <c r="U43" s="7">
        <f t="shared" ref="U43:U74" si="30">R43+T43</f>
        <v>675</v>
      </c>
      <c r="V43" s="8">
        <v>23</v>
      </c>
      <c r="W43" s="9">
        <f t="shared" ref="W43:W74" si="31">$F43*V43</f>
        <v>460</v>
      </c>
      <c r="X43" s="8">
        <f t="shared" ref="X43:X74" si="32">IF(V43&gt;30,V43-30,0)</f>
        <v>0</v>
      </c>
      <c r="Y43" s="9">
        <f t="shared" ref="Y43:Y74" si="33">0.25*$F43*X43</f>
        <v>0</v>
      </c>
      <c r="Z43" s="9">
        <f t="shared" ref="Z43:Z74" si="34">W43+Y43</f>
        <v>460</v>
      </c>
      <c r="AA43" s="1">
        <f t="shared" ref="AA43:AA74" si="35">K43+P43+U43+Z43</f>
        <v>2610</v>
      </c>
      <c r="AB43" s="1">
        <f t="shared" ref="AB43:AB74" si="36">0.1*AA43</f>
        <v>261</v>
      </c>
      <c r="AC43" s="1">
        <f t="shared" ref="AC43:AC74" si="37">AA43-AB43</f>
        <v>2349</v>
      </c>
    </row>
    <row r="44" spans="1:29" x14ac:dyDescent="0.3">
      <c r="A44">
        <v>78</v>
      </c>
      <c r="B44" t="s">
        <v>134</v>
      </c>
      <c r="C44" t="s">
        <v>151</v>
      </c>
      <c r="D44" t="s">
        <v>12</v>
      </c>
      <c r="E44" t="s">
        <v>40</v>
      </c>
      <c r="F44" s="1">
        <v>21</v>
      </c>
      <c r="G44" s="2">
        <v>35</v>
      </c>
      <c r="H44" s="3">
        <f t="shared" si="19"/>
        <v>735</v>
      </c>
      <c r="I44" s="2">
        <f t="shared" si="20"/>
        <v>5</v>
      </c>
      <c r="J44" s="3">
        <f t="shared" si="21"/>
        <v>26.25</v>
      </c>
      <c r="K44" s="3">
        <f t="shared" si="22"/>
        <v>761.25</v>
      </c>
      <c r="L44" s="4">
        <v>29</v>
      </c>
      <c r="M44" s="5">
        <f t="shared" si="23"/>
        <v>609</v>
      </c>
      <c r="N44" s="4">
        <f t="shared" si="24"/>
        <v>0</v>
      </c>
      <c r="O44" s="5">
        <f t="shared" si="25"/>
        <v>0</v>
      </c>
      <c r="P44" s="5">
        <f t="shared" si="26"/>
        <v>609</v>
      </c>
      <c r="Q44" s="6">
        <v>20</v>
      </c>
      <c r="R44" s="7">
        <f t="shared" si="27"/>
        <v>420</v>
      </c>
      <c r="S44" s="6">
        <f t="shared" si="28"/>
        <v>0</v>
      </c>
      <c r="T44" s="7">
        <f t="shared" si="29"/>
        <v>0</v>
      </c>
      <c r="U44" s="7">
        <f t="shared" si="30"/>
        <v>420</v>
      </c>
      <c r="V44" s="8">
        <v>37</v>
      </c>
      <c r="W44" s="9">
        <f t="shared" si="31"/>
        <v>777</v>
      </c>
      <c r="X44" s="8">
        <f t="shared" si="32"/>
        <v>7</v>
      </c>
      <c r="Y44" s="9">
        <f t="shared" si="33"/>
        <v>36.75</v>
      </c>
      <c r="Z44" s="9">
        <f t="shared" si="34"/>
        <v>813.75</v>
      </c>
      <c r="AA44" s="1">
        <f t="shared" si="35"/>
        <v>2604</v>
      </c>
      <c r="AB44" s="1">
        <f t="shared" si="36"/>
        <v>260.40000000000003</v>
      </c>
      <c r="AC44" s="1">
        <f t="shared" si="37"/>
        <v>2343.6</v>
      </c>
    </row>
    <row r="45" spans="1:29" x14ac:dyDescent="0.3">
      <c r="A45">
        <v>54</v>
      </c>
      <c r="B45" t="s">
        <v>136</v>
      </c>
      <c r="C45" t="s">
        <v>137</v>
      </c>
      <c r="D45" t="s">
        <v>12</v>
      </c>
      <c r="E45" t="s">
        <v>20</v>
      </c>
      <c r="F45" s="1">
        <v>24</v>
      </c>
      <c r="G45" s="2">
        <v>29</v>
      </c>
      <c r="H45" s="3">
        <f t="shared" si="19"/>
        <v>696</v>
      </c>
      <c r="I45" s="2">
        <f t="shared" si="20"/>
        <v>0</v>
      </c>
      <c r="J45" s="3">
        <f t="shared" si="21"/>
        <v>0</v>
      </c>
      <c r="K45" s="3">
        <f t="shared" si="22"/>
        <v>696</v>
      </c>
      <c r="L45" s="4">
        <v>25</v>
      </c>
      <c r="M45" s="5">
        <f t="shared" si="23"/>
        <v>600</v>
      </c>
      <c r="N45" s="4">
        <f t="shared" si="24"/>
        <v>0</v>
      </c>
      <c r="O45" s="5">
        <f t="shared" si="25"/>
        <v>0</v>
      </c>
      <c r="P45" s="5">
        <f t="shared" si="26"/>
        <v>600</v>
      </c>
      <c r="Q45" s="6">
        <v>23</v>
      </c>
      <c r="R45" s="7">
        <f t="shared" si="27"/>
        <v>552</v>
      </c>
      <c r="S45" s="6">
        <f t="shared" si="28"/>
        <v>0</v>
      </c>
      <c r="T45" s="7">
        <f t="shared" si="29"/>
        <v>0</v>
      </c>
      <c r="U45" s="7">
        <f t="shared" si="30"/>
        <v>552</v>
      </c>
      <c r="V45" s="8">
        <v>31</v>
      </c>
      <c r="W45" s="9">
        <f t="shared" si="31"/>
        <v>744</v>
      </c>
      <c r="X45" s="8">
        <f t="shared" si="32"/>
        <v>1</v>
      </c>
      <c r="Y45" s="9">
        <f t="shared" si="33"/>
        <v>6</v>
      </c>
      <c r="Z45" s="9">
        <f t="shared" si="34"/>
        <v>750</v>
      </c>
      <c r="AA45" s="1">
        <f t="shared" si="35"/>
        <v>2598</v>
      </c>
      <c r="AB45" s="1">
        <f t="shared" si="36"/>
        <v>259.8</v>
      </c>
      <c r="AC45" s="1">
        <f t="shared" si="37"/>
        <v>2338.1999999999998</v>
      </c>
    </row>
    <row r="46" spans="1:29" x14ac:dyDescent="0.3">
      <c r="A46">
        <v>68</v>
      </c>
      <c r="B46" t="s">
        <v>155</v>
      </c>
      <c r="C46" t="s">
        <v>43</v>
      </c>
      <c r="D46" t="s">
        <v>12</v>
      </c>
      <c r="E46" t="s">
        <v>23</v>
      </c>
      <c r="F46" s="1">
        <v>24</v>
      </c>
      <c r="G46" s="2">
        <v>29</v>
      </c>
      <c r="H46" s="3">
        <f t="shared" si="19"/>
        <v>696</v>
      </c>
      <c r="I46" s="2">
        <f t="shared" si="20"/>
        <v>0</v>
      </c>
      <c r="J46" s="3">
        <f t="shared" si="21"/>
        <v>0</v>
      </c>
      <c r="K46" s="3">
        <f t="shared" si="22"/>
        <v>696</v>
      </c>
      <c r="L46" s="4">
        <v>35</v>
      </c>
      <c r="M46" s="5">
        <f t="shared" si="23"/>
        <v>840</v>
      </c>
      <c r="N46" s="4">
        <f t="shared" si="24"/>
        <v>5</v>
      </c>
      <c r="O46" s="5">
        <f t="shared" si="25"/>
        <v>30</v>
      </c>
      <c r="P46" s="5">
        <f t="shared" si="26"/>
        <v>870</v>
      </c>
      <c r="Q46" s="6">
        <v>23</v>
      </c>
      <c r="R46" s="7">
        <f t="shared" si="27"/>
        <v>552</v>
      </c>
      <c r="S46" s="6">
        <f t="shared" si="28"/>
        <v>0</v>
      </c>
      <c r="T46" s="7">
        <f t="shared" si="29"/>
        <v>0</v>
      </c>
      <c r="U46" s="7">
        <f t="shared" si="30"/>
        <v>552</v>
      </c>
      <c r="V46" s="8">
        <v>20</v>
      </c>
      <c r="W46" s="9">
        <f t="shared" si="31"/>
        <v>480</v>
      </c>
      <c r="X46" s="8">
        <f t="shared" si="32"/>
        <v>0</v>
      </c>
      <c r="Y46" s="9">
        <f t="shared" si="33"/>
        <v>0</v>
      </c>
      <c r="Z46" s="9">
        <f t="shared" si="34"/>
        <v>480</v>
      </c>
      <c r="AA46" s="1">
        <f t="shared" si="35"/>
        <v>2598</v>
      </c>
      <c r="AB46" s="1">
        <f t="shared" si="36"/>
        <v>259.8</v>
      </c>
      <c r="AC46" s="1">
        <f t="shared" si="37"/>
        <v>2338.1999999999998</v>
      </c>
    </row>
    <row r="47" spans="1:29" x14ac:dyDescent="0.3">
      <c r="A47">
        <v>37</v>
      </c>
      <c r="B47" t="s">
        <v>67</v>
      </c>
      <c r="C47" t="s">
        <v>68</v>
      </c>
      <c r="D47" t="s">
        <v>12</v>
      </c>
      <c r="E47" t="s">
        <v>45</v>
      </c>
      <c r="F47" s="1">
        <v>23</v>
      </c>
      <c r="G47" s="2">
        <v>29</v>
      </c>
      <c r="H47" s="3">
        <f t="shared" si="19"/>
        <v>667</v>
      </c>
      <c r="I47" s="2">
        <f t="shared" si="20"/>
        <v>0</v>
      </c>
      <c r="J47" s="3">
        <f t="shared" si="21"/>
        <v>0</v>
      </c>
      <c r="K47" s="3">
        <f t="shared" si="22"/>
        <v>667</v>
      </c>
      <c r="L47" s="4">
        <v>24</v>
      </c>
      <c r="M47" s="5">
        <f t="shared" si="23"/>
        <v>552</v>
      </c>
      <c r="N47" s="4">
        <f t="shared" si="24"/>
        <v>0</v>
      </c>
      <c r="O47" s="5">
        <f t="shared" si="25"/>
        <v>0</v>
      </c>
      <c r="P47" s="5">
        <f t="shared" si="26"/>
        <v>552</v>
      </c>
      <c r="Q47" s="6">
        <v>33</v>
      </c>
      <c r="R47" s="7">
        <f t="shared" si="27"/>
        <v>759</v>
      </c>
      <c r="S47" s="6">
        <f t="shared" si="28"/>
        <v>3</v>
      </c>
      <c r="T47" s="7">
        <f t="shared" si="29"/>
        <v>17.25</v>
      </c>
      <c r="U47" s="7">
        <f t="shared" si="30"/>
        <v>776.25</v>
      </c>
      <c r="V47" s="8">
        <v>24</v>
      </c>
      <c r="W47" s="9">
        <f t="shared" si="31"/>
        <v>552</v>
      </c>
      <c r="X47" s="8">
        <f t="shared" si="32"/>
        <v>0</v>
      </c>
      <c r="Y47" s="9">
        <f t="shared" si="33"/>
        <v>0</v>
      </c>
      <c r="Z47" s="9">
        <f t="shared" si="34"/>
        <v>552</v>
      </c>
      <c r="AA47" s="1">
        <f t="shared" si="35"/>
        <v>2547.25</v>
      </c>
      <c r="AB47" s="1">
        <f t="shared" si="36"/>
        <v>254.72500000000002</v>
      </c>
      <c r="AC47" s="1">
        <f t="shared" si="37"/>
        <v>2292.5250000000001</v>
      </c>
    </row>
    <row r="48" spans="1:29" x14ac:dyDescent="0.3">
      <c r="A48">
        <v>81</v>
      </c>
      <c r="B48" t="s">
        <v>54</v>
      </c>
      <c r="C48" t="s">
        <v>55</v>
      </c>
      <c r="D48" t="s">
        <v>12</v>
      </c>
      <c r="E48" t="s">
        <v>45</v>
      </c>
      <c r="F48" s="1">
        <v>19</v>
      </c>
      <c r="G48" s="2">
        <v>39</v>
      </c>
      <c r="H48" s="3">
        <f t="shared" si="19"/>
        <v>741</v>
      </c>
      <c r="I48" s="2">
        <f t="shared" si="20"/>
        <v>9</v>
      </c>
      <c r="J48" s="3">
        <f t="shared" si="21"/>
        <v>42.75</v>
      </c>
      <c r="K48" s="3">
        <f t="shared" si="22"/>
        <v>783.75</v>
      </c>
      <c r="L48" s="4">
        <v>24</v>
      </c>
      <c r="M48" s="5">
        <f t="shared" si="23"/>
        <v>456</v>
      </c>
      <c r="N48" s="4">
        <f t="shared" si="24"/>
        <v>0</v>
      </c>
      <c r="O48" s="5">
        <f t="shared" si="25"/>
        <v>0</v>
      </c>
      <c r="P48" s="5">
        <f t="shared" si="26"/>
        <v>456</v>
      </c>
      <c r="Q48" s="6">
        <v>31</v>
      </c>
      <c r="R48" s="7">
        <f t="shared" si="27"/>
        <v>589</v>
      </c>
      <c r="S48" s="6">
        <f t="shared" si="28"/>
        <v>1</v>
      </c>
      <c r="T48" s="7">
        <f t="shared" si="29"/>
        <v>4.75</v>
      </c>
      <c r="U48" s="7">
        <f t="shared" si="30"/>
        <v>593.75</v>
      </c>
      <c r="V48" s="8">
        <v>36</v>
      </c>
      <c r="W48" s="9">
        <f t="shared" si="31"/>
        <v>684</v>
      </c>
      <c r="X48" s="8">
        <f t="shared" si="32"/>
        <v>6</v>
      </c>
      <c r="Y48" s="9">
        <f t="shared" si="33"/>
        <v>28.5</v>
      </c>
      <c r="Z48" s="9">
        <f t="shared" si="34"/>
        <v>712.5</v>
      </c>
      <c r="AA48" s="1">
        <f t="shared" si="35"/>
        <v>2546</v>
      </c>
      <c r="AB48" s="1">
        <f t="shared" si="36"/>
        <v>254.60000000000002</v>
      </c>
      <c r="AC48" s="1">
        <f t="shared" si="37"/>
        <v>2291.4</v>
      </c>
    </row>
    <row r="49" spans="1:29" x14ac:dyDescent="0.3">
      <c r="A49">
        <v>3</v>
      </c>
      <c r="B49" t="s">
        <v>26</v>
      </c>
      <c r="C49" t="s">
        <v>27</v>
      </c>
      <c r="D49" t="s">
        <v>16</v>
      </c>
      <c r="E49" t="s">
        <v>13</v>
      </c>
      <c r="F49" s="1">
        <v>22</v>
      </c>
      <c r="G49" s="2">
        <v>28</v>
      </c>
      <c r="H49" s="3">
        <f t="shared" si="19"/>
        <v>616</v>
      </c>
      <c r="I49" s="2">
        <f t="shared" si="20"/>
        <v>0</v>
      </c>
      <c r="J49" s="3">
        <f t="shared" si="21"/>
        <v>0</v>
      </c>
      <c r="K49" s="3">
        <f t="shared" si="22"/>
        <v>616</v>
      </c>
      <c r="L49" s="4">
        <v>24</v>
      </c>
      <c r="M49" s="5">
        <f t="shared" si="23"/>
        <v>528</v>
      </c>
      <c r="N49" s="4">
        <f t="shared" si="24"/>
        <v>0</v>
      </c>
      <c r="O49" s="5">
        <f t="shared" si="25"/>
        <v>0</v>
      </c>
      <c r="P49" s="5">
        <f t="shared" si="26"/>
        <v>528</v>
      </c>
      <c r="Q49" s="6">
        <v>27</v>
      </c>
      <c r="R49" s="7">
        <f t="shared" si="27"/>
        <v>594</v>
      </c>
      <c r="S49" s="6">
        <f t="shared" si="28"/>
        <v>0</v>
      </c>
      <c r="T49" s="7">
        <f t="shared" si="29"/>
        <v>0</v>
      </c>
      <c r="U49" s="7">
        <f t="shared" si="30"/>
        <v>594</v>
      </c>
      <c r="V49" s="8">
        <v>32</v>
      </c>
      <c r="W49" s="9">
        <f t="shared" si="31"/>
        <v>704</v>
      </c>
      <c r="X49" s="8">
        <f t="shared" si="32"/>
        <v>2</v>
      </c>
      <c r="Y49" s="9">
        <f t="shared" si="33"/>
        <v>11</v>
      </c>
      <c r="Z49" s="9">
        <f t="shared" si="34"/>
        <v>715</v>
      </c>
      <c r="AA49" s="1">
        <f t="shared" si="35"/>
        <v>2453</v>
      </c>
      <c r="AB49" s="1">
        <f t="shared" si="36"/>
        <v>245.3</v>
      </c>
      <c r="AC49" s="1">
        <f t="shared" si="37"/>
        <v>2207.6999999999998</v>
      </c>
    </row>
    <row r="50" spans="1:29" x14ac:dyDescent="0.3">
      <c r="A50">
        <v>71</v>
      </c>
      <c r="B50" t="s">
        <v>132</v>
      </c>
      <c r="C50" t="s">
        <v>133</v>
      </c>
      <c r="D50" t="s">
        <v>12</v>
      </c>
      <c r="E50" t="s">
        <v>53</v>
      </c>
      <c r="F50" s="1">
        <v>23</v>
      </c>
      <c r="G50" s="2">
        <v>20</v>
      </c>
      <c r="H50" s="3">
        <f t="shared" si="19"/>
        <v>460</v>
      </c>
      <c r="I50" s="2">
        <f t="shared" si="20"/>
        <v>0</v>
      </c>
      <c r="J50" s="3">
        <f t="shared" si="21"/>
        <v>0</v>
      </c>
      <c r="K50" s="3">
        <f t="shared" si="22"/>
        <v>460</v>
      </c>
      <c r="L50" s="4">
        <v>34</v>
      </c>
      <c r="M50" s="5">
        <f t="shared" si="23"/>
        <v>782</v>
      </c>
      <c r="N50" s="4">
        <f t="shared" si="24"/>
        <v>4</v>
      </c>
      <c r="O50" s="5">
        <f t="shared" si="25"/>
        <v>23</v>
      </c>
      <c r="P50" s="5">
        <f t="shared" si="26"/>
        <v>805</v>
      </c>
      <c r="Q50" s="6">
        <v>28</v>
      </c>
      <c r="R50" s="7">
        <f t="shared" si="27"/>
        <v>644</v>
      </c>
      <c r="S50" s="6">
        <f t="shared" si="28"/>
        <v>0</v>
      </c>
      <c r="T50" s="7">
        <f t="shared" si="29"/>
        <v>0</v>
      </c>
      <c r="U50" s="7">
        <f t="shared" si="30"/>
        <v>644</v>
      </c>
      <c r="V50" s="8">
        <v>23</v>
      </c>
      <c r="W50" s="9">
        <f t="shared" si="31"/>
        <v>529</v>
      </c>
      <c r="X50" s="8">
        <f t="shared" si="32"/>
        <v>0</v>
      </c>
      <c r="Y50" s="9">
        <f t="shared" si="33"/>
        <v>0</v>
      </c>
      <c r="Z50" s="9">
        <f t="shared" si="34"/>
        <v>529</v>
      </c>
      <c r="AA50" s="1">
        <f t="shared" si="35"/>
        <v>2438</v>
      </c>
      <c r="AB50" s="1">
        <f t="shared" si="36"/>
        <v>243.8</v>
      </c>
      <c r="AC50" s="1">
        <f t="shared" si="37"/>
        <v>2194.1999999999998</v>
      </c>
    </row>
    <row r="51" spans="1:29" x14ac:dyDescent="0.3">
      <c r="A51">
        <v>16</v>
      </c>
      <c r="B51" t="s">
        <v>116</v>
      </c>
      <c r="C51" t="s">
        <v>117</v>
      </c>
      <c r="D51" t="s">
        <v>16</v>
      </c>
      <c r="E51" t="s">
        <v>45</v>
      </c>
      <c r="F51" s="1">
        <v>15</v>
      </c>
      <c r="G51" s="2">
        <v>36</v>
      </c>
      <c r="H51" s="3">
        <f t="shared" si="19"/>
        <v>540</v>
      </c>
      <c r="I51" s="2">
        <f t="shared" si="20"/>
        <v>6</v>
      </c>
      <c r="J51" s="3">
        <f t="shared" si="21"/>
        <v>22.5</v>
      </c>
      <c r="K51" s="3">
        <f t="shared" si="22"/>
        <v>562.5</v>
      </c>
      <c r="L51" s="4">
        <v>40</v>
      </c>
      <c r="M51" s="5">
        <f t="shared" si="23"/>
        <v>600</v>
      </c>
      <c r="N51" s="4">
        <f t="shared" si="24"/>
        <v>10</v>
      </c>
      <c r="O51" s="5">
        <f t="shared" si="25"/>
        <v>37.5</v>
      </c>
      <c r="P51" s="5">
        <f t="shared" si="26"/>
        <v>637.5</v>
      </c>
      <c r="Q51" s="6">
        <v>38</v>
      </c>
      <c r="R51" s="7">
        <f t="shared" si="27"/>
        <v>570</v>
      </c>
      <c r="S51" s="6">
        <f t="shared" si="28"/>
        <v>8</v>
      </c>
      <c r="T51" s="7">
        <f t="shared" si="29"/>
        <v>30</v>
      </c>
      <c r="U51" s="7">
        <f t="shared" si="30"/>
        <v>600</v>
      </c>
      <c r="V51" s="8">
        <v>40</v>
      </c>
      <c r="W51" s="9">
        <f t="shared" si="31"/>
        <v>600</v>
      </c>
      <c r="X51" s="8">
        <f t="shared" si="32"/>
        <v>10</v>
      </c>
      <c r="Y51" s="9">
        <f t="shared" si="33"/>
        <v>37.5</v>
      </c>
      <c r="Z51" s="9">
        <f t="shared" si="34"/>
        <v>637.5</v>
      </c>
      <c r="AA51" s="1">
        <f t="shared" si="35"/>
        <v>2437.5</v>
      </c>
      <c r="AB51" s="1">
        <f t="shared" si="36"/>
        <v>243.75</v>
      </c>
      <c r="AC51" s="1">
        <f t="shared" si="37"/>
        <v>2193.75</v>
      </c>
    </row>
    <row r="52" spans="1:29" x14ac:dyDescent="0.3">
      <c r="A52">
        <v>40</v>
      </c>
      <c r="B52" t="s">
        <v>131</v>
      </c>
      <c r="C52" t="s">
        <v>31</v>
      </c>
      <c r="D52" t="s">
        <v>12</v>
      </c>
      <c r="E52" t="s">
        <v>45</v>
      </c>
      <c r="F52" s="1">
        <v>21</v>
      </c>
      <c r="G52" s="2">
        <v>40</v>
      </c>
      <c r="H52" s="3">
        <f t="shared" si="19"/>
        <v>840</v>
      </c>
      <c r="I52" s="2">
        <f t="shared" si="20"/>
        <v>10</v>
      </c>
      <c r="J52" s="3">
        <f t="shared" si="21"/>
        <v>52.5</v>
      </c>
      <c r="K52" s="3">
        <f t="shared" si="22"/>
        <v>892.5</v>
      </c>
      <c r="L52" s="4">
        <v>24</v>
      </c>
      <c r="M52" s="5">
        <f t="shared" si="23"/>
        <v>504</v>
      </c>
      <c r="N52" s="4">
        <f t="shared" si="24"/>
        <v>0</v>
      </c>
      <c r="O52" s="5">
        <f t="shared" si="25"/>
        <v>0</v>
      </c>
      <c r="P52" s="5">
        <f t="shared" si="26"/>
        <v>504</v>
      </c>
      <c r="Q52" s="6">
        <v>26</v>
      </c>
      <c r="R52" s="7">
        <f t="shared" si="27"/>
        <v>546</v>
      </c>
      <c r="S52" s="6">
        <f t="shared" si="28"/>
        <v>0</v>
      </c>
      <c r="T52" s="7">
        <f t="shared" si="29"/>
        <v>0</v>
      </c>
      <c r="U52" s="7">
        <f t="shared" si="30"/>
        <v>546</v>
      </c>
      <c r="V52" s="8">
        <v>23</v>
      </c>
      <c r="W52" s="9">
        <f t="shared" si="31"/>
        <v>483</v>
      </c>
      <c r="X52" s="8">
        <f t="shared" si="32"/>
        <v>0</v>
      </c>
      <c r="Y52" s="9">
        <f t="shared" si="33"/>
        <v>0</v>
      </c>
      <c r="Z52" s="9">
        <f t="shared" si="34"/>
        <v>483</v>
      </c>
      <c r="AA52" s="1">
        <f t="shared" si="35"/>
        <v>2425.5</v>
      </c>
      <c r="AB52" s="1">
        <f t="shared" si="36"/>
        <v>242.55</v>
      </c>
      <c r="AC52" s="1">
        <f t="shared" si="37"/>
        <v>2182.9499999999998</v>
      </c>
    </row>
    <row r="53" spans="1:29" x14ac:dyDescent="0.3">
      <c r="A53">
        <v>11</v>
      </c>
      <c r="B53" t="s">
        <v>143</v>
      </c>
      <c r="C53" t="s">
        <v>144</v>
      </c>
      <c r="D53" t="s">
        <v>16</v>
      </c>
      <c r="E53" t="s">
        <v>13</v>
      </c>
      <c r="F53" s="1">
        <v>21</v>
      </c>
      <c r="G53" s="2">
        <v>39</v>
      </c>
      <c r="H53" s="3">
        <f t="shared" si="19"/>
        <v>819</v>
      </c>
      <c r="I53" s="2">
        <f t="shared" si="20"/>
        <v>9</v>
      </c>
      <c r="J53" s="3">
        <f t="shared" si="21"/>
        <v>47.25</v>
      </c>
      <c r="K53" s="3">
        <f t="shared" si="22"/>
        <v>866.25</v>
      </c>
      <c r="L53" s="4">
        <v>23</v>
      </c>
      <c r="M53" s="5">
        <f t="shared" si="23"/>
        <v>483</v>
      </c>
      <c r="N53" s="4">
        <f t="shared" si="24"/>
        <v>0</v>
      </c>
      <c r="O53" s="5">
        <f t="shared" si="25"/>
        <v>0</v>
      </c>
      <c r="P53" s="5">
        <f t="shared" si="26"/>
        <v>483</v>
      </c>
      <c r="Q53" s="6">
        <v>27</v>
      </c>
      <c r="R53" s="7">
        <f t="shared" si="27"/>
        <v>567</v>
      </c>
      <c r="S53" s="6">
        <f t="shared" si="28"/>
        <v>0</v>
      </c>
      <c r="T53" s="7">
        <f t="shared" si="29"/>
        <v>0</v>
      </c>
      <c r="U53" s="7">
        <f t="shared" si="30"/>
        <v>567</v>
      </c>
      <c r="V53" s="8">
        <v>24</v>
      </c>
      <c r="W53" s="9">
        <f t="shared" si="31"/>
        <v>504</v>
      </c>
      <c r="X53" s="8">
        <f t="shared" si="32"/>
        <v>0</v>
      </c>
      <c r="Y53" s="9">
        <f t="shared" si="33"/>
        <v>0</v>
      </c>
      <c r="Z53" s="9">
        <f t="shared" si="34"/>
        <v>504</v>
      </c>
      <c r="AA53" s="1">
        <f t="shared" si="35"/>
        <v>2420.25</v>
      </c>
      <c r="AB53" s="1">
        <f t="shared" si="36"/>
        <v>242.02500000000001</v>
      </c>
      <c r="AC53" s="1">
        <f t="shared" si="37"/>
        <v>2178.2249999999999</v>
      </c>
    </row>
    <row r="54" spans="1:29" x14ac:dyDescent="0.3">
      <c r="A54">
        <v>39</v>
      </c>
      <c r="B54" t="s">
        <v>24</v>
      </c>
      <c r="C54" t="s">
        <v>25</v>
      </c>
      <c r="D54" t="s">
        <v>12</v>
      </c>
      <c r="E54" t="s">
        <v>13</v>
      </c>
      <c r="F54" s="1">
        <v>19</v>
      </c>
      <c r="G54" s="2">
        <v>23</v>
      </c>
      <c r="H54" s="3">
        <f t="shared" si="19"/>
        <v>437</v>
      </c>
      <c r="I54" s="2">
        <f t="shared" si="20"/>
        <v>0</v>
      </c>
      <c r="J54" s="3">
        <f t="shared" si="21"/>
        <v>0</v>
      </c>
      <c r="K54" s="3">
        <f t="shared" si="22"/>
        <v>437</v>
      </c>
      <c r="L54" s="4">
        <v>39</v>
      </c>
      <c r="M54" s="5">
        <f t="shared" si="23"/>
        <v>741</v>
      </c>
      <c r="N54" s="4">
        <f t="shared" si="24"/>
        <v>9</v>
      </c>
      <c r="O54" s="5">
        <f t="shared" si="25"/>
        <v>42.75</v>
      </c>
      <c r="P54" s="5">
        <f t="shared" si="26"/>
        <v>783.75</v>
      </c>
      <c r="Q54" s="6">
        <v>37</v>
      </c>
      <c r="R54" s="7">
        <f t="shared" si="27"/>
        <v>703</v>
      </c>
      <c r="S54" s="6">
        <f t="shared" si="28"/>
        <v>7</v>
      </c>
      <c r="T54" s="7">
        <f t="shared" si="29"/>
        <v>33.25</v>
      </c>
      <c r="U54" s="7">
        <f t="shared" si="30"/>
        <v>736.25</v>
      </c>
      <c r="V54" s="8">
        <v>24</v>
      </c>
      <c r="W54" s="9">
        <f t="shared" si="31"/>
        <v>456</v>
      </c>
      <c r="X54" s="8">
        <f t="shared" si="32"/>
        <v>0</v>
      </c>
      <c r="Y54" s="9">
        <f t="shared" si="33"/>
        <v>0</v>
      </c>
      <c r="Z54" s="9">
        <f t="shared" si="34"/>
        <v>456</v>
      </c>
      <c r="AA54" s="1">
        <f t="shared" si="35"/>
        <v>2413</v>
      </c>
      <c r="AB54" s="1">
        <f t="shared" si="36"/>
        <v>241.3</v>
      </c>
      <c r="AC54" s="1">
        <f t="shared" si="37"/>
        <v>2171.6999999999998</v>
      </c>
    </row>
    <row r="55" spans="1:29" x14ac:dyDescent="0.3">
      <c r="A55">
        <v>72</v>
      </c>
      <c r="B55" t="s">
        <v>64</v>
      </c>
      <c r="C55" t="s">
        <v>106</v>
      </c>
      <c r="D55" t="s">
        <v>12</v>
      </c>
      <c r="E55" t="s">
        <v>53</v>
      </c>
      <c r="F55" s="1">
        <v>22</v>
      </c>
      <c r="G55" s="2">
        <v>20</v>
      </c>
      <c r="H55" s="3">
        <f t="shared" si="19"/>
        <v>440</v>
      </c>
      <c r="I55" s="2">
        <f t="shared" si="20"/>
        <v>0</v>
      </c>
      <c r="J55" s="3">
        <f t="shared" si="21"/>
        <v>0</v>
      </c>
      <c r="K55" s="3">
        <f t="shared" si="22"/>
        <v>440</v>
      </c>
      <c r="L55" s="4">
        <v>29</v>
      </c>
      <c r="M55" s="5">
        <f t="shared" si="23"/>
        <v>638</v>
      </c>
      <c r="N55" s="4">
        <f t="shared" si="24"/>
        <v>0</v>
      </c>
      <c r="O55" s="5">
        <f t="shared" si="25"/>
        <v>0</v>
      </c>
      <c r="P55" s="5">
        <f t="shared" si="26"/>
        <v>638</v>
      </c>
      <c r="Q55" s="6">
        <v>23</v>
      </c>
      <c r="R55" s="7">
        <f t="shared" si="27"/>
        <v>506</v>
      </c>
      <c r="S55" s="6">
        <f t="shared" si="28"/>
        <v>0</v>
      </c>
      <c r="T55" s="7">
        <f t="shared" si="29"/>
        <v>0</v>
      </c>
      <c r="U55" s="7">
        <f t="shared" si="30"/>
        <v>506</v>
      </c>
      <c r="V55" s="8">
        <v>36</v>
      </c>
      <c r="W55" s="9">
        <f t="shared" si="31"/>
        <v>792</v>
      </c>
      <c r="X55" s="8">
        <f t="shared" si="32"/>
        <v>6</v>
      </c>
      <c r="Y55" s="9">
        <f t="shared" si="33"/>
        <v>33</v>
      </c>
      <c r="Z55" s="9">
        <f t="shared" si="34"/>
        <v>825</v>
      </c>
      <c r="AA55" s="1">
        <f t="shared" si="35"/>
        <v>2409</v>
      </c>
      <c r="AB55" s="1">
        <f t="shared" si="36"/>
        <v>240.9</v>
      </c>
      <c r="AC55" s="1">
        <f t="shared" si="37"/>
        <v>2168.1</v>
      </c>
    </row>
    <row r="56" spans="1:29" x14ac:dyDescent="0.3">
      <c r="A56">
        <v>41</v>
      </c>
      <c r="B56" t="s">
        <v>123</v>
      </c>
      <c r="C56" t="s">
        <v>78</v>
      </c>
      <c r="D56" t="s">
        <v>12</v>
      </c>
      <c r="E56" t="s">
        <v>40</v>
      </c>
      <c r="F56" s="1">
        <v>20</v>
      </c>
      <c r="G56" s="2">
        <v>38</v>
      </c>
      <c r="H56" s="3">
        <f t="shared" si="19"/>
        <v>760</v>
      </c>
      <c r="I56" s="2">
        <f t="shared" si="20"/>
        <v>8</v>
      </c>
      <c r="J56" s="3">
        <f t="shared" si="21"/>
        <v>40</v>
      </c>
      <c r="K56" s="3">
        <f t="shared" si="22"/>
        <v>800</v>
      </c>
      <c r="L56" s="4">
        <v>24</v>
      </c>
      <c r="M56" s="5">
        <f t="shared" si="23"/>
        <v>480</v>
      </c>
      <c r="N56" s="4">
        <f t="shared" si="24"/>
        <v>0</v>
      </c>
      <c r="O56" s="5">
        <f t="shared" si="25"/>
        <v>0</v>
      </c>
      <c r="P56" s="5">
        <f t="shared" si="26"/>
        <v>480</v>
      </c>
      <c r="Q56" s="6">
        <v>27</v>
      </c>
      <c r="R56" s="7">
        <f t="shared" si="27"/>
        <v>540</v>
      </c>
      <c r="S56" s="6">
        <f t="shared" si="28"/>
        <v>0</v>
      </c>
      <c r="T56" s="7">
        <f t="shared" si="29"/>
        <v>0</v>
      </c>
      <c r="U56" s="7">
        <f t="shared" si="30"/>
        <v>540</v>
      </c>
      <c r="V56" s="8">
        <v>29</v>
      </c>
      <c r="W56" s="9">
        <f t="shared" si="31"/>
        <v>580</v>
      </c>
      <c r="X56" s="8">
        <f t="shared" si="32"/>
        <v>0</v>
      </c>
      <c r="Y56" s="9">
        <f t="shared" si="33"/>
        <v>0</v>
      </c>
      <c r="Z56" s="9">
        <f t="shared" si="34"/>
        <v>580</v>
      </c>
      <c r="AA56" s="1">
        <f t="shared" si="35"/>
        <v>2400</v>
      </c>
      <c r="AB56" s="1">
        <f t="shared" si="36"/>
        <v>240</v>
      </c>
      <c r="AC56" s="1">
        <f t="shared" si="37"/>
        <v>2160</v>
      </c>
    </row>
    <row r="57" spans="1:29" x14ac:dyDescent="0.3">
      <c r="A57">
        <v>17</v>
      </c>
      <c r="B57" t="s">
        <v>75</v>
      </c>
      <c r="C57" t="s">
        <v>76</v>
      </c>
      <c r="D57" t="s">
        <v>16</v>
      </c>
      <c r="E57" t="s">
        <v>13</v>
      </c>
      <c r="F57" s="1">
        <v>19</v>
      </c>
      <c r="G57" s="2">
        <v>32</v>
      </c>
      <c r="H57" s="3">
        <f t="shared" si="19"/>
        <v>608</v>
      </c>
      <c r="I57" s="2">
        <f t="shared" si="20"/>
        <v>2</v>
      </c>
      <c r="J57" s="3">
        <f t="shared" si="21"/>
        <v>9.5</v>
      </c>
      <c r="K57" s="3">
        <f t="shared" si="22"/>
        <v>617.5</v>
      </c>
      <c r="L57" s="4">
        <v>33</v>
      </c>
      <c r="M57" s="5">
        <f t="shared" si="23"/>
        <v>627</v>
      </c>
      <c r="N57" s="4">
        <f t="shared" si="24"/>
        <v>3</v>
      </c>
      <c r="O57" s="5">
        <f t="shared" si="25"/>
        <v>14.25</v>
      </c>
      <c r="P57" s="5">
        <f t="shared" si="26"/>
        <v>641.25</v>
      </c>
      <c r="Q57" s="6">
        <v>36</v>
      </c>
      <c r="R57" s="7">
        <f t="shared" si="27"/>
        <v>684</v>
      </c>
      <c r="S57" s="6">
        <f t="shared" si="28"/>
        <v>6</v>
      </c>
      <c r="T57" s="7">
        <f t="shared" si="29"/>
        <v>28.5</v>
      </c>
      <c r="U57" s="7">
        <f t="shared" si="30"/>
        <v>712.5</v>
      </c>
      <c r="V57" s="8">
        <v>22</v>
      </c>
      <c r="W57" s="9">
        <f t="shared" si="31"/>
        <v>418</v>
      </c>
      <c r="X57" s="8">
        <f t="shared" si="32"/>
        <v>0</v>
      </c>
      <c r="Y57" s="9">
        <f t="shared" si="33"/>
        <v>0</v>
      </c>
      <c r="Z57" s="9">
        <f t="shared" si="34"/>
        <v>418</v>
      </c>
      <c r="AA57" s="1">
        <f t="shared" si="35"/>
        <v>2389.25</v>
      </c>
      <c r="AB57" s="1">
        <f t="shared" si="36"/>
        <v>238.92500000000001</v>
      </c>
      <c r="AC57" s="1">
        <f t="shared" si="37"/>
        <v>2150.3249999999998</v>
      </c>
    </row>
    <row r="58" spans="1:29" x14ac:dyDescent="0.3">
      <c r="A58">
        <v>82</v>
      </c>
      <c r="B58" t="s">
        <v>28</v>
      </c>
      <c r="C58" t="s">
        <v>29</v>
      </c>
      <c r="D58" t="s">
        <v>12</v>
      </c>
      <c r="E58" t="s">
        <v>20</v>
      </c>
      <c r="F58" s="1">
        <v>18</v>
      </c>
      <c r="G58" s="2">
        <v>38</v>
      </c>
      <c r="H58" s="3">
        <f t="shared" si="19"/>
        <v>684</v>
      </c>
      <c r="I58" s="2">
        <f t="shared" si="20"/>
        <v>8</v>
      </c>
      <c r="J58" s="3">
        <f t="shared" si="21"/>
        <v>36</v>
      </c>
      <c r="K58" s="3">
        <f t="shared" si="22"/>
        <v>720</v>
      </c>
      <c r="L58" s="4">
        <v>32</v>
      </c>
      <c r="M58" s="5">
        <f t="shared" si="23"/>
        <v>576</v>
      </c>
      <c r="N58" s="4">
        <f t="shared" si="24"/>
        <v>2</v>
      </c>
      <c r="O58" s="5">
        <f t="shared" si="25"/>
        <v>9</v>
      </c>
      <c r="P58" s="5">
        <f t="shared" si="26"/>
        <v>585</v>
      </c>
      <c r="Q58" s="6">
        <v>34</v>
      </c>
      <c r="R58" s="7">
        <f t="shared" si="27"/>
        <v>612</v>
      </c>
      <c r="S58" s="6">
        <f t="shared" si="28"/>
        <v>4</v>
      </c>
      <c r="T58" s="7">
        <f t="shared" si="29"/>
        <v>18</v>
      </c>
      <c r="U58" s="7">
        <f t="shared" si="30"/>
        <v>630</v>
      </c>
      <c r="V58" s="8">
        <v>24</v>
      </c>
      <c r="W58" s="9">
        <f t="shared" si="31"/>
        <v>432</v>
      </c>
      <c r="X58" s="8">
        <f t="shared" si="32"/>
        <v>0</v>
      </c>
      <c r="Y58" s="9">
        <f t="shared" si="33"/>
        <v>0</v>
      </c>
      <c r="Z58" s="9">
        <f t="shared" si="34"/>
        <v>432</v>
      </c>
      <c r="AA58" s="1">
        <f t="shared" si="35"/>
        <v>2367</v>
      </c>
      <c r="AB58" s="1">
        <f t="shared" si="36"/>
        <v>236.70000000000002</v>
      </c>
      <c r="AC58" s="1">
        <f t="shared" si="37"/>
        <v>2130.3000000000002</v>
      </c>
    </row>
    <row r="59" spans="1:29" x14ac:dyDescent="0.3">
      <c r="A59">
        <v>38</v>
      </c>
      <c r="B59" t="s">
        <v>149</v>
      </c>
      <c r="C59" t="s">
        <v>125</v>
      </c>
      <c r="D59" t="s">
        <v>12</v>
      </c>
      <c r="E59" t="s">
        <v>13</v>
      </c>
      <c r="F59" s="1">
        <v>15</v>
      </c>
      <c r="G59" s="2">
        <v>37</v>
      </c>
      <c r="H59" s="3">
        <f t="shared" si="19"/>
        <v>555</v>
      </c>
      <c r="I59" s="2">
        <f t="shared" si="20"/>
        <v>7</v>
      </c>
      <c r="J59" s="3">
        <f t="shared" si="21"/>
        <v>26.25</v>
      </c>
      <c r="K59" s="3">
        <f t="shared" si="22"/>
        <v>581.25</v>
      </c>
      <c r="L59" s="4">
        <v>39</v>
      </c>
      <c r="M59" s="5">
        <f t="shared" si="23"/>
        <v>585</v>
      </c>
      <c r="N59" s="4">
        <f t="shared" si="24"/>
        <v>9</v>
      </c>
      <c r="O59" s="5">
        <f t="shared" si="25"/>
        <v>33.75</v>
      </c>
      <c r="P59" s="5">
        <f t="shared" si="26"/>
        <v>618.75</v>
      </c>
      <c r="Q59" s="6">
        <v>33</v>
      </c>
      <c r="R59" s="7">
        <f t="shared" si="27"/>
        <v>495</v>
      </c>
      <c r="S59" s="6">
        <f t="shared" si="28"/>
        <v>3</v>
      </c>
      <c r="T59" s="7">
        <f t="shared" si="29"/>
        <v>11.25</v>
      </c>
      <c r="U59" s="7">
        <f t="shared" si="30"/>
        <v>506.25</v>
      </c>
      <c r="V59" s="8">
        <v>40</v>
      </c>
      <c r="W59" s="9">
        <f t="shared" si="31"/>
        <v>600</v>
      </c>
      <c r="X59" s="8">
        <f t="shared" si="32"/>
        <v>10</v>
      </c>
      <c r="Y59" s="9">
        <f t="shared" si="33"/>
        <v>37.5</v>
      </c>
      <c r="Z59" s="9">
        <f t="shared" si="34"/>
        <v>637.5</v>
      </c>
      <c r="AA59" s="1">
        <f t="shared" si="35"/>
        <v>2343.75</v>
      </c>
      <c r="AB59" s="1">
        <f t="shared" si="36"/>
        <v>234.375</v>
      </c>
      <c r="AC59" s="1">
        <f t="shared" si="37"/>
        <v>2109.375</v>
      </c>
    </row>
    <row r="60" spans="1:29" x14ac:dyDescent="0.3">
      <c r="A60">
        <v>33</v>
      </c>
      <c r="B60" t="s">
        <v>105</v>
      </c>
      <c r="C60" t="s">
        <v>106</v>
      </c>
      <c r="D60" t="s">
        <v>16</v>
      </c>
      <c r="E60" t="s">
        <v>45</v>
      </c>
      <c r="F60" s="1">
        <v>16</v>
      </c>
      <c r="G60" s="2">
        <v>40</v>
      </c>
      <c r="H60" s="3">
        <f t="shared" si="19"/>
        <v>640</v>
      </c>
      <c r="I60" s="2">
        <f t="shared" si="20"/>
        <v>10</v>
      </c>
      <c r="J60" s="3">
        <f t="shared" si="21"/>
        <v>40</v>
      </c>
      <c r="K60" s="3">
        <f t="shared" si="22"/>
        <v>680</v>
      </c>
      <c r="L60" s="4">
        <v>21</v>
      </c>
      <c r="M60" s="5">
        <f t="shared" si="23"/>
        <v>336</v>
      </c>
      <c r="N60" s="4">
        <f t="shared" si="24"/>
        <v>0</v>
      </c>
      <c r="O60" s="5">
        <f t="shared" si="25"/>
        <v>0</v>
      </c>
      <c r="P60" s="5">
        <f t="shared" si="26"/>
        <v>336</v>
      </c>
      <c r="Q60" s="6">
        <v>40</v>
      </c>
      <c r="R60" s="7">
        <f t="shared" si="27"/>
        <v>640</v>
      </c>
      <c r="S60" s="6">
        <f t="shared" si="28"/>
        <v>10</v>
      </c>
      <c r="T60" s="7">
        <f t="shared" si="29"/>
        <v>40</v>
      </c>
      <c r="U60" s="7">
        <f t="shared" si="30"/>
        <v>680</v>
      </c>
      <c r="V60" s="8">
        <v>38</v>
      </c>
      <c r="W60" s="9">
        <f t="shared" si="31"/>
        <v>608</v>
      </c>
      <c r="X60" s="8">
        <f t="shared" si="32"/>
        <v>8</v>
      </c>
      <c r="Y60" s="9">
        <f t="shared" si="33"/>
        <v>32</v>
      </c>
      <c r="Z60" s="9">
        <f t="shared" si="34"/>
        <v>640</v>
      </c>
      <c r="AA60" s="1">
        <f t="shared" si="35"/>
        <v>2336</v>
      </c>
      <c r="AB60" s="1">
        <f t="shared" si="36"/>
        <v>233.60000000000002</v>
      </c>
      <c r="AC60" s="1">
        <f t="shared" si="37"/>
        <v>2102.4</v>
      </c>
    </row>
    <row r="61" spans="1:29" x14ac:dyDescent="0.3">
      <c r="A61">
        <v>42</v>
      </c>
      <c r="B61" t="s">
        <v>54</v>
      </c>
      <c r="C61" t="s">
        <v>150</v>
      </c>
      <c r="D61" t="s">
        <v>12</v>
      </c>
      <c r="E61" t="s">
        <v>17</v>
      </c>
      <c r="F61" s="1">
        <v>19</v>
      </c>
      <c r="G61" s="2">
        <v>22</v>
      </c>
      <c r="H61" s="3">
        <f t="shared" si="19"/>
        <v>418</v>
      </c>
      <c r="I61" s="2">
        <f t="shared" si="20"/>
        <v>0</v>
      </c>
      <c r="J61" s="3">
        <f t="shared" si="21"/>
        <v>0</v>
      </c>
      <c r="K61" s="3">
        <f t="shared" si="22"/>
        <v>418</v>
      </c>
      <c r="L61" s="4">
        <v>28</v>
      </c>
      <c r="M61" s="5">
        <f t="shared" si="23"/>
        <v>532</v>
      </c>
      <c r="N61" s="4">
        <f t="shared" si="24"/>
        <v>0</v>
      </c>
      <c r="O61" s="5">
        <f t="shared" si="25"/>
        <v>0</v>
      </c>
      <c r="P61" s="5">
        <f t="shared" si="26"/>
        <v>532</v>
      </c>
      <c r="Q61" s="6">
        <v>35</v>
      </c>
      <c r="R61" s="7">
        <f t="shared" si="27"/>
        <v>665</v>
      </c>
      <c r="S61" s="6">
        <f t="shared" si="28"/>
        <v>5</v>
      </c>
      <c r="T61" s="7">
        <f t="shared" si="29"/>
        <v>23.75</v>
      </c>
      <c r="U61" s="7">
        <f t="shared" si="30"/>
        <v>688.75</v>
      </c>
      <c r="V61" s="8">
        <v>35</v>
      </c>
      <c r="W61" s="9">
        <f t="shared" si="31"/>
        <v>665</v>
      </c>
      <c r="X61" s="8">
        <f t="shared" si="32"/>
        <v>5</v>
      </c>
      <c r="Y61" s="9">
        <f t="shared" si="33"/>
        <v>23.75</v>
      </c>
      <c r="Z61" s="9">
        <f t="shared" si="34"/>
        <v>688.75</v>
      </c>
      <c r="AA61" s="1">
        <f t="shared" si="35"/>
        <v>2327.5</v>
      </c>
      <c r="AB61" s="1">
        <f t="shared" si="36"/>
        <v>232.75</v>
      </c>
      <c r="AC61" s="1">
        <f t="shared" si="37"/>
        <v>2094.75</v>
      </c>
    </row>
    <row r="62" spans="1:29" x14ac:dyDescent="0.3">
      <c r="A62">
        <v>8</v>
      </c>
      <c r="B62" t="s">
        <v>129</v>
      </c>
      <c r="C62" t="s">
        <v>130</v>
      </c>
      <c r="D62" t="s">
        <v>16</v>
      </c>
      <c r="E62" t="s">
        <v>17</v>
      </c>
      <c r="F62" s="1">
        <v>21</v>
      </c>
      <c r="G62" s="2">
        <v>20</v>
      </c>
      <c r="H62" s="3">
        <f t="shared" si="19"/>
        <v>420</v>
      </c>
      <c r="I62" s="2">
        <f t="shared" si="20"/>
        <v>0</v>
      </c>
      <c r="J62" s="3">
        <f t="shared" si="21"/>
        <v>0</v>
      </c>
      <c r="K62" s="3">
        <f t="shared" si="22"/>
        <v>420</v>
      </c>
      <c r="L62" s="4">
        <v>25</v>
      </c>
      <c r="M62" s="5">
        <f t="shared" si="23"/>
        <v>525</v>
      </c>
      <c r="N62" s="4">
        <f t="shared" si="24"/>
        <v>0</v>
      </c>
      <c r="O62" s="5">
        <f t="shared" si="25"/>
        <v>0</v>
      </c>
      <c r="P62" s="5">
        <f t="shared" si="26"/>
        <v>525</v>
      </c>
      <c r="Q62" s="6">
        <v>27</v>
      </c>
      <c r="R62" s="7">
        <f t="shared" si="27"/>
        <v>567</v>
      </c>
      <c r="S62" s="6">
        <f t="shared" si="28"/>
        <v>0</v>
      </c>
      <c r="T62" s="7">
        <f t="shared" si="29"/>
        <v>0</v>
      </c>
      <c r="U62" s="7">
        <f t="shared" si="30"/>
        <v>567</v>
      </c>
      <c r="V62" s="8">
        <v>37</v>
      </c>
      <c r="W62" s="9">
        <f t="shared" si="31"/>
        <v>777</v>
      </c>
      <c r="X62" s="8">
        <f t="shared" si="32"/>
        <v>7</v>
      </c>
      <c r="Y62" s="9">
        <f t="shared" si="33"/>
        <v>36.75</v>
      </c>
      <c r="Z62" s="9">
        <f t="shared" si="34"/>
        <v>813.75</v>
      </c>
      <c r="AA62" s="1">
        <f t="shared" si="35"/>
        <v>2325.75</v>
      </c>
      <c r="AB62" s="1">
        <f t="shared" si="36"/>
        <v>232.57500000000002</v>
      </c>
      <c r="AC62" s="1">
        <f t="shared" si="37"/>
        <v>2093.1750000000002</v>
      </c>
    </row>
    <row r="63" spans="1:29" x14ac:dyDescent="0.3">
      <c r="A63">
        <v>4</v>
      </c>
      <c r="B63" t="s">
        <v>98</v>
      </c>
      <c r="C63" t="s">
        <v>58</v>
      </c>
      <c r="D63" t="s">
        <v>16</v>
      </c>
      <c r="E63" t="s">
        <v>45</v>
      </c>
      <c r="F63" s="1">
        <v>17</v>
      </c>
      <c r="G63" s="2">
        <v>40</v>
      </c>
      <c r="H63" s="3">
        <f t="shared" si="19"/>
        <v>680</v>
      </c>
      <c r="I63" s="2">
        <f t="shared" si="20"/>
        <v>10</v>
      </c>
      <c r="J63" s="3">
        <f t="shared" si="21"/>
        <v>42.5</v>
      </c>
      <c r="K63" s="3">
        <f t="shared" si="22"/>
        <v>722.5</v>
      </c>
      <c r="L63" s="4">
        <v>30</v>
      </c>
      <c r="M63" s="5">
        <f t="shared" si="23"/>
        <v>510</v>
      </c>
      <c r="N63" s="4">
        <f t="shared" si="24"/>
        <v>0</v>
      </c>
      <c r="O63" s="5">
        <f t="shared" si="25"/>
        <v>0</v>
      </c>
      <c r="P63" s="5">
        <f t="shared" si="26"/>
        <v>510</v>
      </c>
      <c r="Q63" s="6">
        <v>28</v>
      </c>
      <c r="R63" s="7">
        <f t="shared" si="27"/>
        <v>476</v>
      </c>
      <c r="S63" s="6">
        <f t="shared" si="28"/>
        <v>0</v>
      </c>
      <c r="T63" s="7">
        <f t="shared" si="29"/>
        <v>0</v>
      </c>
      <c r="U63" s="7">
        <f t="shared" si="30"/>
        <v>476</v>
      </c>
      <c r="V63" s="8">
        <v>34</v>
      </c>
      <c r="W63" s="9">
        <f t="shared" si="31"/>
        <v>578</v>
      </c>
      <c r="X63" s="8">
        <f t="shared" si="32"/>
        <v>4</v>
      </c>
      <c r="Y63" s="9">
        <f t="shared" si="33"/>
        <v>17</v>
      </c>
      <c r="Z63" s="9">
        <f t="shared" si="34"/>
        <v>595</v>
      </c>
      <c r="AA63" s="1">
        <f t="shared" si="35"/>
        <v>2303.5</v>
      </c>
      <c r="AB63" s="1">
        <f t="shared" si="36"/>
        <v>230.35000000000002</v>
      </c>
      <c r="AC63" s="1">
        <f t="shared" si="37"/>
        <v>2073.15</v>
      </c>
    </row>
    <row r="64" spans="1:29" x14ac:dyDescent="0.3">
      <c r="A64">
        <v>31</v>
      </c>
      <c r="B64" t="s">
        <v>128</v>
      </c>
      <c r="C64" t="s">
        <v>64</v>
      </c>
      <c r="D64" t="s">
        <v>16</v>
      </c>
      <c r="E64" t="s">
        <v>45</v>
      </c>
      <c r="F64" s="1">
        <v>20</v>
      </c>
      <c r="G64" s="2">
        <v>31</v>
      </c>
      <c r="H64" s="3">
        <f t="shared" si="19"/>
        <v>620</v>
      </c>
      <c r="I64" s="2">
        <f t="shared" si="20"/>
        <v>1</v>
      </c>
      <c r="J64" s="3">
        <f t="shared" si="21"/>
        <v>5</v>
      </c>
      <c r="K64" s="3">
        <f t="shared" si="22"/>
        <v>625</v>
      </c>
      <c r="L64" s="4">
        <v>34</v>
      </c>
      <c r="M64" s="5">
        <f t="shared" si="23"/>
        <v>680</v>
      </c>
      <c r="N64" s="4">
        <f t="shared" si="24"/>
        <v>4</v>
      </c>
      <c r="O64" s="5">
        <f t="shared" si="25"/>
        <v>20</v>
      </c>
      <c r="P64" s="5">
        <f t="shared" si="26"/>
        <v>700</v>
      </c>
      <c r="Q64" s="6">
        <v>27</v>
      </c>
      <c r="R64" s="7">
        <f t="shared" si="27"/>
        <v>540</v>
      </c>
      <c r="S64" s="6">
        <f t="shared" si="28"/>
        <v>0</v>
      </c>
      <c r="T64" s="7">
        <f t="shared" si="29"/>
        <v>0</v>
      </c>
      <c r="U64" s="7">
        <f t="shared" si="30"/>
        <v>540</v>
      </c>
      <c r="V64" s="8">
        <v>20</v>
      </c>
      <c r="W64" s="9">
        <f t="shared" si="31"/>
        <v>400</v>
      </c>
      <c r="X64" s="8">
        <f t="shared" si="32"/>
        <v>0</v>
      </c>
      <c r="Y64" s="9">
        <f t="shared" si="33"/>
        <v>0</v>
      </c>
      <c r="Z64" s="9">
        <f t="shared" si="34"/>
        <v>400</v>
      </c>
      <c r="AA64" s="1">
        <f t="shared" si="35"/>
        <v>2265</v>
      </c>
      <c r="AB64" s="1">
        <f t="shared" si="36"/>
        <v>226.5</v>
      </c>
      <c r="AC64" s="1">
        <f t="shared" si="37"/>
        <v>2038.5</v>
      </c>
    </row>
    <row r="65" spans="1:29" x14ac:dyDescent="0.3">
      <c r="A65">
        <v>34</v>
      </c>
      <c r="B65" t="s">
        <v>96</v>
      </c>
      <c r="C65" t="s">
        <v>97</v>
      </c>
      <c r="D65" t="s">
        <v>16</v>
      </c>
      <c r="E65" t="s">
        <v>20</v>
      </c>
      <c r="F65" s="1">
        <v>17</v>
      </c>
      <c r="G65" s="2">
        <v>23</v>
      </c>
      <c r="H65" s="3">
        <f t="shared" si="19"/>
        <v>391</v>
      </c>
      <c r="I65" s="2">
        <f t="shared" si="20"/>
        <v>0</v>
      </c>
      <c r="J65" s="3">
        <f t="shared" si="21"/>
        <v>0</v>
      </c>
      <c r="K65" s="3">
        <f t="shared" si="22"/>
        <v>391</v>
      </c>
      <c r="L65" s="4">
        <v>36</v>
      </c>
      <c r="M65" s="5">
        <f t="shared" si="23"/>
        <v>612</v>
      </c>
      <c r="N65" s="4">
        <f t="shared" si="24"/>
        <v>6</v>
      </c>
      <c r="O65" s="5">
        <f t="shared" si="25"/>
        <v>25.5</v>
      </c>
      <c r="P65" s="5">
        <f t="shared" si="26"/>
        <v>637.5</v>
      </c>
      <c r="Q65" s="6">
        <v>40</v>
      </c>
      <c r="R65" s="7">
        <f t="shared" si="27"/>
        <v>680</v>
      </c>
      <c r="S65" s="6">
        <f t="shared" si="28"/>
        <v>10</v>
      </c>
      <c r="T65" s="7">
        <f t="shared" si="29"/>
        <v>42.5</v>
      </c>
      <c r="U65" s="7">
        <f t="shared" si="30"/>
        <v>722.5</v>
      </c>
      <c r="V65" s="8">
        <v>30</v>
      </c>
      <c r="W65" s="9">
        <f t="shared" si="31"/>
        <v>510</v>
      </c>
      <c r="X65" s="8">
        <f t="shared" si="32"/>
        <v>0</v>
      </c>
      <c r="Y65" s="9">
        <f t="shared" si="33"/>
        <v>0</v>
      </c>
      <c r="Z65" s="9">
        <f t="shared" si="34"/>
        <v>510</v>
      </c>
      <c r="AA65" s="1">
        <f t="shared" si="35"/>
        <v>2261</v>
      </c>
      <c r="AB65" s="1">
        <f t="shared" si="36"/>
        <v>226.10000000000002</v>
      </c>
      <c r="AC65" s="1">
        <f t="shared" si="37"/>
        <v>2034.9</v>
      </c>
    </row>
    <row r="66" spans="1:29" x14ac:dyDescent="0.3">
      <c r="A66">
        <v>69</v>
      </c>
      <c r="B66" t="s">
        <v>126</v>
      </c>
      <c r="C66" t="s">
        <v>127</v>
      </c>
      <c r="D66" t="s">
        <v>12</v>
      </c>
      <c r="E66" t="s">
        <v>53</v>
      </c>
      <c r="F66" s="1">
        <v>19</v>
      </c>
      <c r="G66" s="2">
        <v>22</v>
      </c>
      <c r="H66" s="3">
        <f t="shared" si="19"/>
        <v>418</v>
      </c>
      <c r="I66" s="2">
        <f t="shared" si="20"/>
        <v>0</v>
      </c>
      <c r="J66" s="3">
        <f t="shared" si="21"/>
        <v>0</v>
      </c>
      <c r="K66" s="3">
        <f t="shared" si="22"/>
        <v>418</v>
      </c>
      <c r="L66" s="4">
        <v>36</v>
      </c>
      <c r="M66" s="5">
        <f t="shared" si="23"/>
        <v>684</v>
      </c>
      <c r="N66" s="4">
        <f t="shared" si="24"/>
        <v>6</v>
      </c>
      <c r="O66" s="5">
        <f t="shared" si="25"/>
        <v>28.5</v>
      </c>
      <c r="P66" s="5">
        <f t="shared" si="26"/>
        <v>712.5</v>
      </c>
      <c r="Q66" s="6">
        <v>35</v>
      </c>
      <c r="R66" s="7">
        <f t="shared" si="27"/>
        <v>665</v>
      </c>
      <c r="S66" s="6">
        <f t="shared" si="28"/>
        <v>5</v>
      </c>
      <c r="T66" s="7">
        <f t="shared" si="29"/>
        <v>23.75</v>
      </c>
      <c r="U66" s="7">
        <f t="shared" si="30"/>
        <v>688.75</v>
      </c>
      <c r="V66" s="8">
        <v>23</v>
      </c>
      <c r="W66" s="9">
        <f t="shared" si="31"/>
        <v>437</v>
      </c>
      <c r="X66" s="8">
        <f t="shared" si="32"/>
        <v>0</v>
      </c>
      <c r="Y66" s="9">
        <f t="shared" si="33"/>
        <v>0</v>
      </c>
      <c r="Z66" s="9">
        <f t="shared" si="34"/>
        <v>437</v>
      </c>
      <c r="AA66" s="1">
        <f t="shared" si="35"/>
        <v>2256.25</v>
      </c>
      <c r="AB66" s="1">
        <f t="shared" si="36"/>
        <v>225.625</v>
      </c>
      <c r="AC66" s="1">
        <f t="shared" si="37"/>
        <v>2030.625</v>
      </c>
    </row>
    <row r="67" spans="1:29" x14ac:dyDescent="0.3">
      <c r="A67">
        <v>62</v>
      </c>
      <c r="B67" t="s">
        <v>56</v>
      </c>
      <c r="C67" t="s">
        <v>35</v>
      </c>
      <c r="D67" t="s">
        <v>12</v>
      </c>
      <c r="E67" t="s">
        <v>13</v>
      </c>
      <c r="F67" s="1">
        <v>18</v>
      </c>
      <c r="G67" s="2">
        <v>22</v>
      </c>
      <c r="H67" s="3">
        <f t="shared" si="19"/>
        <v>396</v>
      </c>
      <c r="I67" s="2">
        <f t="shared" si="20"/>
        <v>0</v>
      </c>
      <c r="J67" s="3">
        <f t="shared" si="21"/>
        <v>0</v>
      </c>
      <c r="K67" s="3">
        <f t="shared" si="22"/>
        <v>396</v>
      </c>
      <c r="L67" s="4">
        <v>33</v>
      </c>
      <c r="M67" s="5">
        <f t="shared" si="23"/>
        <v>594</v>
      </c>
      <c r="N67" s="4">
        <f t="shared" si="24"/>
        <v>3</v>
      </c>
      <c r="O67" s="5">
        <f t="shared" si="25"/>
        <v>13.5</v>
      </c>
      <c r="P67" s="5">
        <f t="shared" si="26"/>
        <v>607.5</v>
      </c>
      <c r="Q67" s="6">
        <v>29</v>
      </c>
      <c r="R67" s="7">
        <f t="shared" si="27"/>
        <v>522</v>
      </c>
      <c r="S67" s="6">
        <f t="shared" si="28"/>
        <v>0</v>
      </c>
      <c r="T67" s="7">
        <f t="shared" si="29"/>
        <v>0</v>
      </c>
      <c r="U67" s="7">
        <f t="shared" si="30"/>
        <v>522</v>
      </c>
      <c r="V67" s="8">
        <v>38</v>
      </c>
      <c r="W67" s="9">
        <f t="shared" si="31"/>
        <v>684</v>
      </c>
      <c r="X67" s="8">
        <f t="shared" si="32"/>
        <v>8</v>
      </c>
      <c r="Y67" s="9">
        <f t="shared" si="33"/>
        <v>36</v>
      </c>
      <c r="Z67" s="9">
        <f t="shared" si="34"/>
        <v>720</v>
      </c>
      <c r="AA67" s="1">
        <f t="shared" si="35"/>
        <v>2245.5</v>
      </c>
      <c r="AB67" s="1">
        <f t="shared" si="36"/>
        <v>224.55</v>
      </c>
      <c r="AC67" s="1">
        <f t="shared" si="37"/>
        <v>2020.95</v>
      </c>
    </row>
    <row r="68" spans="1:29" x14ac:dyDescent="0.3">
      <c r="A68">
        <v>7</v>
      </c>
      <c r="B68" t="s">
        <v>156</v>
      </c>
      <c r="C68" t="s">
        <v>153</v>
      </c>
      <c r="D68" t="s">
        <v>16</v>
      </c>
      <c r="E68" t="s">
        <v>45</v>
      </c>
      <c r="F68" s="1">
        <v>21</v>
      </c>
      <c r="G68" s="2">
        <v>28</v>
      </c>
      <c r="H68" s="3">
        <f t="shared" si="19"/>
        <v>588</v>
      </c>
      <c r="I68" s="2">
        <f t="shared" si="20"/>
        <v>0</v>
      </c>
      <c r="J68" s="3">
        <f t="shared" si="21"/>
        <v>0</v>
      </c>
      <c r="K68" s="3">
        <f t="shared" si="22"/>
        <v>588</v>
      </c>
      <c r="L68" s="4">
        <v>19</v>
      </c>
      <c r="M68" s="5">
        <f t="shared" si="23"/>
        <v>399</v>
      </c>
      <c r="N68" s="4">
        <f t="shared" si="24"/>
        <v>0</v>
      </c>
      <c r="O68" s="5">
        <f t="shared" si="25"/>
        <v>0</v>
      </c>
      <c r="P68" s="5">
        <f t="shared" si="26"/>
        <v>399</v>
      </c>
      <c r="Q68" s="6">
        <v>37</v>
      </c>
      <c r="R68" s="7">
        <f t="shared" si="27"/>
        <v>777</v>
      </c>
      <c r="S68" s="6">
        <f t="shared" si="28"/>
        <v>7</v>
      </c>
      <c r="T68" s="7">
        <f t="shared" si="29"/>
        <v>36.75</v>
      </c>
      <c r="U68" s="7">
        <f t="shared" si="30"/>
        <v>813.75</v>
      </c>
      <c r="V68" s="8">
        <v>21</v>
      </c>
      <c r="W68" s="9">
        <f t="shared" si="31"/>
        <v>441</v>
      </c>
      <c r="X68" s="8">
        <f t="shared" si="32"/>
        <v>0</v>
      </c>
      <c r="Y68" s="9">
        <f t="shared" si="33"/>
        <v>0</v>
      </c>
      <c r="Z68" s="9">
        <f t="shared" si="34"/>
        <v>441</v>
      </c>
      <c r="AA68" s="1">
        <f t="shared" si="35"/>
        <v>2241.75</v>
      </c>
      <c r="AB68" s="1">
        <f t="shared" si="36"/>
        <v>224.17500000000001</v>
      </c>
      <c r="AC68" s="1">
        <f t="shared" si="37"/>
        <v>2017.575</v>
      </c>
    </row>
    <row r="69" spans="1:29" x14ac:dyDescent="0.3">
      <c r="A69">
        <v>9</v>
      </c>
      <c r="B69" t="s">
        <v>110</v>
      </c>
      <c r="C69" t="s">
        <v>95</v>
      </c>
      <c r="D69" t="s">
        <v>16</v>
      </c>
      <c r="E69" t="s">
        <v>17</v>
      </c>
      <c r="F69" s="1">
        <v>22</v>
      </c>
      <c r="G69" s="2">
        <v>24</v>
      </c>
      <c r="H69" s="3">
        <f t="shared" si="19"/>
        <v>528</v>
      </c>
      <c r="I69" s="2">
        <f t="shared" si="20"/>
        <v>0</v>
      </c>
      <c r="J69" s="3">
        <f t="shared" si="21"/>
        <v>0</v>
      </c>
      <c r="K69" s="3">
        <f t="shared" si="22"/>
        <v>528</v>
      </c>
      <c r="L69" s="4">
        <v>37</v>
      </c>
      <c r="M69" s="5">
        <f t="shared" si="23"/>
        <v>814</v>
      </c>
      <c r="N69" s="4">
        <f t="shared" si="24"/>
        <v>7</v>
      </c>
      <c r="O69" s="5">
        <f t="shared" si="25"/>
        <v>38.5</v>
      </c>
      <c r="P69" s="5">
        <f t="shared" si="26"/>
        <v>852.5</v>
      </c>
      <c r="Q69" s="6">
        <v>19</v>
      </c>
      <c r="R69" s="7">
        <f t="shared" si="27"/>
        <v>418</v>
      </c>
      <c r="S69" s="6">
        <f t="shared" si="28"/>
        <v>0</v>
      </c>
      <c r="T69" s="7">
        <f t="shared" si="29"/>
        <v>0</v>
      </c>
      <c r="U69" s="7">
        <f t="shared" si="30"/>
        <v>418</v>
      </c>
      <c r="V69" s="8">
        <v>20</v>
      </c>
      <c r="W69" s="9">
        <f t="shared" si="31"/>
        <v>440</v>
      </c>
      <c r="X69" s="8">
        <f t="shared" si="32"/>
        <v>0</v>
      </c>
      <c r="Y69" s="9">
        <f t="shared" si="33"/>
        <v>0</v>
      </c>
      <c r="Z69" s="9">
        <f t="shared" si="34"/>
        <v>440</v>
      </c>
      <c r="AA69" s="1">
        <f t="shared" si="35"/>
        <v>2238.5</v>
      </c>
      <c r="AB69" s="1">
        <f t="shared" si="36"/>
        <v>223.85000000000002</v>
      </c>
      <c r="AC69" s="1">
        <f t="shared" si="37"/>
        <v>2014.65</v>
      </c>
    </row>
    <row r="70" spans="1:29" x14ac:dyDescent="0.3">
      <c r="A70">
        <v>50</v>
      </c>
      <c r="B70" t="s">
        <v>113</v>
      </c>
      <c r="C70" t="s">
        <v>114</v>
      </c>
      <c r="D70" t="s">
        <v>12</v>
      </c>
      <c r="E70" t="s">
        <v>20</v>
      </c>
      <c r="F70" s="1">
        <v>17</v>
      </c>
      <c r="G70" s="2">
        <v>27</v>
      </c>
      <c r="H70" s="3">
        <f t="shared" si="19"/>
        <v>459</v>
      </c>
      <c r="I70" s="2">
        <f t="shared" si="20"/>
        <v>0</v>
      </c>
      <c r="J70" s="3">
        <f t="shared" si="21"/>
        <v>0</v>
      </c>
      <c r="K70" s="3">
        <f t="shared" si="22"/>
        <v>459</v>
      </c>
      <c r="L70" s="4">
        <v>38</v>
      </c>
      <c r="M70" s="5">
        <f t="shared" si="23"/>
        <v>646</v>
      </c>
      <c r="N70" s="4">
        <f t="shared" si="24"/>
        <v>8</v>
      </c>
      <c r="O70" s="5">
        <f t="shared" si="25"/>
        <v>34</v>
      </c>
      <c r="P70" s="5">
        <f t="shared" si="26"/>
        <v>680</v>
      </c>
      <c r="Q70" s="6">
        <v>22</v>
      </c>
      <c r="R70" s="7">
        <f t="shared" si="27"/>
        <v>374</v>
      </c>
      <c r="S70" s="6">
        <f t="shared" si="28"/>
        <v>0</v>
      </c>
      <c r="T70" s="7">
        <f t="shared" si="29"/>
        <v>0</v>
      </c>
      <c r="U70" s="7">
        <f t="shared" si="30"/>
        <v>374</v>
      </c>
      <c r="V70" s="8">
        <v>40</v>
      </c>
      <c r="W70" s="9">
        <f t="shared" si="31"/>
        <v>680</v>
      </c>
      <c r="X70" s="8">
        <f t="shared" si="32"/>
        <v>10</v>
      </c>
      <c r="Y70" s="9">
        <f t="shared" si="33"/>
        <v>42.5</v>
      </c>
      <c r="Z70" s="9">
        <f t="shared" si="34"/>
        <v>722.5</v>
      </c>
      <c r="AA70" s="1">
        <f t="shared" si="35"/>
        <v>2235.5</v>
      </c>
      <c r="AB70" s="1">
        <f t="shared" si="36"/>
        <v>223.55</v>
      </c>
      <c r="AC70" s="1">
        <f t="shared" si="37"/>
        <v>2011.95</v>
      </c>
    </row>
    <row r="71" spans="1:29" x14ac:dyDescent="0.3">
      <c r="A71">
        <v>80</v>
      </c>
      <c r="B71" t="s">
        <v>59</v>
      </c>
      <c r="C71" t="s">
        <v>60</v>
      </c>
      <c r="D71" t="s">
        <v>12</v>
      </c>
      <c r="E71" t="s">
        <v>53</v>
      </c>
      <c r="F71" s="1">
        <v>15</v>
      </c>
      <c r="G71" s="2">
        <v>36</v>
      </c>
      <c r="H71" s="3">
        <f t="shared" si="19"/>
        <v>540</v>
      </c>
      <c r="I71" s="2">
        <f t="shared" si="20"/>
        <v>6</v>
      </c>
      <c r="J71" s="3">
        <f t="shared" si="21"/>
        <v>22.5</v>
      </c>
      <c r="K71" s="3">
        <f t="shared" si="22"/>
        <v>562.5</v>
      </c>
      <c r="L71" s="4">
        <v>39</v>
      </c>
      <c r="M71" s="5">
        <f t="shared" si="23"/>
        <v>585</v>
      </c>
      <c r="N71" s="4">
        <f t="shared" si="24"/>
        <v>9</v>
      </c>
      <c r="O71" s="5">
        <f t="shared" si="25"/>
        <v>33.75</v>
      </c>
      <c r="P71" s="5">
        <f t="shared" si="26"/>
        <v>618.75</v>
      </c>
      <c r="Q71" s="6">
        <v>31</v>
      </c>
      <c r="R71" s="7">
        <f t="shared" si="27"/>
        <v>465</v>
      </c>
      <c r="S71" s="6">
        <f t="shared" si="28"/>
        <v>1</v>
      </c>
      <c r="T71" s="7">
        <f t="shared" si="29"/>
        <v>3.75</v>
      </c>
      <c r="U71" s="7">
        <f t="shared" si="30"/>
        <v>468.75</v>
      </c>
      <c r="V71" s="8">
        <v>37</v>
      </c>
      <c r="W71" s="9">
        <f t="shared" si="31"/>
        <v>555</v>
      </c>
      <c r="X71" s="8">
        <f t="shared" si="32"/>
        <v>7</v>
      </c>
      <c r="Y71" s="9">
        <f t="shared" si="33"/>
        <v>26.25</v>
      </c>
      <c r="Z71" s="9">
        <f t="shared" si="34"/>
        <v>581.25</v>
      </c>
      <c r="AA71" s="1">
        <f t="shared" si="35"/>
        <v>2231.25</v>
      </c>
      <c r="AB71" s="1">
        <f t="shared" si="36"/>
        <v>223.125</v>
      </c>
      <c r="AC71" s="1">
        <f t="shared" si="37"/>
        <v>2008.125</v>
      </c>
    </row>
    <row r="72" spans="1:29" x14ac:dyDescent="0.3">
      <c r="A72">
        <v>22</v>
      </c>
      <c r="B72" t="s">
        <v>34</v>
      </c>
      <c r="C72" t="s">
        <v>35</v>
      </c>
      <c r="D72" t="s">
        <v>16</v>
      </c>
      <c r="E72" t="s">
        <v>17</v>
      </c>
      <c r="F72" s="1">
        <v>20</v>
      </c>
      <c r="G72" s="2">
        <v>35</v>
      </c>
      <c r="H72" s="3">
        <f t="shared" si="19"/>
        <v>700</v>
      </c>
      <c r="I72" s="2">
        <f t="shared" si="20"/>
        <v>5</v>
      </c>
      <c r="J72" s="3">
        <f t="shared" si="21"/>
        <v>25</v>
      </c>
      <c r="K72" s="3">
        <f t="shared" si="22"/>
        <v>725</v>
      </c>
      <c r="L72" s="4">
        <v>20</v>
      </c>
      <c r="M72" s="5">
        <f t="shared" si="23"/>
        <v>400</v>
      </c>
      <c r="N72" s="4">
        <f t="shared" si="24"/>
        <v>0</v>
      </c>
      <c r="O72" s="5">
        <f t="shared" si="25"/>
        <v>0</v>
      </c>
      <c r="P72" s="5">
        <f t="shared" si="26"/>
        <v>400</v>
      </c>
      <c r="Q72" s="6">
        <v>20</v>
      </c>
      <c r="R72" s="7">
        <f t="shared" si="27"/>
        <v>400</v>
      </c>
      <c r="S72" s="6">
        <f t="shared" si="28"/>
        <v>0</v>
      </c>
      <c r="T72" s="7">
        <f t="shared" si="29"/>
        <v>0</v>
      </c>
      <c r="U72" s="7">
        <f t="shared" si="30"/>
        <v>400</v>
      </c>
      <c r="V72" s="8">
        <v>34</v>
      </c>
      <c r="W72" s="9">
        <f t="shared" si="31"/>
        <v>680</v>
      </c>
      <c r="X72" s="8">
        <f t="shared" si="32"/>
        <v>4</v>
      </c>
      <c r="Y72" s="9">
        <f t="shared" si="33"/>
        <v>20</v>
      </c>
      <c r="Z72" s="9">
        <f t="shared" si="34"/>
        <v>700</v>
      </c>
      <c r="AA72" s="1">
        <f t="shared" si="35"/>
        <v>2225</v>
      </c>
      <c r="AB72" s="1">
        <f t="shared" si="36"/>
        <v>222.5</v>
      </c>
      <c r="AC72" s="1">
        <f t="shared" si="37"/>
        <v>2002.5</v>
      </c>
    </row>
    <row r="73" spans="1:29" x14ac:dyDescent="0.3">
      <c r="A73">
        <v>24</v>
      </c>
      <c r="B73" t="s">
        <v>91</v>
      </c>
      <c r="C73" t="s">
        <v>92</v>
      </c>
      <c r="D73" t="s">
        <v>16</v>
      </c>
      <c r="E73" t="s">
        <v>20</v>
      </c>
      <c r="F73" s="1">
        <v>21</v>
      </c>
      <c r="G73" s="2">
        <v>20</v>
      </c>
      <c r="H73" s="3">
        <f t="shared" si="19"/>
        <v>420</v>
      </c>
      <c r="I73" s="2">
        <f t="shared" si="20"/>
        <v>0</v>
      </c>
      <c r="J73" s="3">
        <f t="shared" si="21"/>
        <v>0</v>
      </c>
      <c r="K73" s="3">
        <f t="shared" si="22"/>
        <v>420</v>
      </c>
      <c r="L73" s="4">
        <v>21</v>
      </c>
      <c r="M73" s="5">
        <f t="shared" si="23"/>
        <v>441</v>
      </c>
      <c r="N73" s="4">
        <f t="shared" si="24"/>
        <v>0</v>
      </c>
      <c r="O73" s="5">
        <f t="shared" si="25"/>
        <v>0</v>
      </c>
      <c r="P73" s="5">
        <f t="shared" si="26"/>
        <v>441</v>
      </c>
      <c r="Q73" s="6">
        <v>28</v>
      </c>
      <c r="R73" s="7">
        <f t="shared" si="27"/>
        <v>588</v>
      </c>
      <c r="S73" s="6">
        <f t="shared" si="28"/>
        <v>0</v>
      </c>
      <c r="T73" s="7">
        <f t="shared" si="29"/>
        <v>0</v>
      </c>
      <c r="U73" s="7">
        <f t="shared" si="30"/>
        <v>588</v>
      </c>
      <c r="V73" s="8">
        <v>35</v>
      </c>
      <c r="W73" s="9">
        <f t="shared" si="31"/>
        <v>735</v>
      </c>
      <c r="X73" s="8">
        <f t="shared" si="32"/>
        <v>5</v>
      </c>
      <c r="Y73" s="9">
        <f t="shared" si="33"/>
        <v>26.25</v>
      </c>
      <c r="Z73" s="9">
        <f t="shared" si="34"/>
        <v>761.25</v>
      </c>
      <c r="AA73" s="1">
        <f t="shared" si="35"/>
        <v>2210.25</v>
      </c>
      <c r="AB73" s="1">
        <f t="shared" si="36"/>
        <v>221.02500000000001</v>
      </c>
      <c r="AC73" s="1">
        <f t="shared" si="37"/>
        <v>1989.2249999999999</v>
      </c>
    </row>
    <row r="74" spans="1:29" x14ac:dyDescent="0.3">
      <c r="A74">
        <v>84</v>
      </c>
      <c r="B74" t="s">
        <v>10</v>
      </c>
      <c r="C74" t="s">
        <v>152</v>
      </c>
      <c r="D74" t="s">
        <v>12</v>
      </c>
      <c r="E74" t="s">
        <v>23</v>
      </c>
      <c r="F74" s="1">
        <v>18</v>
      </c>
      <c r="G74" s="2">
        <v>27</v>
      </c>
      <c r="H74" s="3">
        <f t="shared" si="19"/>
        <v>486</v>
      </c>
      <c r="I74" s="2">
        <f t="shared" si="20"/>
        <v>0</v>
      </c>
      <c r="J74" s="3">
        <f t="shared" si="21"/>
        <v>0</v>
      </c>
      <c r="K74" s="3">
        <f t="shared" si="22"/>
        <v>486</v>
      </c>
      <c r="L74" s="4">
        <v>22</v>
      </c>
      <c r="M74" s="5">
        <f t="shared" si="23"/>
        <v>396</v>
      </c>
      <c r="N74" s="4">
        <f t="shared" si="24"/>
        <v>0</v>
      </c>
      <c r="O74" s="5">
        <f t="shared" si="25"/>
        <v>0</v>
      </c>
      <c r="P74" s="5">
        <f t="shared" si="26"/>
        <v>396</v>
      </c>
      <c r="Q74" s="6">
        <v>33</v>
      </c>
      <c r="R74" s="7">
        <f t="shared" si="27"/>
        <v>594</v>
      </c>
      <c r="S74" s="6">
        <f t="shared" si="28"/>
        <v>3</v>
      </c>
      <c r="T74" s="7">
        <f t="shared" si="29"/>
        <v>13.5</v>
      </c>
      <c r="U74" s="7">
        <f t="shared" si="30"/>
        <v>607.5</v>
      </c>
      <c r="V74" s="8">
        <v>38</v>
      </c>
      <c r="W74" s="9">
        <f t="shared" si="31"/>
        <v>684</v>
      </c>
      <c r="X74" s="8">
        <f t="shared" si="32"/>
        <v>8</v>
      </c>
      <c r="Y74" s="9">
        <f t="shared" si="33"/>
        <v>36</v>
      </c>
      <c r="Z74" s="9">
        <f t="shared" si="34"/>
        <v>720</v>
      </c>
      <c r="AA74" s="1">
        <f t="shared" si="35"/>
        <v>2209.5</v>
      </c>
      <c r="AB74" s="1">
        <f t="shared" si="36"/>
        <v>220.95000000000002</v>
      </c>
      <c r="AC74" s="1">
        <f t="shared" si="37"/>
        <v>1988.55</v>
      </c>
    </row>
    <row r="75" spans="1:29" x14ac:dyDescent="0.3">
      <c r="A75">
        <v>44</v>
      </c>
      <c r="B75" t="s">
        <v>154</v>
      </c>
      <c r="C75" t="s">
        <v>90</v>
      </c>
      <c r="D75" t="s">
        <v>12</v>
      </c>
      <c r="E75" t="s">
        <v>45</v>
      </c>
      <c r="F75" s="1">
        <v>25</v>
      </c>
      <c r="G75" s="2">
        <v>20</v>
      </c>
      <c r="H75" s="3">
        <f t="shared" ref="H75:H97" si="38">F75*G75</f>
        <v>500</v>
      </c>
      <c r="I75" s="2">
        <f t="shared" ref="I75:I97" si="39">IF(G75&gt;30,G75-30,0)</f>
        <v>0</v>
      </c>
      <c r="J75" s="3">
        <f t="shared" ref="J75:J97" si="40">0.25*F75*I75</f>
        <v>0</v>
      </c>
      <c r="K75" s="3">
        <f t="shared" ref="K75:K97" si="41">H75+J75</f>
        <v>500</v>
      </c>
      <c r="L75" s="4">
        <v>21</v>
      </c>
      <c r="M75" s="5">
        <f t="shared" ref="M75:M97" si="42">$F75*L75</f>
        <v>525</v>
      </c>
      <c r="N75" s="4">
        <f t="shared" ref="N75:N97" si="43">IF(L75&gt;30,L75-30,0)</f>
        <v>0</v>
      </c>
      <c r="O75" s="5">
        <f t="shared" ref="O75:O97" si="44">0.25*$F75*N75</f>
        <v>0</v>
      </c>
      <c r="P75" s="5">
        <f t="shared" ref="P75:P97" si="45">M75+O75</f>
        <v>525</v>
      </c>
      <c r="Q75" s="6">
        <v>26</v>
      </c>
      <c r="R75" s="7">
        <f t="shared" ref="R75:R97" si="46">$F75*Q75</f>
        <v>650</v>
      </c>
      <c r="S75" s="6">
        <f t="shared" ref="S75:S97" si="47">IF(Q75&gt;30,Q75-30,0)</f>
        <v>0</v>
      </c>
      <c r="T75" s="7">
        <f t="shared" ref="T75:T97" si="48">0.25*$F75*S75</f>
        <v>0</v>
      </c>
      <c r="U75" s="7">
        <f t="shared" ref="U75:U97" si="49">R75+T75</f>
        <v>650</v>
      </c>
      <c r="V75" s="8">
        <v>21</v>
      </c>
      <c r="W75" s="9">
        <f t="shared" ref="W75:W97" si="50">$F75*V75</f>
        <v>525</v>
      </c>
      <c r="X75" s="8">
        <f t="shared" ref="X75:X97" si="51">IF(V75&gt;30,V75-30,0)</f>
        <v>0</v>
      </c>
      <c r="Y75" s="9">
        <f t="shared" ref="Y75:Y97" si="52">0.25*$F75*X75</f>
        <v>0</v>
      </c>
      <c r="Z75" s="9">
        <f t="shared" ref="Z75:Z97" si="53">W75+Y75</f>
        <v>525</v>
      </c>
      <c r="AA75" s="1">
        <f t="shared" ref="AA75:AA97" si="54">K75+P75+U75+Z75</f>
        <v>2200</v>
      </c>
      <c r="AB75" s="1">
        <f t="shared" ref="AB75:AB97" si="55">0.1*AA75</f>
        <v>220</v>
      </c>
      <c r="AC75" s="1">
        <f t="shared" ref="AC75:AC97" si="56">AA75-AB75</f>
        <v>1980</v>
      </c>
    </row>
    <row r="76" spans="1:29" x14ac:dyDescent="0.3">
      <c r="A76">
        <v>75</v>
      </c>
      <c r="B76" t="s">
        <v>32</v>
      </c>
      <c r="C76" t="s">
        <v>33</v>
      </c>
      <c r="D76" t="s">
        <v>12</v>
      </c>
      <c r="E76" t="s">
        <v>23</v>
      </c>
      <c r="F76" s="1">
        <v>20</v>
      </c>
      <c r="G76" s="2">
        <v>22</v>
      </c>
      <c r="H76" s="3">
        <f t="shared" si="38"/>
        <v>440</v>
      </c>
      <c r="I76" s="2">
        <f t="shared" si="39"/>
        <v>0</v>
      </c>
      <c r="J76" s="3">
        <f t="shared" si="40"/>
        <v>0</v>
      </c>
      <c r="K76" s="3">
        <f t="shared" si="41"/>
        <v>440</v>
      </c>
      <c r="L76" s="4">
        <v>21</v>
      </c>
      <c r="M76" s="5">
        <f t="shared" si="42"/>
        <v>420</v>
      </c>
      <c r="N76" s="4">
        <f t="shared" si="43"/>
        <v>0</v>
      </c>
      <c r="O76" s="5">
        <f t="shared" si="44"/>
        <v>0</v>
      </c>
      <c r="P76" s="5">
        <f t="shared" si="45"/>
        <v>420</v>
      </c>
      <c r="Q76" s="6">
        <v>39</v>
      </c>
      <c r="R76" s="7">
        <f t="shared" si="46"/>
        <v>780</v>
      </c>
      <c r="S76" s="6">
        <f t="shared" si="47"/>
        <v>9</v>
      </c>
      <c r="T76" s="7">
        <f t="shared" si="48"/>
        <v>45</v>
      </c>
      <c r="U76" s="7">
        <f t="shared" si="49"/>
        <v>825</v>
      </c>
      <c r="V76" s="8">
        <v>25</v>
      </c>
      <c r="W76" s="9">
        <f t="shared" si="50"/>
        <v>500</v>
      </c>
      <c r="X76" s="8">
        <f t="shared" si="51"/>
        <v>0</v>
      </c>
      <c r="Y76" s="9">
        <f t="shared" si="52"/>
        <v>0</v>
      </c>
      <c r="Z76" s="9">
        <f t="shared" si="53"/>
        <v>500</v>
      </c>
      <c r="AA76" s="1">
        <f t="shared" si="54"/>
        <v>2185</v>
      </c>
      <c r="AB76" s="1">
        <f t="shared" si="55"/>
        <v>218.5</v>
      </c>
      <c r="AC76" s="1">
        <f t="shared" si="56"/>
        <v>1966.5</v>
      </c>
    </row>
    <row r="77" spans="1:29" x14ac:dyDescent="0.3">
      <c r="A77">
        <v>6</v>
      </c>
      <c r="B77" t="s">
        <v>85</v>
      </c>
      <c r="C77" t="s">
        <v>86</v>
      </c>
      <c r="D77" t="s">
        <v>16</v>
      </c>
      <c r="E77" t="s">
        <v>13</v>
      </c>
      <c r="F77" s="1">
        <v>20</v>
      </c>
      <c r="G77" s="2">
        <v>28</v>
      </c>
      <c r="H77" s="3">
        <f t="shared" si="38"/>
        <v>560</v>
      </c>
      <c r="I77" s="2">
        <f t="shared" si="39"/>
        <v>0</v>
      </c>
      <c r="J77" s="3">
        <f t="shared" si="40"/>
        <v>0</v>
      </c>
      <c r="K77" s="3">
        <f t="shared" si="41"/>
        <v>560</v>
      </c>
      <c r="L77" s="4">
        <v>21</v>
      </c>
      <c r="M77" s="5">
        <f t="shared" si="42"/>
        <v>420</v>
      </c>
      <c r="N77" s="4">
        <f t="shared" si="43"/>
        <v>0</v>
      </c>
      <c r="O77" s="5">
        <f t="shared" si="44"/>
        <v>0</v>
      </c>
      <c r="P77" s="5">
        <f t="shared" si="45"/>
        <v>420</v>
      </c>
      <c r="Q77" s="6">
        <v>25</v>
      </c>
      <c r="R77" s="7">
        <f t="shared" si="46"/>
        <v>500</v>
      </c>
      <c r="S77" s="6">
        <f t="shared" si="47"/>
        <v>0</v>
      </c>
      <c r="T77" s="7">
        <f t="shared" si="48"/>
        <v>0</v>
      </c>
      <c r="U77" s="7">
        <f t="shared" si="49"/>
        <v>500</v>
      </c>
      <c r="V77" s="8">
        <v>34</v>
      </c>
      <c r="W77" s="9">
        <f t="shared" si="50"/>
        <v>680</v>
      </c>
      <c r="X77" s="8">
        <f t="shared" si="51"/>
        <v>4</v>
      </c>
      <c r="Y77" s="9">
        <f t="shared" si="52"/>
        <v>20</v>
      </c>
      <c r="Z77" s="9">
        <f t="shared" si="53"/>
        <v>700</v>
      </c>
      <c r="AA77" s="1">
        <f t="shared" si="54"/>
        <v>2180</v>
      </c>
      <c r="AB77" s="1">
        <f t="shared" si="55"/>
        <v>218</v>
      </c>
      <c r="AC77" s="1">
        <f t="shared" si="56"/>
        <v>1962</v>
      </c>
    </row>
    <row r="78" spans="1:29" x14ac:dyDescent="0.3">
      <c r="A78">
        <v>64</v>
      </c>
      <c r="B78" t="s">
        <v>94</v>
      </c>
      <c r="C78" t="s">
        <v>74</v>
      </c>
      <c r="D78" t="s">
        <v>12</v>
      </c>
      <c r="E78" t="s">
        <v>53</v>
      </c>
      <c r="F78" s="1">
        <v>23</v>
      </c>
      <c r="G78" s="2">
        <v>19</v>
      </c>
      <c r="H78" s="3">
        <f t="shared" si="38"/>
        <v>437</v>
      </c>
      <c r="I78" s="2">
        <f t="shared" si="39"/>
        <v>0</v>
      </c>
      <c r="J78" s="3">
        <f t="shared" si="40"/>
        <v>0</v>
      </c>
      <c r="K78" s="3">
        <f t="shared" si="41"/>
        <v>437</v>
      </c>
      <c r="L78" s="4">
        <v>27</v>
      </c>
      <c r="M78" s="5">
        <f t="shared" si="42"/>
        <v>621</v>
      </c>
      <c r="N78" s="4">
        <f t="shared" si="43"/>
        <v>0</v>
      </c>
      <c r="O78" s="5">
        <f t="shared" si="44"/>
        <v>0</v>
      </c>
      <c r="P78" s="5">
        <f t="shared" si="45"/>
        <v>621</v>
      </c>
      <c r="Q78" s="6">
        <v>21</v>
      </c>
      <c r="R78" s="7">
        <f t="shared" si="46"/>
        <v>483</v>
      </c>
      <c r="S78" s="6">
        <f t="shared" si="47"/>
        <v>0</v>
      </c>
      <c r="T78" s="7">
        <f t="shared" si="48"/>
        <v>0</v>
      </c>
      <c r="U78" s="7">
        <f t="shared" si="49"/>
        <v>483</v>
      </c>
      <c r="V78" s="8">
        <v>25</v>
      </c>
      <c r="W78" s="9">
        <f t="shared" si="50"/>
        <v>575</v>
      </c>
      <c r="X78" s="8">
        <f t="shared" si="51"/>
        <v>0</v>
      </c>
      <c r="Y78" s="9">
        <f t="shared" si="52"/>
        <v>0</v>
      </c>
      <c r="Z78" s="9">
        <f t="shared" si="53"/>
        <v>575</v>
      </c>
      <c r="AA78" s="1">
        <f t="shared" si="54"/>
        <v>2116</v>
      </c>
      <c r="AB78" s="1">
        <f t="shared" si="55"/>
        <v>211.60000000000002</v>
      </c>
      <c r="AC78" s="1">
        <f t="shared" si="56"/>
        <v>1904.4</v>
      </c>
    </row>
    <row r="79" spans="1:29" x14ac:dyDescent="0.3">
      <c r="A79">
        <v>60</v>
      </c>
      <c r="B79" t="s">
        <v>118</v>
      </c>
      <c r="C79" t="s">
        <v>95</v>
      </c>
      <c r="D79" t="s">
        <v>12</v>
      </c>
      <c r="E79" t="s">
        <v>23</v>
      </c>
      <c r="F79" s="1">
        <v>19</v>
      </c>
      <c r="G79" s="2">
        <v>34</v>
      </c>
      <c r="H79" s="3">
        <f t="shared" si="38"/>
        <v>646</v>
      </c>
      <c r="I79" s="2">
        <f t="shared" si="39"/>
        <v>4</v>
      </c>
      <c r="J79" s="3">
        <f t="shared" si="40"/>
        <v>19</v>
      </c>
      <c r="K79" s="3">
        <f t="shared" si="41"/>
        <v>665</v>
      </c>
      <c r="L79" s="4">
        <v>24</v>
      </c>
      <c r="M79" s="5">
        <f t="shared" si="42"/>
        <v>456</v>
      </c>
      <c r="N79" s="4">
        <f t="shared" si="43"/>
        <v>0</v>
      </c>
      <c r="O79" s="5">
        <f t="shared" si="44"/>
        <v>0</v>
      </c>
      <c r="P79" s="5">
        <f t="shared" si="45"/>
        <v>456</v>
      </c>
      <c r="Q79" s="6">
        <v>31</v>
      </c>
      <c r="R79" s="7">
        <f t="shared" si="46"/>
        <v>589</v>
      </c>
      <c r="S79" s="6">
        <f t="shared" si="47"/>
        <v>1</v>
      </c>
      <c r="T79" s="7">
        <f t="shared" si="48"/>
        <v>4.75</v>
      </c>
      <c r="U79" s="7">
        <f t="shared" si="49"/>
        <v>593.75</v>
      </c>
      <c r="V79" s="8">
        <v>20</v>
      </c>
      <c r="W79" s="9">
        <f t="shared" si="50"/>
        <v>380</v>
      </c>
      <c r="X79" s="8">
        <f t="shared" si="51"/>
        <v>0</v>
      </c>
      <c r="Y79" s="9">
        <f t="shared" si="52"/>
        <v>0</v>
      </c>
      <c r="Z79" s="9">
        <f t="shared" si="53"/>
        <v>380</v>
      </c>
      <c r="AA79" s="1">
        <f t="shared" si="54"/>
        <v>2094.75</v>
      </c>
      <c r="AB79" s="1">
        <f t="shared" si="55"/>
        <v>209.47500000000002</v>
      </c>
      <c r="AC79" s="1">
        <f t="shared" si="56"/>
        <v>1885.2750000000001</v>
      </c>
    </row>
    <row r="80" spans="1:29" x14ac:dyDescent="0.3">
      <c r="A80">
        <v>13</v>
      </c>
      <c r="B80" t="s">
        <v>77</v>
      </c>
      <c r="C80" t="s">
        <v>78</v>
      </c>
      <c r="D80" t="s">
        <v>16</v>
      </c>
      <c r="E80" t="s">
        <v>40</v>
      </c>
      <c r="F80" s="1">
        <v>15</v>
      </c>
      <c r="G80" s="2">
        <v>38</v>
      </c>
      <c r="H80" s="3">
        <f t="shared" si="38"/>
        <v>570</v>
      </c>
      <c r="I80" s="2">
        <f t="shared" si="39"/>
        <v>8</v>
      </c>
      <c r="J80" s="3">
        <f t="shared" si="40"/>
        <v>30</v>
      </c>
      <c r="K80" s="3">
        <f t="shared" si="41"/>
        <v>600</v>
      </c>
      <c r="L80" s="4">
        <v>23</v>
      </c>
      <c r="M80" s="5">
        <f t="shared" si="42"/>
        <v>345</v>
      </c>
      <c r="N80" s="4">
        <f t="shared" si="43"/>
        <v>0</v>
      </c>
      <c r="O80" s="5">
        <f t="shared" si="44"/>
        <v>0</v>
      </c>
      <c r="P80" s="5">
        <f t="shared" si="45"/>
        <v>345</v>
      </c>
      <c r="Q80" s="6">
        <v>35</v>
      </c>
      <c r="R80" s="7">
        <f t="shared" si="46"/>
        <v>525</v>
      </c>
      <c r="S80" s="6">
        <f t="shared" si="47"/>
        <v>5</v>
      </c>
      <c r="T80" s="7">
        <f t="shared" si="48"/>
        <v>18.75</v>
      </c>
      <c r="U80" s="7">
        <f t="shared" si="49"/>
        <v>543.75</v>
      </c>
      <c r="V80" s="8">
        <v>37</v>
      </c>
      <c r="W80" s="9">
        <f t="shared" si="50"/>
        <v>555</v>
      </c>
      <c r="X80" s="8">
        <f t="shared" si="51"/>
        <v>7</v>
      </c>
      <c r="Y80" s="9">
        <f t="shared" si="52"/>
        <v>26.25</v>
      </c>
      <c r="Z80" s="9">
        <f t="shared" si="53"/>
        <v>581.25</v>
      </c>
      <c r="AA80" s="1">
        <f t="shared" si="54"/>
        <v>2070</v>
      </c>
      <c r="AB80" s="1">
        <f t="shared" si="55"/>
        <v>207</v>
      </c>
      <c r="AC80" s="1">
        <f t="shared" si="56"/>
        <v>1863</v>
      </c>
    </row>
    <row r="81" spans="1:29" x14ac:dyDescent="0.3">
      <c r="A81">
        <v>18</v>
      </c>
      <c r="B81" t="s">
        <v>83</v>
      </c>
      <c r="C81" t="s">
        <v>84</v>
      </c>
      <c r="D81" t="s">
        <v>16</v>
      </c>
      <c r="E81" t="s">
        <v>45</v>
      </c>
      <c r="F81" s="1">
        <v>23</v>
      </c>
      <c r="G81" s="2">
        <v>21</v>
      </c>
      <c r="H81" s="3">
        <f t="shared" si="38"/>
        <v>483</v>
      </c>
      <c r="I81" s="2">
        <f t="shared" si="39"/>
        <v>0</v>
      </c>
      <c r="J81" s="3">
        <f t="shared" si="40"/>
        <v>0</v>
      </c>
      <c r="K81" s="3">
        <f t="shared" si="41"/>
        <v>483</v>
      </c>
      <c r="L81" s="4">
        <v>28</v>
      </c>
      <c r="M81" s="5">
        <f t="shared" si="42"/>
        <v>644</v>
      </c>
      <c r="N81" s="4">
        <f t="shared" si="43"/>
        <v>0</v>
      </c>
      <c r="O81" s="5">
        <f t="shared" si="44"/>
        <v>0</v>
      </c>
      <c r="P81" s="5">
        <f t="shared" si="45"/>
        <v>644</v>
      </c>
      <c r="Q81" s="6">
        <v>20</v>
      </c>
      <c r="R81" s="7">
        <f t="shared" si="46"/>
        <v>460</v>
      </c>
      <c r="S81" s="6">
        <f t="shared" si="47"/>
        <v>0</v>
      </c>
      <c r="T81" s="7">
        <f t="shared" si="48"/>
        <v>0</v>
      </c>
      <c r="U81" s="7">
        <f t="shared" si="49"/>
        <v>460</v>
      </c>
      <c r="V81" s="8">
        <v>20</v>
      </c>
      <c r="W81" s="9">
        <f t="shared" si="50"/>
        <v>460</v>
      </c>
      <c r="X81" s="8">
        <f t="shared" si="51"/>
        <v>0</v>
      </c>
      <c r="Y81" s="9">
        <f t="shared" si="52"/>
        <v>0</v>
      </c>
      <c r="Z81" s="9">
        <f t="shared" si="53"/>
        <v>460</v>
      </c>
      <c r="AA81" s="1">
        <f t="shared" si="54"/>
        <v>2047</v>
      </c>
      <c r="AB81" s="1">
        <f t="shared" si="55"/>
        <v>204.70000000000002</v>
      </c>
      <c r="AC81" s="1">
        <f t="shared" si="56"/>
        <v>1842.3</v>
      </c>
    </row>
    <row r="82" spans="1:29" x14ac:dyDescent="0.3">
      <c r="A82">
        <v>48</v>
      </c>
      <c r="B82" t="s">
        <v>10</v>
      </c>
      <c r="C82" t="s">
        <v>11</v>
      </c>
      <c r="D82" t="s">
        <v>12</v>
      </c>
      <c r="E82" t="s">
        <v>13</v>
      </c>
      <c r="F82" s="1">
        <v>17</v>
      </c>
      <c r="G82" s="2">
        <v>28</v>
      </c>
      <c r="H82" s="3">
        <f t="shared" si="38"/>
        <v>476</v>
      </c>
      <c r="I82" s="2">
        <f t="shared" si="39"/>
        <v>0</v>
      </c>
      <c r="J82" s="3">
        <f t="shared" si="40"/>
        <v>0</v>
      </c>
      <c r="K82" s="3">
        <f t="shared" si="41"/>
        <v>476</v>
      </c>
      <c r="L82" s="4">
        <v>29</v>
      </c>
      <c r="M82" s="5">
        <f t="shared" si="42"/>
        <v>493</v>
      </c>
      <c r="N82" s="4">
        <f t="shared" si="43"/>
        <v>0</v>
      </c>
      <c r="O82" s="5">
        <f t="shared" si="44"/>
        <v>0</v>
      </c>
      <c r="P82" s="5">
        <f t="shared" si="45"/>
        <v>493</v>
      </c>
      <c r="Q82" s="6">
        <v>28</v>
      </c>
      <c r="R82" s="7">
        <f t="shared" si="46"/>
        <v>476</v>
      </c>
      <c r="S82" s="6">
        <f t="shared" si="47"/>
        <v>0</v>
      </c>
      <c r="T82" s="7">
        <f t="shared" si="48"/>
        <v>0</v>
      </c>
      <c r="U82" s="7">
        <f t="shared" si="49"/>
        <v>476</v>
      </c>
      <c r="V82" s="8">
        <v>34</v>
      </c>
      <c r="W82" s="9">
        <f t="shared" si="50"/>
        <v>578</v>
      </c>
      <c r="X82" s="8">
        <f t="shared" si="51"/>
        <v>4</v>
      </c>
      <c r="Y82" s="9">
        <f t="shared" si="52"/>
        <v>17</v>
      </c>
      <c r="Z82" s="9">
        <f t="shared" si="53"/>
        <v>595</v>
      </c>
      <c r="AA82" s="1">
        <f t="shared" si="54"/>
        <v>2040</v>
      </c>
      <c r="AB82" s="1">
        <f t="shared" si="55"/>
        <v>204</v>
      </c>
      <c r="AC82" s="1">
        <f t="shared" si="56"/>
        <v>1836</v>
      </c>
    </row>
    <row r="83" spans="1:29" x14ac:dyDescent="0.3">
      <c r="A83">
        <v>21</v>
      </c>
      <c r="B83" t="s">
        <v>61</v>
      </c>
      <c r="C83" t="s">
        <v>62</v>
      </c>
      <c r="D83" t="s">
        <v>16</v>
      </c>
      <c r="E83" t="s">
        <v>23</v>
      </c>
      <c r="F83" s="1">
        <v>17</v>
      </c>
      <c r="G83" s="2">
        <v>32</v>
      </c>
      <c r="H83" s="3">
        <f t="shared" si="38"/>
        <v>544</v>
      </c>
      <c r="I83" s="2">
        <f t="shared" si="39"/>
        <v>2</v>
      </c>
      <c r="J83" s="3">
        <f t="shared" si="40"/>
        <v>8.5</v>
      </c>
      <c r="K83" s="3">
        <f t="shared" si="41"/>
        <v>552.5</v>
      </c>
      <c r="L83" s="4">
        <v>29</v>
      </c>
      <c r="M83" s="5">
        <f t="shared" si="42"/>
        <v>493</v>
      </c>
      <c r="N83" s="4">
        <f t="shared" si="43"/>
        <v>0</v>
      </c>
      <c r="O83" s="5">
        <f t="shared" si="44"/>
        <v>0</v>
      </c>
      <c r="P83" s="5">
        <f t="shared" si="45"/>
        <v>493</v>
      </c>
      <c r="Q83" s="6">
        <v>32</v>
      </c>
      <c r="R83" s="7">
        <f t="shared" si="46"/>
        <v>544</v>
      </c>
      <c r="S83" s="6">
        <f t="shared" si="47"/>
        <v>2</v>
      </c>
      <c r="T83" s="7">
        <f t="shared" si="48"/>
        <v>8.5</v>
      </c>
      <c r="U83" s="7">
        <f t="shared" si="49"/>
        <v>552.5</v>
      </c>
      <c r="V83" s="8">
        <v>25</v>
      </c>
      <c r="W83" s="9">
        <f t="shared" si="50"/>
        <v>425</v>
      </c>
      <c r="X83" s="8">
        <f t="shared" si="51"/>
        <v>0</v>
      </c>
      <c r="Y83" s="9">
        <f t="shared" si="52"/>
        <v>0</v>
      </c>
      <c r="Z83" s="9">
        <f t="shared" si="53"/>
        <v>425</v>
      </c>
      <c r="AA83" s="1">
        <f t="shared" si="54"/>
        <v>2023</v>
      </c>
      <c r="AB83" s="1">
        <f t="shared" si="55"/>
        <v>202.3</v>
      </c>
      <c r="AC83" s="1">
        <f t="shared" si="56"/>
        <v>1820.7</v>
      </c>
    </row>
    <row r="84" spans="1:29" x14ac:dyDescent="0.3">
      <c r="A84">
        <v>65</v>
      </c>
      <c r="B84" t="s">
        <v>48</v>
      </c>
      <c r="C84" t="s">
        <v>49</v>
      </c>
      <c r="D84" t="s">
        <v>12</v>
      </c>
      <c r="E84" t="s">
        <v>13</v>
      </c>
      <c r="F84" s="1">
        <v>16</v>
      </c>
      <c r="G84" s="2">
        <v>38</v>
      </c>
      <c r="H84" s="3">
        <f t="shared" si="38"/>
        <v>608</v>
      </c>
      <c r="I84" s="2">
        <f t="shared" si="39"/>
        <v>8</v>
      </c>
      <c r="J84" s="3">
        <f t="shared" si="40"/>
        <v>32</v>
      </c>
      <c r="K84" s="3">
        <f t="shared" si="41"/>
        <v>640</v>
      </c>
      <c r="L84" s="4">
        <v>26</v>
      </c>
      <c r="M84" s="5">
        <f t="shared" si="42"/>
        <v>416</v>
      </c>
      <c r="N84" s="4">
        <f t="shared" si="43"/>
        <v>0</v>
      </c>
      <c r="O84" s="5">
        <f t="shared" si="44"/>
        <v>0</v>
      </c>
      <c r="P84" s="5">
        <f t="shared" si="45"/>
        <v>416</v>
      </c>
      <c r="Q84" s="6">
        <v>25</v>
      </c>
      <c r="R84" s="7">
        <f t="shared" si="46"/>
        <v>400</v>
      </c>
      <c r="S84" s="6">
        <f t="shared" si="47"/>
        <v>0</v>
      </c>
      <c r="T84" s="7">
        <f t="shared" si="48"/>
        <v>0</v>
      </c>
      <c r="U84" s="7">
        <f t="shared" si="49"/>
        <v>400</v>
      </c>
      <c r="V84" s="8">
        <v>33</v>
      </c>
      <c r="W84" s="9">
        <f t="shared" si="50"/>
        <v>528</v>
      </c>
      <c r="X84" s="8">
        <f t="shared" si="51"/>
        <v>3</v>
      </c>
      <c r="Y84" s="9">
        <f t="shared" si="52"/>
        <v>12</v>
      </c>
      <c r="Z84" s="9">
        <f t="shared" si="53"/>
        <v>540</v>
      </c>
      <c r="AA84" s="1">
        <f t="shared" si="54"/>
        <v>1996</v>
      </c>
      <c r="AB84" s="1">
        <f t="shared" si="55"/>
        <v>199.60000000000002</v>
      </c>
      <c r="AC84" s="1">
        <f t="shared" si="56"/>
        <v>1796.4</v>
      </c>
    </row>
    <row r="85" spans="1:29" x14ac:dyDescent="0.3">
      <c r="A85">
        <v>20</v>
      </c>
      <c r="B85" t="s">
        <v>124</v>
      </c>
      <c r="C85" t="s">
        <v>125</v>
      </c>
      <c r="D85" t="s">
        <v>16</v>
      </c>
      <c r="E85" t="s">
        <v>53</v>
      </c>
      <c r="F85" s="1">
        <v>15</v>
      </c>
      <c r="G85" s="2">
        <v>37</v>
      </c>
      <c r="H85" s="3">
        <f t="shared" si="38"/>
        <v>555</v>
      </c>
      <c r="I85" s="2">
        <f t="shared" si="39"/>
        <v>7</v>
      </c>
      <c r="J85" s="3">
        <f t="shared" si="40"/>
        <v>26.25</v>
      </c>
      <c r="K85" s="3">
        <f t="shared" si="41"/>
        <v>581.25</v>
      </c>
      <c r="L85" s="4">
        <v>40</v>
      </c>
      <c r="M85" s="5">
        <f t="shared" si="42"/>
        <v>600</v>
      </c>
      <c r="N85" s="4">
        <f t="shared" si="43"/>
        <v>10</v>
      </c>
      <c r="O85" s="5">
        <f t="shared" si="44"/>
        <v>37.5</v>
      </c>
      <c r="P85" s="5">
        <f t="shared" si="45"/>
        <v>637.5</v>
      </c>
      <c r="Q85" s="6">
        <v>31</v>
      </c>
      <c r="R85" s="7">
        <f t="shared" si="46"/>
        <v>465</v>
      </c>
      <c r="S85" s="6">
        <f t="shared" si="47"/>
        <v>1</v>
      </c>
      <c r="T85" s="7">
        <f t="shared" si="48"/>
        <v>3.75</v>
      </c>
      <c r="U85" s="7">
        <f t="shared" si="49"/>
        <v>468.75</v>
      </c>
      <c r="V85" s="8">
        <v>19</v>
      </c>
      <c r="W85" s="9">
        <f t="shared" si="50"/>
        <v>285</v>
      </c>
      <c r="X85" s="8">
        <f t="shared" si="51"/>
        <v>0</v>
      </c>
      <c r="Y85" s="9">
        <f t="shared" si="52"/>
        <v>0</v>
      </c>
      <c r="Z85" s="9">
        <f t="shared" si="53"/>
        <v>285</v>
      </c>
      <c r="AA85" s="1">
        <f t="shared" si="54"/>
        <v>1972.5</v>
      </c>
      <c r="AB85" s="1">
        <f t="shared" si="55"/>
        <v>197.25</v>
      </c>
      <c r="AC85" s="1">
        <f t="shared" si="56"/>
        <v>1775.25</v>
      </c>
    </row>
    <row r="86" spans="1:29" x14ac:dyDescent="0.3">
      <c r="A86">
        <v>23</v>
      </c>
      <c r="B86" t="s">
        <v>81</v>
      </c>
      <c r="C86" t="s">
        <v>152</v>
      </c>
      <c r="D86" t="s">
        <v>16</v>
      </c>
      <c r="E86" t="s">
        <v>40</v>
      </c>
      <c r="F86" s="1">
        <v>15</v>
      </c>
      <c r="G86" s="2">
        <v>36</v>
      </c>
      <c r="H86" s="3">
        <f t="shared" si="38"/>
        <v>540</v>
      </c>
      <c r="I86" s="2">
        <f t="shared" si="39"/>
        <v>6</v>
      </c>
      <c r="J86" s="3">
        <f t="shared" si="40"/>
        <v>22.5</v>
      </c>
      <c r="K86" s="3">
        <f t="shared" si="41"/>
        <v>562.5</v>
      </c>
      <c r="L86" s="4">
        <v>22</v>
      </c>
      <c r="M86" s="5">
        <f t="shared" si="42"/>
        <v>330</v>
      </c>
      <c r="N86" s="4">
        <f t="shared" si="43"/>
        <v>0</v>
      </c>
      <c r="O86" s="5">
        <f t="shared" si="44"/>
        <v>0</v>
      </c>
      <c r="P86" s="5">
        <f t="shared" si="45"/>
        <v>330</v>
      </c>
      <c r="Q86" s="6">
        <v>35</v>
      </c>
      <c r="R86" s="7">
        <f t="shared" si="46"/>
        <v>525</v>
      </c>
      <c r="S86" s="6">
        <f t="shared" si="47"/>
        <v>5</v>
      </c>
      <c r="T86" s="7">
        <f t="shared" si="48"/>
        <v>18.75</v>
      </c>
      <c r="U86" s="7">
        <f t="shared" si="49"/>
        <v>543.75</v>
      </c>
      <c r="V86" s="8">
        <v>33</v>
      </c>
      <c r="W86" s="9">
        <f t="shared" si="50"/>
        <v>495</v>
      </c>
      <c r="X86" s="8">
        <f t="shared" si="51"/>
        <v>3</v>
      </c>
      <c r="Y86" s="9">
        <f t="shared" si="52"/>
        <v>11.25</v>
      </c>
      <c r="Z86" s="9">
        <f t="shared" si="53"/>
        <v>506.25</v>
      </c>
      <c r="AA86" s="1">
        <f t="shared" si="54"/>
        <v>1942.5</v>
      </c>
      <c r="AB86" s="1">
        <f t="shared" si="55"/>
        <v>194.25</v>
      </c>
      <c r="AC86" s="1">
        <f t="shared" si="56"/>
        <v>1748.25</v>
      </c>
    </row>
    <row r="87" spans="1:29" x14ac:dyDescent="0.3">
      <c r="A87">
        <v>30</v>
      </c>
      <c r="B87" t="s">
        <v>71</v>
      </c>
      <c r="C87" t="s">
        <v>72</v>
      </c>
      <c r="D87" t="s">
        <v>16</v>
      </c>
      <c r="E87" t="s">
        <v>17</v>
      </c>
      <c r="F87" s="1">
        <v>15</v>
      </c>
      <c r="G87" s="2">
        <v>38</v>
      </c>
      <c r="H87" s="3">
        <f t="shared" si="38"/>
        <v>570</v>
      </c>
      <c r="I87" s="2">
        <f t="shared" si="39"/>
        <v>8</v>
      </c>
      <c r="J87" s="3">
        <f t="shared" si="40"/>
        <v>30</v>
      </c>
      <c r="K87" s="3">
        <f t="shared" si="41"/>
        <v>600</v>
      </c>
      <c r="L87" s="4">
        <v>28</v>
      </c>
      <c r="M87" s="5">
        <f t="shared" si="42"/>
        <v>420</v>
      </c>
      <c r="N87" s="4">
        <f t="shared" si="43"/>
        <v>0</v>
      </c>
      <c r="O87" s="5">
        <f t="shared" si="44"/>
        <v>0</v>
      </c>
      <c r="P87" s="5">
        <f t="shared" si="45"/>
        <v>420</v>
      </c>
      <c r="Q87" s="6">
        <v>32</v>
      </c>
      <c r="R87" s="7">
        <f t="shared" si="46"/>
        <v>480</v>
      </c>
      <c r="S87" s="6">
        <f t="shared" si="47"/>
        <v>2</v>
      </c>
      <c r="T87" s="7">
        <f t="shared" si="48"/>
        <v>7.5</v>
      </c>
      <c r="U87" s="7">
        <f t="shared" si="49"/>
        <v>487.5</v>
      </c>
      <c r="V87" s="8">
        <v>28</v>
      </c>
      <c r="W87" s="9">
        <f t="shared" si="50"/>
        <v>420</v>
      </c>
      <c r="X87" s="8">
        <f t="shared" si="51"/>
        <v>0</v>
      </c>
      <c r="Y87" s="9">
        <f t="shared" si="52"/>
        <v>0</v>
      </c>
      <c r="Z87" s="9">
        <f t="shared" si="53"/>
        <v>420</v>
      </c>
      <c r="AA87" s="1">
        <f t="shared" si="54"/>
        <v>1927.5</v>
      </c>
      <c r="AB87" s="1">
        <f t="shared" si="55"/>
        <v>192.75</v>
      </c>
      <c r="AC87" s="1">
        <f t="shared" si="56"/>
        <v>1734.75</v>
      </c>
    </row>
    <row r="88" spans="1:29" x14ac:dyDescent="0.3">
      <c r="A88">
        <v>26</v>
      </c>
      <c r="B88" t="s">
        <v>145</v>
      </c>
      <c r="C88" t="s">
        <v>22</v>
      </c>
      <c r="D88" t="s">
        <v>16</v>
      </c>
      <c r="E88" t="s">
        <v>13</v>
      </c>
      <c r="F88" s="1">
        <v>16</v>
      </c>
      <c r="G88" s="2">
        <v>27</v>
      </c>
      <c r="H88" s="3">
        <f t="shared" si="38"/>
        <v>432</v>
      </c>
      <c r="I88" s="2">
        <f t="shared" si="39"/>
        <v>0</v>
      </c>
      <c r="J88" s="3">
        <f t="shared" si="40"/>
        <v>0</v>
      </c>
      <c r="K88" s="3">
        <f t="shared" si="41"/>
        <v>432</v>
      </c>
      <c r="L88" s="4">
        <v>22</v>
      </c>
      <c r="M88" s="5">
        <f t="shared" si="42"/>
        <v>352</v>
      </c>
      <c r="N88" s="4">
        <f t="shared" si="43"/>
        <v>0</v>
      </c>
      <c r="O88" s="5">
        <f t="shared" si="44"/>
        <v>0</v>
      </c>
      <c r="P88" s="5">
        <f t="shared" si="45"/>
        <v>352</v>
      </c>
      <c r="Q88" s="6">
        <v>36</v>
      </c>
      <c r="R88" s="7">
        <f t="shared" si="46"/>
        <v>576</v>
      </c>
      <c r="S88" s="6">
        <f t="shared" si="47"/>
        <v>6</v>
      </c>
      <c r="T88" s="7">
        <f t="shared" si="48"/>
        <v>24</v>
      </c>
      <c r="U88" s="7">
        <f t="shared" si="49"/>
        <v>600</v>
      </c>
      <c r="V88" s="8">
        <v>33</v>
      </c>
      <c r="W88" s="9">
        <f t="shared" si="50"/>
        <v>528</v>
      </c>
      <c r="X88" s="8">
        <f t="shared" si="51"/>
        <v>3</v>
      </c>
      <c r="Y88" s="9">
        <f t="shared" si="52"/>
        <v>12</v>
      </c>
      <c r="Z88" s="9">
        <f t="shared" si="53"/>
        <v>540</v>
      </c>
      <c r="AA88" s="1">
        <f t="shared" si="54"/>
        <v>1924</v>
      </c>
      <c r="AB88" s="1">
        <f t="shared" si="55"/>
        <v>192.4</v>
      </c>
      <c r="AC88" s="1">
        <f t="shared" si="56"/>
        <v>1731.6</v>
      </c>
    </row>
    <row r="89" spans="1:29" x14ac:dyDescent="0.3">
      <c r="A89">
        <v>58</v>
      </c>
      <c r="B89" t="s">
        <v>115</v>
      </c>
      <c r="C89" t="s">
        <v>51</v>
      </c>
      <c r="D89" t="s">
        <v>12</v>
      </c>
      <c r="E89" t="s">
        <v>13</v>
      </c>
      <c r="F89" s="1">
        <v>15</v>
      </c>
      <c r="G89" s="2">
        <v>27</v>
      </c>
      <c r="H89" s="3">
        <f t="shared" si="38"/>
        <v>405</v>
      </c>
      <c r="I89" s="2">
        <f t="shared" si="39"/>
        <v>0</v>
      </c>
      <c r="J89" s="3">
        <f t="shared" si="40"/>
        <v>0</v>
      </c>
      <c r="K89" s="3">
        <f t="shared" si="41"/>
        <v>405</v>
      </c>
      <c r="L89" s="4">
        <v>25</v>
      </c>
      <c r="M89" s="5">
        <f t="shared" si="42"/>
        <v>375</v>
      </c>
      <c r="N89" s="4">
        <f t="shared" si="43"/>
        <v>0</v>
      </c>
      <c r="O89" s="5">
        <f t="shared" si="44"/>
        <v>0</v>
      </c>
      <c r="P89" s="5">
        <f t="shared" si="45"/>
        <v>375</v>
      </c>
      <c r="Q89" s="6">
        <v>32</v>
      </c>
      <c r="R89" s="7">
        <f t="shared" si="46"/>
        <v>480</v>
      </c>
      <c r="S89" s="6">
        <f t="shared" si="47"/>
        <v>2</v>
      </c>
      <c r="T89" s="7">
        <f t="shared" si="48"/>
        <v>7.5</v>
      </c>
      <c r="U89" s="7">
        <f t="shared" si="49"/>
        <v>487.5</v>
      </c>
      <c r="V89" s="8">
        <v>40</v>
      </c>
      <c r="W89" s="9">
        <f t="shared" si="50"/>
        <v>600</v>
      </c>
      <c r="X89" s="8">
        <f t="shared" si="51"/>
        <v>10</v>
      </c>
      <c r="Y89" s="9">
        <f t="shared" si="52"/>
        <v>37.5</v>
      </c>
      <c r="Z89" s="9">
        <f t="shared" si="53"/>
        <v>637.5</v>
      </c>
      <c r="AA89" s="1">
        <f t="shared" si="54"/>
        <v>1905</v>
      </c>
      <c r="AB89" s="1">
        <f t="shared" si="55"/>
        <v>190.5</v>
      </c>
      <c r="AC89" s="1">
        <f t="shared" si="56"/>
        <v>1714.5</v>
      </c>
    </row>
    <row r="90" spans="1:29" x14ac:dyDescent="0.3">
      <c r="A90">
        <v>57</v>
      </c>
      <c r="B90" t="s">
        <v>141</v>
      </c>
      <c r="C90" t="s">
        <v>142</v>
      </c>
      <c r="D90" t="s">
        <v>12</v>
      </c>
      <c r="E90" t="s">
        <v>53</v>
      </c>
      <c r="F90" s="1">
        <v>17</v>
      </c>
      <c r="G90" s="2">
        <v>35</v>
      </c>
      <c r="H90" s="3">
        <f t="shared" si="38"/>
        <v>595</v>
      </c>
      <c r="I90" s="2">
        <f t="shared" si="39"/>
        <v>5</v>
      </c>
      <c r="J90" s="3">
        <f t="shared" si="40"/>
        <v>21.25</v>
      </c>
      <c r="K90" s="3">
        <f t="shared" si="41"/>
        <v>616.25</v>
      </c>
      <c r="L90" s="4">
        <v>20</v>
      </c>
      <c r="M90" s="5">
        <f t="shared" si="42"/>
        <v>340</v>
      </c>
      <c r="N90" s="4">
        <f t="shared" si="43"/>
        <v>0</v>
      </c>
      <c r="O90" s="5">
        <f t="shared" si="44"/>
        <v>0</v>
      </c>
      <c r="P90" s="5">
        <f t="shared" si="45"/>
        <v>340</v>
      </c>
      <c r="Q90" s="6">
        <v>23</v>
      </c>
      <c r="R90" s="7">
        <f t="shared" si="46"/>
        <v>391</v>
      </c>
      <c r="S90" s="6">
        <f t="shared" si="47"/>
        <v>0</v>
      </c>
      <c r="T90" s="7">
        <f t="shared" si="48"/>
        <v>0</v>
      </c>
      <c r="U90" s="7">
        <f t="shared" si="49"/>
        <v>391</v>
      </c>
      <c r="V90" s="8">
        <v>32</v>
      </c>
      <c r="W90" s="9">
        <f t="shared" si="50"/>
        <v>544</v>
      </c>
      <c r="X90" s="8">
        <f t="shared" si="51"/>
        <v>2</v>
      </c>
      <c r="Y90" s="9">
        <f t="shared" si="52"/>
        <v>8.5</v>
      </c>
      <c r="Z90" s="9">
        <f t="shared" si="53"/>
        <v>552.5</v>
      </c>
      <c r="AA90" s="1">
        <f t="shared" si="54"/>
        <v>1899.75</v>
      </c>
      <c r="AB90" s="1">
        <f t="shared" si="55"/>
        <v>189.97500000000002</v>
      </c>
      <c r="AC90" s="1">
        <f t="shared" si="56"/>
        <v>1709.7750000000001</v>
      </c>
    </row>
    <row r="91" spans="1:29" x14ac:dyDescent="0.3">
      <c r="A91">
        <v>66</v>
      </c>
      <c r="B91" t="s">
        <v>63</v>
      </c>
      <c r="C91" t="s">
        <v>64</v>
      </c>
      <c r="D91" t="s">
        <v>12</v>
      </c>
      <c r="E91" t="s">
        <v>53</v>
      </c>
      <c r="F91" s="1">
        <v>17</v>
      </c>
      <c r="G91" s="2">
        <v>19</v>
      </c>
      <c r="H91" s="3">
        <f t="shared" si="38"/>
        <v>323</v>
      </c>
      <c r="I91" s="2">
        <f t="shared" si="39"/>
        <v>0</v>
      </c>
      <c r="J91" s="3">
        <f t="shared" si="40"/>
        <v>0</v>
      </c>
      <c r="K91" s="3">
        <f t="shared" si="41"/>
        <v>323</v>
      </c>
      <c r="L91" s="4">
        <v>20</v>
      </c>
      <c r="M91" s="5">
        <f t="shared" si="42"/>
        <v>340</v>
      </c>
      <c r="N91" s="4">
        <f t="shared" si="43"/>
        <v>0</v>
      </c>
      <c r="O91" s="5">
        <f t="shared" si="44"/>
        <v>0</v>
      </c>
      <c r="P91" s="5">
        <f t="shared" si="45"/>
        <v>340</v>
      </c>
      <c r="Q91" s="6">
        <v>32</v>
      </c>
      <c r="R91" s="7">
        <f t="shared" si="46"/>
        <v>544</v>
      </c>
      <c r="S91" s="6">
        <f t="shared" si="47"/>
        <v>2</v>
      </c>
      <c r="T91" s="7">
        <f t="shared" si="48"/>
        <v>8.5</v>
      </c>
      <c r="U91" s="7">
        <f t="shared" si="49"/>
        <v>552.5</v>
      </c>
      <c r="V91" s="8">
        <v>35</v>
      </c>
      <c r="W91" s="9">
        <f t="shared" si="50"/>
        <v>595</v>
      </c>
      <c r="X91" s="8">
        <f t="shared" si="51"/>
        <v>5</v>
      </c>
      <c r="Y91" s="9">
        <f t="shared" si="52"/>
        <v>21.25</v>
      </c>
      <c r="Z91" s="9">
        <f t="shared" si="53"/>
        <v>616.25</v>
      </c>
      <c r="AA91" s="1">
        <f t="shared" si="54"/>
        <v>1831.75</v>
      </c>
      <c r="AB91" s="1">
        <f t="shared" si="55"/>
        <v>183.17500000000001</v>
      </c>
      <c r="AC91" s="1">
        <f t="shared" si="56"/>
        <v>1648.575</v>
      </c>
    </row>
    <row r="92" spans="1:29" x14ac:dyDescent="0.3">
      <c r="A92">
        <v>67</v>
      </c>
      <c r="B92" t="s">
        <v>52</v>
      </c>
      <c r="C92" t="s">
        <v>29</v>
      </c>
      <c r="D92" t="s">
        <v>12</v>
      </c>
      <c r="E92" t="s">
        <v>53</v>
      </c>
      <c r="F92" s="1">
        <v>15</v>
      </c>
      <c r="G92" s="2">
        <v>20</v>
      </c>
      <c r="H92" s="3">
        <f t="shared" si="38"/>
        <v>300</v>
      </c>
      <c r="I92" s="2">
        <f t="shared" si="39"/>
        <v>0</v>
      </c>
      <c r="J92" s="3">
        <f t="shared" si="40"/>
        <v>0</v>
      </c>
      <c r="K92" s="3">
        <f t="shared" si="41"/>
        <v>300</v>
      </c>
      <c r="L92" s="4">
        <v>34</v>
      </c>
      <c r="M92" s="5">
        <f t="shared" si="42"/>
        <v>510</v>
      </c>
      <c r="N92" s="4">
        <f t="shared" si="43"/>
        <v>4</v>
      </c>
      <c r="O92" s="5">
        <f t="shared" si="44"/>
        <v>15</v>
      </c>
      <c r="P92" s="5">
        <f t="shared" si="45"/>
        <v>525</v>
      </c>
      <c r="Q92" s="6">
        <v>27</v>
      </c>
      <c r="R92" s="7">
        <f t="shared" si="46"/>
        <v>405</v>
      </c>
      <c r="S92" s="6">
        <f t="shared" si="47"/>
        <v>0</v>
      </c>
      <c r="T92" s="7">
        <f t="shared" si="48"/>
        <v>0</v>
      </c>
      <c r="U92" s="7">
        <f t="shared" si="49"/>
        <v>405</v>
      </c>
      <c r="V92" s="8">
        <v>38</v>
      </c>
      <c r="W92" s="9">
        <f t="shared" si="50"/>
        <v>570</v>
      </c>
      <c r="X92" s="8">
        <f t="shared" si="51"/>
        <v>8</v>
      </c>
      <c r="Y92" s="9">
        <f t="shared" si="52"/>
        <v>30</v>
      </c>
      <c r="Z92" s="9">
        <f t="shared" si="53"/>
        <v>600</v>
      </c>
      <c r="AA92" s="1">
        <f t="shared" si="54"/>
        <v>1830</v>
      </c>
      <c r="AB92" s="1">
        <f t="shared" si="55"/>
        <v>183</v>
      </c>
      <c r="AC92" s="1">
        <f t="shared" si="56"/>
        <v>1647</v>
      </c>
    </row>
    <row r="93" spans="1:29" x14ac:dyDescent="0.3">
      <c r="A93">
        <v>36</v>
      </c>
      <c r="B93" t="s">
        <v>121</v>
      </c>
      <c r="C93" t="s">
        <v>122</v>
      </c>
      <c r="D93" t="s">
        <v>12</v>
      </c>
      <c r="E93" t="s">
        <v>17</v>
      </c>
      <c r="F93" s="1">
        <v>17</v>
      </c>
      <c r="G93" s="2">
        <v>27</v>
      </c>
      <c r="H93" s="3">
        <f t="shared" si="38"/>
        <v>459</v>
      </c>
      <c r="I93" s="2">
        <f t="shared" si="39"/>
        <v>0</v>
      </c>
      <c r="J93" s="3">
        <f t="shared" si="40"/>
        <v>0</v>
      </c>
      <c r="K93" s="3">
        <f t="shared" si="41"/>
        <v>459</v>
      </c>
      <c r="L93" s="4">
        <v>40</v>
      </c>
      <c r="M93" s="5">
        <f t="shared" si="42"/>
        <v>680</v>
      </c>
      <c r="N93" s="4">
        <f t="shared" si="43"/>
        <v>10</v>
      </c>
      <c r="O93" s="5">
        <f t="shared" si="44"/>
        <v>42.5</v>
      </c>
      <c r="P93" s="5">
        <f t="shared" si="45"/>
        <v>722.5</v>
      </c>
      <c r="Q93" s="6">
        <v>19</v>
      </c>
      <c r="R93" s="7">
        <f t="shared" si="46"/>
        <v>323</v>
      </c>
      <c r="S93" s="6">
        <f t="shared" si="47"/>
        <v>0</v>
      </c>
      <c r="T93" s="7">
        <f t="shared" si="48"/>
        <v>0</v>
      </c>
      <c r="U93" s="7">
        <f t="shared" si="49"/>
        <v>323</v>
      </c>
      <c r="V93" s="8">
        <v>19</v>
      </c>
      <c r="W93" s="9">
        <f t="shared" si="50"/>
        <v>323</v>
      </c>
      <c r="X93" s="8">
        <f t="shared" si="51"/>
        <v>0</v>
      </c>
      <c r="Y93" s="9">
        <f t="shared" si="52"/>
        <v>0</v>
      </c>
      <c r="Z93" s="9">
        <f t="shared" si="53"/>
        <v>323</v>
      </c>
      <c r="AA93" s="1">
        <f t="shared" si="54"/>
        <v>1827.5</v>
      </c>
      <c r="AB93" s="1">
        <f t="shared" si="55"/>
        <v>182.75</v>
      </c>
      <c r="AC93" s="1">
        <f t="shared" si="56"/>
        <v>1644.75</v>
      </c>
    </row>
    <row r="94" spans="1:29" x14ac:dyDescent="0.3">
      <c r="A94">
        <v>14</v>
      </c>
      <c r="B94" t="s">
        <v>14</v>
      </c>
      <c r="C94" t="s">
        <v>15</v>
      </c>
      <c r="D94" t="s">
        <v>16</v>
      </c>
      <c r="E94" t="s">
        <v>17</v>
      </c>
      <c r="F94" s="1">
        <v>17</v>
      </c>
      <c r="G94" s="2">
        <v>31</v>
      </c>
      <c r="H94" s="3">
        <f t="shared" si="38"/>
        <v>527</v>
      </c>
      <c r="I94" s="2">
        <f t="shared" si="39"/>
        <v>1</v>
      </c>
      <c r="J94" s="3">
        <f t="shared" si="40"/>
        <v>4.25</v>
      </c>
      <c r="K94" s="3">
        <f t="shared" si="41"/>
        <v>531.25</v>
      </c>
      <c r="L94" s="4">
        <v>29</v>
      </c>
      <c r="M94" s="5">
        <f t="shared" si="42"/>
        <v>493</v>
      </c>
      <c r="N94" s="4">
        <f t="shared" si="43"/>
        <v>0</v>
      </c>
      <c r="O94" s="5">
        <f t="shared" si="44"/>
        <v>0</v>
      </c>
      <c r="P94" s="5">
        <f t="shared" si="45"/>
        <v>493</v>
      </c>
      <c r="Q94" s="6">
        <v>24</v>
      </c>
      <c r="R94" s="7">
        <f t="shared" si="46"/>
        <v>408</v>
      </c>
      <c r="S94" s="6">
        <f t="shared" si="47"/>
        <v>0</v>
      </c>
      <c r="T94" s="7">
        <f t="shared" si="48"/>
        <v>0</v>
      </c>
      <c r="U94" s="7">
        <f t="shared" si="49"/>
        <v>408</v>
      </c>
      <c r="V94" s="8">
        <v>22</v>
      </c>
      <c r="W94" s="9">
        <f t="shared" si="50"/>
        <v>374</v>
      </c>
      <c r="X94" s="8">
        <f t="shared" si="51"/>
        <v>0</v>
      </c>
      <c r="Y94" s="9">
        <f t="shared" si="52"/>
        <v>0</v>
      </c>
      <c r="Z94" s="9">
        <f t="shared" si="53"/>
        <v>374</v>
      </c>
      <c r="AA94" s="1">
        <f t="shared" si="54"/>
        <v>1806.25</v>
      </c>
      <c r="AB94" s="1">
        <f t="shared" si="55"/>
        <v>180.625</v>
      </c>
      <c r="AC94" s="1">
        <f t="shared" si="56"/>
        <v>1625.625</v>
      </c>
    </row>
    <row r="95" spans="1:29" x14ac:dyDescent="0.3">
      <c r="A95">
        <v>86</v>
      </c>
      <c r="B95" t="s">
        <v>46</v>
      </c>
      <c r="C95" t="s">
        <v>47</v>
      </c>
      <c r="D95" t="s">
        <v>12</v>
      </c>
      <c r="E95" t="s">
        <v>20</v>
      </c>
      <c r="F95" s="1">
        <v>15</v>
      </c>
      <c r="G95" s="2">
        <v>31</v>
      </c>
      <c r="H95" s="3">
        <f t="shared" si="38"/>
        <v>465</v>
      </c>
      <c r="I95" s="2">
        <f t="shared" si="39"/>
        <v>1</v>
      </c>
      <c r="J95" s="3">
        <f t="shared" si="40"/>
        <v>3.75</v>
      </c>
      <c r="K95" s="3">
        <f t="shared" si="41"/>
        <v>468.75</v>
      </c>
      <c r="L95" s="4">
        <v>22</v>
      </c>
      <c r="M95" s="5">
        <f t="shared" si="42"/>
        <v>330</v>
      </c>
      <c r="N95" s="4">
        <f t="shared" si="43"/>
        <v>0</v>
      </c>
      <c r="O95" s="5">
        <f t="shared" si="44"/>
        <v>0</v>
      </c>
      <c r="P95" s="5">
        <f t="shared" si="45"/>
        <v>330</v>
      </c>
      <c r="Q95" s="6">
        <v>40</v>
      </c>
      <c r="R95" s="7">
        <f t="shared" si="46"/>
        <v>600</v>
      </c>
      <c r="S95" s="6">
        <f t="shared" si="47"/>
        <v>10</v>
      </c>
      <c r="T95" s="7">
        <f t="shared" si="48"/>
        <v>37.5</v>
      </c>
      <c r="U95" s="7">
        <f t="shared" si="49"/>
        <v>637.5</v>
      </c>
      <c r="V95" s="8">
        <v>21</v>
      </c>
      <c r="W95" s="9">
        <f t="shared" si="50"/>
        <v>315</v>
      </c>
      <c r="X95" s="8">
        <f t="shared" si="51"/>
        <v>0</v>
      </c>
      <c r="Y95" s="9">
        <f t="shared" si="52"/>
        <v>0</v>
      </c>
      <c r="Z95" s="9">
        <f t="shared" si="53"/>
        <v>315</v>
      </c>
      <c r="AA95" s="1">
        <f t="shared" si="54"/>
        <v>1751.25</v>
      </c>
      <c r="AB95" s="1">
        <f t="shared" si="55"/>
        <v>175.125</v>
      </c>
      <c r="AC95" s="1">
        <f t="shared" si="56"/>
        <v>1576.125</v>
      </c>
    </row>
    <row r="96" spans="1:29" x14ac:dyDescent="0.3">
      <c r="A96">
        <v>47</v>
      </c>
      <c r="B96" t="s">
        <v>90</v>
      </c>
      <c r="C96" t="s">
        <v>109</v>
      </c>
      <c r="D96" t="s">
        <v>12</v>
      </c>
      <c r="E96" t="s">
        <v>23</v>
      </c>
      <c r="F96" s="1">
        <v>18</v>
      </c>
      <c r="G96" s="2">
        <v>28</v>
      </c>
      <c r="H96" s="3">
        <f t="shared" si="38"/>
        <v>504</v>
      </c>
      <c r="I96" s="2">
        <f t="shared" si="39"/>
        <v>0</v>
      </c>
      <c r="J96" s="3">
        <f t="shared" si="40"/>
        <v>0</v>
      </c>
      <c r="K96" s="3">
        <f t="shared" si="41"/>
        <v>504</v>
      </c>
      <c r="L96" s="4">
        <v>19</v>
      </c>
      <c r="M96" s="5">
        <f t="shared" si="42"/>
        <v>342</v>
      </c>
      <c r="N96" s="4">
        <f t="shared" si="43"/>
        <v>0</v>
      </c>
      <c r="O96" s="5">
        <f t="shared" si="44"/>
        <v>0</v>
      </c>
      <c r="P96" s="5">
        <f t="shared" si="45"/>
        <v>342</v>
      </c>
      <c r="Q96" s="6">
        <v>24</v>
      </c>
      <c r="R96" s="7">
        <f t="shared" si="46"/>
        <v>432</v>
      </c>
      <c r="S96" s="6">
        <f t="shared" si="47"/>
        <v>0</v>
      </c>
      <c r="T96" s="7">
        <f t="shared" si="48"/>
        <v>0</v>
      </c>
      <c r="U96" s="7">
        <f t="shared" si="49"/>
        <v>432</v>
      </c>
      <c r="V96" s="8">
        <v>25</v>
      </c>
      <c r="W96" s="9">
        <f t="shared" si="50"/>
        <v>450</v>
      </c>
      <c r="X96" s="8">
        <f t="shared" si="51"/>
        <v>0</v>
      </c>
      <c r="Y96" s="9">
        <f t="shared" si="52"/>
        <v>0</v>
      </c>
      <c r="Z96" s="9">
        <f t="shared" si="53"/>
        <v>450</v>
      </c>
      <c r="AA96" s="1">
        <f t="shared" si="54"/>
        <v>1728</v>
      </c>
      <c r="AB96" s="1">
        <f t="shared" si="55"/>
        <v>172.8</v>
      </c>
      <c r="AC96" s="1">
        <f t="shared" si="56"/>
        <v>1555.2</v>
      </c>
    </row>
    <row r="97" spans="1:29" x14ac:dyDescent="0.3">
      <c r="A97">
        <v>63</v>
      </c>
      <c r="B97" t="s">
        <v>157</v>
      </c>
      <c r="C97" t="s">
        <v>27</v>
      </c>
      <c r="D97" t="s">
        <v>12</v>
      </c>
      <c r="E97" t="s">
        <v>53</v>
      </c>
      <c r="F97" s="1">
        <v>15</v>
      </c>
      <c r="G97" s="2">
        <v>24</v>
      </c>
      <c r="H97" s="3">
        <f t="shared" si="38"/>
        <v>360</v>
      </c>
      <c r="I97" s="2">
        <f t="shared" si="39"/>
        <v>0</v>
      </c>
      <c r="J97" s="3">
        <f t="shared" si="40"/>
        <v>0</v>
      </c>
      <c r="K97" s="3">
        <f t="shared" si="41"/>
        <v>360</v>
      </c>
      <c r="L97" s="4">
        <v>20</v>
      </c>
      <c r="M97" s="5">
        <f t="shared" si="42"/>
        <v>300</v>
      </c>
      <c r="N97" s="4">
        <f t="shared" si="43"/>
        <v>0</v>
      </c>
      <c r="O97" s="5">
        <f t="shared" si="44"/>
        <v>0</v>
      </c>
      <c r="P97" s="5">
        <f t="shared" si="45"/>
        <v>300</v>
      </c>
      <c r="Q97" s="6">
        <v>20</v>
      </c>
      <c r="R97" s="7">
        <f t="shared" si="46"/>
        <v>300</v>
      </c>
      <c r="S97" s="6">
        <f t="shared" si="47"/>
        <v>0</v>
      </c>
      <c r="T97" s="7">
        <f t="shared" si="48"/>
        <v>0</v>
      </c>
      <c r="U97" s="7">
        <f t="shared" si="49"/>
        <v>300</v>
      </c>
      <c r="V97" s="8">
        <v>38</v>
      </c>
      <c r="W97" s="9">
        <f t="shared" si="50"/>
        <v>570</v>
      </c>
      <c r="X97" s="8">
        <f t="shared" si="51"/>
        <v>8</v>
      </c>
      <c r="Y97" s="9">
        <f t="shared" si="52"/>
        <v>30</v>
      </c>
      <c r="Z97" s="9">
        <f t="shared" si="53"/>
        <v>600</v>
      </c>
      <c r="AA97" s="1">
        <f t="shared" si="54"/>
        <v>1560</v>
      </c>
      <c r="AB97" s="1">
        <f t="shared" si="55"/>
        <v>156</v>
      </c>
      <c r="AC97" s="1">
        <f t="shared" si="56"/>
        <v>1404</v>
      </c>
    </row>
    <row r="100" spans="1:29" ht="21" x14ac:dyDescent="0.4">
      <c r="E100" s="11" t="s">
        <v>170</v>
      </c>
    </row>
    <row r="103" spans="1:29" x14ac:dyDescent="0.3">
      <c r="E103" s="13" t="s">
        <v>166</v>
      </c>
      <c r="F103" s="1">
        <f>MIN(F11:F97)</f>
        <v>15</v>
      </c>
      <c r="G103" s="10">
        <f t="shared" ref="G103:AC103" si="57">MIN(G11:G97)</f>
        <v>19</v>
      </c>
      <c r="H103" s="1">
        <f t="shared" si="57"/>
        <v>300</v>
      </c>
      <c r="I103" s="10">
        <f t="shared" si="57"/>
        <v>0</v>
      </c>
      <c r="J103" s="1">
        <f t="shared" si="57"/>
        <v>0</v>
      </c>
      <c r="K103" s="1">
        <f t="shared" si="57"/>
        <v>300</v>
      </c>
      <c r="L103" s="10">
        <f t="shared" si="57"/>
        <v>19</v>
      </c>
      <c r="M103" s="1">
        <f t="shared" si="57"/>
        <v>300</v>
      </c>
      <c r="N103" s="10">
        <f t="shared" si="57"/>
        <v>0</v>
      </c>
      <c r="O103" s="1">
        <f t="shared" si="57"/>
        <v>0</v>
      </c>
      <c r="P103" s="1">
        <f t="shared" si="57"/>
        <v>300</v>
      </c>
      <c r="Q103" s="10">
        <f t="shared" si="57"/>
        <v>19</v>
      </c>
      <c r="R103" s="1">
        <f t="shared" si="57"/>
        <v>300</v>
      </c>
      <c r="S103" s="10">
        <f t="shared" si="57"/>
        <v>0</v>
      </c>
      <c r="T103" s="1">
        <f t="shared" si="57"/>
        <v>0</v>
      </c>
      <c r="U103" s="1">
        <f t="shared" si="57"/>
        <v>300</v>
      </c>
      <c r="V103" s="10">
        <f t="shared" si="57"/>
        <v>19</v>
      </c>
      <c r="W103" s="1">
        <f t="shared" si="57"/>
        <v>285</v>
      </c>
      <c r="X103" s="10">
        <f t="shared" si="57"/>
        <v>0</v>
      </c>
      <c r="Y103" s="1">
        <f t="shared" si="57"/>
        <v>0</v>
      </c>
      <c r="Z103" s="1">
        <f t="shared" si="57"/>
        <v>285</v>
      </c>
      <c r="AA103" s="1">
        <f t="shared" si="57"/>
        <v>1560</v>
      </c>
      <c r="AB103" s="1">
        <f t="shared" si="57"/>
        <v>156</v>
      </c>
      <c r="AC103" s="1">
        <f t="shared" si="57"/>
        <v>1404</v>
      </c>
    </row>
    <row r="104" spans="1:29" x14ac:dyDescent="0.3">
      <c r="E104" s="13" t="s">
        <v>167</v>
      </c>
      <c r="F104" s="1">
        <f>MAX(F11:F97)</f>
        <v>26</v>
      </c>
      <c r="G104" s="10">
        <f t="shared" ref="G104:AC104" si="58">MAX(G11:G97)</f>
        <v>40</v>
      </c>
      <c r="H104" s="1">
        <f t="shared" si="58"/>
        <v>988</v>
      </c>
      <c r="I104" s="10">
        <f t="shared" si="58"/>
        <v>10</v>
      </c>
      <c r="J104" s="1">
        <f t="shared" si="58"/>
        <v>52.5</v>
      </c>
      <c r="K104" s="1">
        <f t="shared" si="58"/>
        <v>1040</v>
      </c>
      <c r="L104" s="10">
        <f t="shared" si="58"/>
        <v>40</v>
      </c>
      <c r="M104" s="1">
        <f t="shared" si="58"/>
        <v>1040</v>
      </c>
      <c r="N104" s="10">
        <f t="shared" si="58"/>
        <v>10</v>
      </c>
      <c r="O104" s="1">
        <f t="shared" si="58"/>
        <v>65</v>
      </c>
      <c r="P104" s="1">
        <f t="shared" si="58"/>
        <v>1105</v>
      </c>
      <c r="Q104" s="10">
        <f t="shared" si="58"/>
        <v>40</v>
      </c>
      <c r="R104" s="1">
        <f t="shared" si="58"/>
        <v>1014</v>
      </c>
      <c r="S104" s="10">
        <f t="shared" si="58"/>
        <v>10</v>
      </c>
      <c r="T104" s="1">
        <f t="shared" si="58"/>
        <v>60</v>
      </c>
      <c r="U104" s="1">
        <f t="shared" si="58"/>
        <v>1072.5</v>
      </c>
      <c r="V104" s="10">
        <f t="shared" si="58"/>
        <v>40</v>
      </c>
      <c r="W104" s="1">
        <f t="shared" si="58"/>
        <v>1040</v>
      </c>
      <c r="X104" s="10">
        <f t="shared" si="58"/>
        <v>10</v>
      </c>
      <c r="Y104" s="1">
        <f t="shared" si="58"/>
        <v>65</v>
      </c>
      <c r="Z104" s="1">
        <f t="shared" si="58"/>
        <v>1105</v>
      </c>
      <c r="AA104" s="1">
        <f t="shared" si="58"/>
        <v>3900</v>
      </c>
      <c r="AB104" s="1">
        <f t="shared" si="58"/>
        <v>390</v>
      </c>
      <c r="AC104" s="1">
        <f t="shared" si="58"/>
        <v>3510</v>
      </c>
    </row>
    <row r="105" spans="1:29" x14ac:dyDescent="0.3">
      <c r="E105" s="13" t="s">
        <v>168</v>
      </c>
      <c r="F105" s="1">
        <f>SUM(F11:F97)</f>
        <v>1790</v>
      </c>
      <c r="G105" s="10">
        <f t="shared" ref="G105:AC105" si="59">SUM(G11:G97)</f>
        <v>2603</v>
      </c>
      <c r="H105" s="1">
        <f t="shared" si="59"/>
        <v>53250</v>
      </c>
      <c r="I105" s="10">
        <f t="shared" si="59"/>
        <v>236</v>
      </c>
      <c r="J105" s="1">
        <f t="shared" si="59"/>
        <v>1156.5</v>
      </c>
      <c r="K105" s="1">
        <f t="shared" si="59"/>
        <v>54406.5</v>
      </c>
      <c r="L105" s="10">
        <f t="shared" si="59"/>
        <v>2523</v>
      </c>
      <c r="M105" s="1">
        <f t="shared" si="59"/>
        <v>52064</v>
      </c>
      <c r="N105" s="10">
        <f t="shared" si="59"/>
        <v>201</v>
      </c>
      <c r="O105" s="1">
        <f t="shared" si="59"/>
        <v>1023.25</v>
      </c>
      <c r="P105" s="1">
        <f t="shared" si="59"/>
        <v>53087.25</v>
      </c>
      <c r="Q105" s="10">
        <f t="shared" si="59"/>
        <v>2633</v>
      </c>
      <c r="R105" s="1">
        <f t="shared" si="59"/>
        <v>54108</v>
      </c>
      <c r="S105" s="10">
        <f t="shared" si="59"/>
        <v>241</v>
      </c>
      <c r="T105" s="1">
        <f t="shared" si="59"/>
        <v>1238.25</v>
      </c>
      <c r="U105" s="1">
        <f t="shared" si="59"/>
        <v>55346.25</v>
      </c>
      <c r="V105" s="10">
        <f t="shared" si="59"/>
        <v>2697</v>
      </c>
      <c r="W105" s="1">
        <f t="shared" si="59"/>
        <v>55383</v>
      </c>
      <c r="X105" s="10">
        <f t="shared" si="59"/>
        <v>318</v>
      </c>
      <c r="Y105" s="1">
        <f t="shared" si="59"/>
        <v>1611.25</v>
      </c>
      <c r="Z105" s="1">
        <f t="shared" si="59"/>
        <v>56994.25</v>
      </c>
      <c r="AA105" s="1">
        <f t="shared" si="59"/>
        <v>219834.25</v>
      </c>
      <c r="AB105" s="1">
        <f t="shared" si="59"/>
        <v>21983.424999999992</v>
      </c>
      <c r="AC105" s="1">
        <f t="shared" si="59"/>
        <v>197850.82499999998</v>
      </c>
    </row>
    <row r="106" spans="1:29" x14ac:dyDescent="0.3">
      <c r="E106" s="13" t="s">
        <v>169</v>
      </c>
      <c r="F106" s="1">
        <f>AVERAGE(F11:F97)</f>
        <v>20.574712643678161</v>
      </c>
      <c r="G106" s="10">
        <f t="shared" ref="G106:AC106" si="60">AVERAGE(G11:G97)</f>
        <v>29.919540229885058</v>
      </c>
      <c r="H106" s="1">
        <f t="shared" si="60"/>
        <v>612.06896551724139</v>
      </c>
      <c r="I106" s="10">
        <f t="shared" si="60"/>
        <v>2.7126436781609193</v>
      </c>
      <c r="J106" s="1">
        <f t="shared" si="60"/>
        <v>13.293103448275861</v>
      </c>
      <c r="K106" s="1">
        <f t="shared" si="60"/>
        <v>625.36206896551721</v>
      </c>
      <c r="L106" s="10">
        <f t="shared" si="60"/>
        <v>29</v>
      </c>
      <c r="M106" s="1">
        <f t="shared" si="60"/>
        <v>598.43678160919535</v>
      </c>
      <c r="N106" s="10">
        <f t="shared" si="60"/>
        <v>2.3103448275862069</v>
      </c>
      <c r="O106" s="1">
        <f t="shared" si="60"/>
        <v>11.761494252873563</v>
      </c>
      <c r="P106" s="1">
        <f t="shared" si="60"/>
        <v>610.19827586206895</v>
      </c>
      <c r="Q106" s="10">
        <f t="shared" si="60"/>
        <v>30.264367816091955</v>
      </c>
      <c r="R106" s="1">
        <f t="shared" si="60"/>
        <v>621.93103448275861</v>
      </c>
      <c r="S106" s="10">
        <f t="shared" si="60"/>
        <v>2.7701149425287355</v>
      </c>
      <c r="T106" s="1">
        <f t="shared" si="60"/>
        <v>14.232758620689655</v>
      </c>
      <c r="U106" s="1">
        <f t="shared" si="60"/>
        <v>636.16379310344826</v>
      </c>
      <c r="V106" s="10">
        <f t="shared" si="60"/>
        <v>31</v>
      </c>
      <c r="W106" s="1">
        <f t="shared" si="60"/>
        <v>636.58620689655174</v>
      </c>
      <c r="X106" s="10">
        <f t="shared" si="60"/>
        <v>3.6551724137931036</v>
      </c>
      <c r="Y106" s="1">
        <f t="shared" si="60"/>
        <v>18.520114942528735</v>
      </c>
      <c r="Z106" s="1">
        <f t="shared" si="60"/>
        <v>655.10632183908046</v>
      </c>
      <c r="AA106" s="1">
        <f t="shared" si="60"/>
        <v>2526.8304597701149</v>
      </c>
      <c r="AB106" s="1">
        <f t="shared" si="60"/>
        <v>252.6830459770114</v>
      </c>
      <c r="AC106" s="1">
        <f t="shared" si="60"/>
        <v>2274.1474137931032</v>
      </c>
    </row>
    <row r="112" spans="1:29" ht="21" x14ac:dyDescent="0.4">
      <c r="E112" s="11" t="s">
        <v>172</v>
      </c>
    </row>
    <row r="114" spans="5:10" x14ac:dyDescent="0.3">
      <c r="E114" s="12" t="s">
        <v>171</v>
      </c>
      <c r="F114" s="21" t="s">
        <v>0</v>
      </c>
      <c r="G114" s="13" t="s">
        <v>1</v>
      </c>
      <c r="H114" s="13" t="s">
        <v>2</v>
      </c>
      <c r="I114" s="13" t="s">
        <v>3</v>
      </c>
      <c r="J114" s="13" t="s">
        <v>173</v>
      </c>
    </row>
    <row r="115" spans="5:10" x14ac:dyDescent="0.3">
      <c r="E115">
        <v>1</v>
      </c>
      <c r="F115">
        <f>VLOOKUP($E$115,$A$10:$E$97,A9,0)</f>
        <v>1</v>
      </c>
      <c r="G115" t="str">
        <f>VLOOKUP($E$115,$A$10:$E$97,B9,0)</f>
        <v>Anne</v>
      </c>
      <c r="H115" t="str">
        <f>VLOOKUP($E$115,$A$10:$E$97,C9,0)</f>
        <v>Nelson</v>
      </c>
      <c r="I115" t="str">
        <f>VLOOKUP($E$115,$A$10:$E$97,D9,0)</f>
        <v>Female</v>
      </c>
      <c r="J115" t="str">
        <f>VLOOKUP($E$115,$A$10:$E$97,E9,0)</f>
        <v>Engineering/Technology</v>
      </c>
    </row>
    <row r="119" spans="5:10" ht="21" x14ac:dyDescent="0.4">
      <c r="E119" s="11" t="s">
        <v>177</v>
      </c>
    </row>
    <row r="120" spans="5:10" ht="21" x14ac:dyDescent="0.4">
      <c r="F120" s="16" t="s">
        <v>179</v>
      </c>
      <c r="G120" s="17"/>
    </row>
    <row r="121" spans="5:10" x14ac:dyDescent="0.3">
      <c r="F121" s="18" t="s">
        <v>178</v>
      </c>
      <c r="G121" s="16">
        <f>COUNTIF(D10:D97, "Male")</f>
        <v>52</v>
      </c>
    </row>
    <row r="122" spans="5:10" x14ac:dyDescent="0.3">
      <c r="F122" s="19" t="s">
        <v>180</v>
      </c>
      <c r="G122" s="19"/>
    </row>
    <row r="123" spans="5:10" x14ac:dyDescent="0.3">
      <c r="F123" s="20" t="s">
        <v>178</v>
      </c>
      <c r="G123" s="19">
        <f>COUNTIF(D10:D97,"Female")</f>
        <v>35</v>
      </c>
    </row>
    <row r="124" spans="5:10" x14ac:dyDescent="0.3">
      <c r="F124" s="12" t="s">
        <v>181</v>
      </c>
    </row>
  </sheetData>
  <sortState xmlns:xlrd2="http://schemas.microsoft.com/office/spreadsheetml/2017/richdata2" ref="A11:AC97">
    <sortCondition descending="1" ref="AC11:AC97"/>
  </sortState>
  <conditionalFormatting sqref="AC107:AC1048576 AC1:AC102">
    <cfRule type="top10" dxfId="0" priority="1" rank="10"/>
  </conditionalFormatting>
  <dataValidations count="1">
    <dataValidation type="list" allowBlank="1" showInputMessage="1" showErrorMessage="1" sqref="E115" xr:uid="{DBFA975B-0B75-478A-9261-469B1998C1D0}">
      <formula1>$A$11:$A$97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6E5-5561-437E-8173-52B5C533D9E2}">
  <dimension ref="A1:J88"/>
  <sheetViews>
    <sheetView topLeftCell="A81" workbookViewId="0">
      <selection activeCell="E10" sqref="E10"/>
    </sheetView>
  </sheetViews>
  <sheetFormatPr defaultRowHeight="14.4" x14ac:dyDescent="0.3"/>
  <cols>
    <col min="1" max="1" width="11.44140625" bestFit="1" customWidth="1"/>
    <col min="2" max="2" width="10.44140625" bestFit="1" customWidth="1"/>
    <col min="3" max="3" width="10.6640625" bestFit="1" customWidth="1"/>
    <col min="4" max="4" width="6.88671875" bestFit="1" customWidth="1"/>
    <col min="5" max="5" width="27.6640625" bestFit="1" customWidth="1"/>
    <col min="6" max="6" width="8.44140625" style="1" bestFit="1" customWidth="1"/>
    <col min="7" max="7" width="21.77734375" bestFit="1" customWidth="1"/>
    <col min="8" max="8" width="21.88671875" bestFit="1" customWidth="1"/>
    <col min="9" max="10" width="21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18</v>
      </c>
      <c r="C2" t="s">
        <v>19</v>
      </c>
      <c r="D2" t="s">
        <v>16</v>
      </c>
      <c r="E2" t="s">
        <v>20</v>
      </c>
      <c r="F2" s="1">
        <v>26</v>
      </c>
      <c r="G2">
        <v>28</v>
      </c>
      <c r="H2">
        <v>30</v>
      </c>
      <c r="I2">
        <v>30</v>
      </c>
      <c r="J2">
        <v>25</v>
      </c>
    </row>
    <row r="3" spans="1:10" x14ac:dyDescent="0.3">
      <c r="A3">
        <v>2</v>
      </c>
      <c r="B3" t="s">
        <v>103</v>
      </c>
      <c r="C3" t="s">
        <v>104</v>
      </c>
      <c r="D3" t="s">
        <v>16</v>
      </c>
      <c r="E3" t="s">
        <v>45</v>
      </c>
      <c r="F3" s="1">
        <v>22</v>
      </c>
      <c r="G3">
        <v>22</v>
      </c>
      <c r="H3">
        <v>28</v>
      </c>
      <c r="I3">
        <v>37</v>
      </c>
      <c r="J3">
        <v>40</v>
      </c>
    </row>
    <row r="4" spans="1:10" x14ac:dyDescent="0.3">
      <c r="A4">
        <v>3</v>
      </c>
      <c r="B4" t="s">
        <v>26</v>
      </c>
      <c r="C4" t="s">
        <v>27</v>
      </c>
      <c r="D4" t="s">
        <v>16</v>
      </c>
      <c r="E4" t="s">
        <v>13</v>
      </c>
      <c r="F4" s="1">
        <v>22</v>
      </c>
      <c r="G4">
        <v>28</v>
      </c>
      <c r="H4">
        <v>24</v>
      </c>
      <c r="I4">
        <v>27</v>
      </c>
      <c r="J4">
        <v>32</v>
      </c>
    </row>
    <row r="5" spans="1:10" x14ac:dyDescent="0.3">
      <c r="A5">
        <v>4</v>
      </c>
      <c r="B5" t="s">
        <v>98</v>
      </c>
      <c r="C5" t="s">
        <v>58</v>
      </c>
      <c r="D5" t="s">
        <v>16</v>
      </c>
      <c r="E5" t="s">
        <v>45</v>
      </c>
      <c r="F5" s="1">
        <v>17</v>
      </c>
      <c r="G5">
        <v>40</v>
      </c>
      <c r="H5">
        <v>30</v>
      </c>
      <c r="I5">
        <v>28</v>
      </c>
      <c r="J5">
        <v>34</v>
      </c>
    </row>
    <row r="6" spans="1:10" x14ac:dyDescent="0.3">
      <c r="A6">
        <v>5</v>
      </c>
      <c r="B6" t="s">
        <v>89</v>
      </c>
      <c r="C6" t="s">
        <v>90</v>
      </c>
      <c r="D6" t="s">
        <v>16</v>
      </c>
      <c r="E6" t="s">
        <v>53</v>
      </c>
      <c r="F6" s="1">
        <v>23</v>
      </c>
      <c r="G6">
        <v>36</v>
      </c>
      <c r="H6">
        <v>40</v>
      </c>
      <c r="I6">
        <v>19</v>
      </c>
      <c r="J6">
        <v>27</v>
      </c>
    </row>
    <row r="7" spans="1:10" x14ac:dyDescent="0.3">
      <c r="A7">
        <v>6</v>
      </c>
      <c r="B7" t="s">
        <v>85</v>
      </c>
      <c r="C7" t="s">
        <v>86</v>
      </c>
      <c r="D7" t="s">
        <v>16</v>
      </c>
      <c r="E7" t="s">
        <v>13</v>
      </c>
      <c r="F7" s="1">
        <v>20</v>
      </c>
      <c r="G7">
        <v>28</v>
      </c>
      <c r="H7">
        <v>21</v>
      </c>
      <c r="I7">
        <v>25</v>
      </c>
      <c r="J7">
        <v>34</v>
      </c>
    </row>
    <row r="8" spans="1:10" x14ac:dyDescent="0.3">
      <c r="A8">
        <v>7</v>
      </c>
      <c r="B8" t="s">
        <v>156</v>
      </c>
      <c r="C8" t="s">
        <v>153</v>
      </c>
      <c r="D8" t="s">
        <v>16</v>
      </c>
      <c r="E8" t="s">
        <v>45</v>
      </c>
      <c r="F8" s="1">
        <v>21</v>
      </c>
      <c r="G8">
        <v>28</v>
      </c>
      <c r="H8">
        <v>19</v>
      </c>
      <c r="I8">
        <v>37</v>
      </c>
      <c r="J8">
        <v>21</v>
      </c>
    </row>
    <row r="9" spans="1:10" x14ac:dyDescent="0.3">
      <c r="A9">
        <v>8</v>
      </c>
      <c r="B9" t="s">
        <v>129</v>
      </c>
      <c r="C9" t="s">
        <v>130</v>
      </c>
      <c r="D9" t="s">
        <v>16</v>
      </c>
      <c r="E9" t="s">
        <v>17</v>
      </c>
      <c r="F9" s="1">
        <v>21</v>
      </c>
      <c r="G9">
        <v>20</v>
      </c>
      <c r="H9">
        <v>25</v>
      </c>
      <c r="I9">
        <v>27</v>
      </c>
      <c r="J9">
        <v>37</v>
      </c>
    </row>
    <row r="10" spans="1:10" x14ac:dyDescent="0.3">
      <c r="A10">
        <v>9</v>
      </c>
      <c r="B10" t="s">
        <v>110</v>
      </c>
      <c r="C10" t="s">
        <v>95</v>
      </c>
      <c r="D10" t="s">
        <v>16</v>
      </c>
      <c r="E10" t="s">
        <v>17</v>
      </c>
      <c r="F10" s="1">
        <v>22</v>
      </c>
      <c r="G10">
        <v>24</v>
      </c>
      <c r="H10">
        <v>37</v>
      </c>
      <c r="I10">
        <v>19</v>
      </c>
      <c r="J10">
        <v>20</v>
      </c>
    </row>
    <row r="11" spans="1:10" x14ac:dyDescent="0.3">
      <c r="A11">
        <v>10</v>
      </c>
      <c r="B11" t="s">
        <v>145</v>
      </c>
      <c r="C11" t="s">
        <v>64</v>
      </c>
      <c r="D11" t="s">
        <v>16</v>
      </c>
      <c r="E11" t="s">
        <v>23</v>
      </c>
      <c r="F11" s="1">
        <v>25</v>
      </c>
      <c r="G11">
        <v>32</v>
      </c>
      <c r="H11">
        <v>19</v>
      </c>
      <c r="I11">
        <v>35</v>
      </c>
      <c r="J11">
        <v>40</v>
      </c>
    </row>
    <row r="12" spans="1:10" x14ac:dyDescent="0.3">
      <c r="A12">
        <v>11</v>
      </c>
      <c r="B12" t="s">
        <v>143</v>
      </c>
      <c r="C12" t="s">
        <v>144</v>
      </c>
      <c r="D12" t="s">
        <v>16</v>
      </c>
      <c r="E12" t="s">
        <v>13</v>
      </c>
      <c r="F12" s="1">
        <v>21</v>
      </c>
      <c r="G12">
        <v>39</v>
      </c>
      <c r="H12">
        <v>23</v>
      </c>
      <c r="I12">
        <v>27</v>
      </c>
      <c r="J12">
        <v>24</v>
      </c>
    </row>
    <row r="13" spans="1:10" x14ac:dyDescent="0.3">
      <c r="A13">
        <v>12</v>
      </c>
      <c r="B13" t="s">
        <v>30</v>
      </c>
      <c r="C13" t="s">
        <v>31</v>
      </c>
      <c r="D13" t="s">
        <v>16</v>
      </c>
      <c r="E13" t="s">
        <v>23</v>
      </c>
      <c r="F13" s="1">
        <v>24</v>
      </c>
      <c r="G13">
        <v>31</v>
      </c>
      <c r="H13">
        <v>31</v>
      </c>
      <c r="I13">
        <v>40</v>
      </c>
      <c r="J13">
        <v>28</v>
      </c>
    </row>
    <row r="14" spans="1:10" x14ac:dyDescent="0.3">
      <c r="A14">
        <v>13</v>
      </c>
      <c r="B14" t="s">
        <v>77</v>
      </c>
      <c r="C14" t="s">
        <v>78</v>
      </c>
      <c r="D14" t="s">
        <v>16</v>
      </c>
      <c r="E14" t="s">
        <v>40</v>
      </c>
      <c r="F14" s="1">
        <v>15</v>
      </c>
      <c r="G14">
        <v>38</v>
      </c>
      <c r="H14">
        <v>23</v>
      </c>
      <c r="I14">
        <v>35</v>
      </c>
      <c r="J14">
        <v>37</v>
      </c>
    </row>
    <row r="15" spans="1:10" x14ac:dyDescent="0.3">
      <c r="A15">
        <v>14</v>
      </c>
      <c r="B15" t="s">
        <v>14</v>
      </c>
      <c r="C15" t="s">
        <v>15</v>
      </c>
      <c r="D15" t="s">
        <v>16</v>
      </c>
      <c r="E15" t="s">
        <v>17</v>
      </c>
      <c r="F15" s="1">
        <v>17</v>
      </c>
      <c r="G15">
        <v>31</v>
      </c>
      <c r="H15">
        <v>29</v>
      </c>
      <c r="I15">
        <v>24</v>
      </c>
      <c r="J15">
        <v>22</v>
      </c>
    </row>
    <row r="16" spans="1:10" x14ac:dyDescent="0.3">
      <c r="A16">
        <v>15</v>
      </c>
      <c r="B16" t="s">
        <v>50</v>
      </c>
      <c r="C16" t="s">
        <v>51</v>
      </c>
      <c r="D16" t="s">
        <v>16</v>
      </c>
      <c r="E16" t="s">
        <v>40</v>
      </c>
      <c r="F16" s="1">
        <v>26</v>
      </c>
      <c r="G16">
        <v>29</v>
      </c>
      <c r="H16">
        <v>40</v>
      </c>
      <c r="I16">
        <v>34</v>
      </c>
      <c r="J16">
        <v>36</v>
      </c>
    </row>
    <row r="17" spans="1:10" x14ac:dyDescent="0.3">
      <c r="A17">
        <v>16</v>
      </c>
      <c r="B17" t="s">
        <v>116</v>
      </c>
      <c r="C17" t="s">
        <v>117</v>
      </c>
      <c r="D17" t="s">
        <v>16</v>
      </c>
      <c r="E17" t="s">
        <v>45</v>
      </c>
      <c r="F17" s="1">
        <v>15</v>
      </c>
      <c r="G17">
        <v>36</v>
      </c>
      <c r="H17">
        <v>40</v>
      </c>
      <c r="I17">
        <v>38</v>
      </c>
      <c r="J17">
        <v>40</v>
      </c>
    </row>
    <row r="18" spans="1:10" x14ac:dyDescent="0.3">
      <c r="A18">
        <v>17</v>
      </c>
      <c r="B18" t="s">
        <v>75</v>
      </c>
      <c r="C18" t="s">
        <v>76</v>
      </c>
      <c r="D18" t="s">
        <v>16</v>
      </c>
      <c r="E18" t="s">
        <v>13</v>
      </c>
      <c r="F18" s="1">
        <v>19</v>
      </c>
      <c r="G18">
        <v>32</v>
      </c>
      <c r="H18">
        <v>33</v>
      </c>
      <c r="I18">
        <v>36</v>
      </c>
      <c r="J18">
        <v>22</v>
      </c>
    </row>
    <row r="19" spans="1:10" x14ac:dyDescent="0.3">
      <c r="A19">
        <v>18</v>
      </c>
      <c r="B19" t="s">
        <v>83</v>
      </c>
      <c r="C19" t="s">
        <v>84</v>
      </c>
      <c r="D19" t="s">
        <v>16</v>
      </c>
      <c r="E19" t="s">
        <v>45</v>
      </c>
      <c r="F19" s="1">
        <v>23</v>
      </c>
      <c r="G19">
        <v>21</v>
      </c>
      <c r="H19">
        <v>28</v>
      </c>
      <c r="I19">
        <v>20</v>
      </c>
      <c r="J19">
        <v>20</v>
      </c>
    </row>
    <row r="20" spans="1:10" x14ac:dyDescent="0.3">
      <c r="A20">
        <v>19</v>
      </c>
      <c r="B20" t="s">
        <v>41</v>
      </c>
      <c r="C20" t="s">
        <v>11</v>
      </c>
      <c r="D20" t="s">
        <v>16</v>
      </c>
      <c r="E20" t="s">
        <v>20</v>
      </c>
      <c r="F20" s="1">
        <v>20</v>
      </c>
      <c r="G20">
        <v>39</v>
      </c>
      <c r="H20">
        <v>32</v>
      </c>
      <c r="I20">
        <v>33</v>
      </c>
      <c r="J20">
        <v>23</v>
      </c>
    </row>
    <row r="21" spans="1:10" x14ac:dyDescent="0.3">
      <c r="A21">
        <v>20</v>
      </c>
      <c r="B21" t="s">
        <v>124</v>
      </c>
      <c r="C21" t="s">
        <v>125</v>
      </c>
      <c r="D21" t="s">
        <v>16</v>
      </c>
      <c r="E21" t="s">
        <v>53</v>
      </c>
      <c r="F21" s="1">
        <v>15</v>
      </c>
      <c r="G21">
        <v>37</v>
      </c>
      <c r="H21">
        <v>40</v>
      </c>
      <c r="I21">
        <v>31</v>
      </c>
      <c r="J21">
        <v>19</v>
      </c>
    </row>
    <row r="22" spans="1:10" x14ac:dyDescent="0.3">
      <c r="A22">
        <v>21</v>
      </c>
      <c r="B22" t="s">
        <v>61</v>
      </c>
      <c r="C22" t="s">
        <v>62</v>
      </c>
      <c r="D22" t="s">
        <v>16</v>
      </c>
      <c r="E22" t="s">
        <v>23</v>
      </c>
      <c r="F22" s="1">
        <v>17</v>
      </c>
      <c r="G22">
        <v>32</v>
      </c>
      <c r="H22">
        <v>29</v>
      </c>
      <c r="I22">
        <v>32</v>
      </c>
      <c r="J22">
        <v>25</v>
      </c>
    </row>
    <row r="23" spans="1:10" x14ac:dyDescent="0.3">
      <c r="A23">
        <v>22</v>
      </c>
      <c r="B23" t="s">
        <v>34</v>
      </c>
      <c r="C23" t="s">
        <v>35</v>
      </c>
      <c r="D23" t="s">
        <v>16</v>
      </c>
      <c r="E23" t="s">
        <v>17</v>
      </c>
      <c r="F23" s="1">
        <v>20</v>
      </c>
      <c r="G23">
        <v>35</v>
      </c>
      <c r="H23">
        <v>20</v>
      </c>
      <c r="I23">
        <v>20</v>
      </c>
      <c r="J23">
        <v>34</v>
      </c>
    </row>
    <row r="24" spans="1:10" x14ac:dyDescent="0.3">
      <c r="A24">
        <v>23</v>
      </c>
      <c r="B24" t="s">
        <v>81</v>
      </c>
      <c r="C24" t="s">
        <v>152</v>
      </c>
      <c r="D24" t="s">
        <v>16</v>
      </c>
      <c r="E24" t="s">
        <v>40</v>
      </c>
      <c r="F24" s="1">
        <v>15</v>
      </c>
      <c r="G24">
        <v>36</v>
      </c>
      <c r="H24">
        <v>22</v>
      </c>
      <c r="I24">
        <v>35</v>
      </c>
      <c r="J24">
        <v>33</v>
      </c>
    </row>
    <row r="25" spans="1:10" x14ac:dyDescent="0.3">
      <c r="A25">
        <v>24</v>
      </c>
      <c r="B25" t="s">
        <v>91</v>
      </c>
      <c r="C25" t="s">
        <v>92</v>
      </c>
      <c r="D25" t="s">
        <v>16</v>
      </c>
      <c r="E25" t="s">
        <v>20</v>
      </c>
      <c r="F25" s="1">
        <v>21</v>
      </c>
      <c r="G25">
        <v>20</v>
      </c>
      <c r="H25">
        <v>21</v>
      </c>
      <c r="I25">
        <v>28</v>
      </c>
      <c r="J25">
        <v>35</v>
      </c>
    </row>
    <row r="26" spans="1:10" x14ac:dyDescent="0.3">
      <c r="A26">
        <v>25</v>
      </c>
      <c r="B26" t="s">
        <v>93</v>
      </c>
      <c r="C26" t="s">
        <v>39</v>
      </c>
      <c r="D26" t="s">
        <v>16</v>
      </c>
      <c r="E26" t="s">
        <v>40</v>
      </c>
      <c r="F26" s="1">
        <v>24</v>
      </c>
      <c r="G26">
        <v>30</v>
      </c>
      <c r="H26">
        <v>38</v>
      </c>
      <c r="I26">
        <v>37</v>
      </c>
      <c r="J26">
        <v>37</v>
      </c>
    </row>
    <row r="27" spans="1:10" x14ac:dyDescent="0.3">
      <c r="A27">
        <v>26</v>
      </c>
      <c r="B27" t="s">
        <v>145</v>
      </c>
      <c r="C27" t="s">
        <v>22</v>
      </c>
      <c r="D27" t="s">
        <v>16</v>
      </c>
      <c r="E27" t="s">
        <v>13</v>
      </c>
      <c r="F27" s="1">
        <v>16</v>
      </c>
      <c r="G27">
        <v>27</v>
      </c>
      <c r="H27">
        <v>22</v>
      </c>
      <c r="I27">
        <v>36</v>
      </c>
      <c r="J27">
        <v>33</v>
      </c>
    </row>
    <row r="28" spans="1:10" x14ac:dyDescent="0.3">
      <c r="A28">
        <v>27</v>
      </c>
      <c r="B28" t="s">
        <v>73</v>
      </c>
      <c r="C28" t="s">
        <v>74</v>
      </c>
      <c r="D28" t="s">
        <v>16</v>
      </c>
      <c r="E28" t="s">
        <v>17</v>
      </c>
      <c r="F28" s="1">
        <v>24</v>
      </c>
      <c r="G28">
        <v>33</v>
      </c>
      <c r="H28">
        <v>30</v>
      </c>
      <c r="I28">
        <v>40</v>
      </c>
      <c r="J28">
        <v>39</v>
      </c>
    </row>
    <row r="29" spans="1:10" x14ac:dyDescent="0.3">
      <c r="A29">
        <v>28</v>
      </c>
      <c r="B29" t="s">
        <v>42</v>
      </c>
      <c r="C29" t="s">
        <v>43</v>
      </c>
      <c r="D29" t="s">
        <v>16</v>
      </c>
      <c r="E29" t="s">
        <v>23</v>
      </c>
      <c r="F29" s="1">
        <v>26</v>
      </c>
      <c r="G29">
        <v>33</v>
      </c>
      <c r="H29">
        <v>26</v>
      </c>
      <c r="I29">
        <v>29</v>
      </c>
      <c r="J29">
        <v>31</v>
      </c>
    </row>
    <row r="30" spans="1:10" x14ac:dyDescent="0.3">
      <c r="A30">
        <v>29</v>
      </c>
      <c r="B30" t="s">
        <v>44</v>
      </c>
      <c r="C30" t="s">
        <v>29</v>
      </c>
      <c r="D30" t="s">
        <v>16</v>
      </c>
      <c r="E30" t="s">
        <v>45</v>
      </c>
      <c r="F30" s="1">
        <v>26</v>
      </c>
      <c r="G30">
        <v>38</v>
      </c>
      <c r="H30">
        <v>28</v>
      </c>
      <c r="I30">
        <v>37</v>
      </c>
      <c r="J30">
        <v>33</v>
      </c>
    </row>
    <row r="31" spans="1:10" x14ac:dyDescent="0.3">
      <c r="A31">
        <v>30</v>
      </c>
      <c r="B31" t="s">
        <v>71</v>
      </c>
      <c r="C31" t="s">
        <v>72</v>
      </c>
      <c r="D31" t="s">
        <v>16</v>
      </c>
      <c r="E31" t="s">
        <v>17</v>
      </c>
      <c r="F31" s="1">
        <v>15</v>
      </c>
      <c r="G31">
        <v>38</v>
      </c>
      <c r="H31">
        <v>28</v>
      </c>
      <c r="I31">
        <v>32</v>
      </c>
      <c r="J31">
        <v>28</v>
      </c>
    </row>
    <row r="32" spans="1:10" x14ac:dyDescent="0.3">
      <c r="A32">
        <v>31</v>
      </c>
      <c r="B32" t="s">
        <v>128</v>
      </c>
      <c r="C32" t="s">
        <v>64</v>
      </c>
      <c r="D32" t="s">
        <v>16</v>
      </c>
      <c r="E32" t="s">
        <v>45</v>
      </c>
      <c r="F32" s="1">
        <v>20</v>
      </c>
      <c r="G32">
        <v>31</v>
      </c>
      <c r="H32">
        <v>34</v>
      </c>
      <c r="I32">
        <v>27</v>
      </c>
      <c r="J32">
        <v>20</v>
      </c>
    </row>
    <row r="33" spans="1:10" x14ac:dyDescent="0.3">
      <c r="A33">
        <v>32</v>
      </c>
      <c r="B33" t="s">
        <v>81</v>
      </c>
      <c r="C33" t="s">
        <v>82</v>
      </c>
      <c r="D33" t="s">
        <v>16</v>
      </c>
      <c r="E33" t="s">
        <v>17</v>
      </c>
      <c r="F33" s="1">
        <v>23</v>
      </c>
      <c r="G33">
        <v>37</v>
      </c>
      <c r="H33">
        <v>30</v>
      </c>
      <c r="I33">
        <v>24</v>
      </c>
      <c r="J33">
        <v>31</v>
      </c>
    </row>
    <row r="34" spans="1:10" x14ac:dyDescent="0.3">
      <c r="A34">
        <v>33</v>
      </c>
      <c r="B34" t="s">
        <v>105</v>
      </c>
      <c r="C34" t="s">
        <v>106</v>
      </c>
      <c r="D34" t="s">
        <v>16</v>
      </c>
      <c r="E34" t="s">
        <v>45</v>
      </c>
      <c r="F34" s="1">
        <v>16</v>
      </c>
      <c r="G34">
        <v>40</v>
      </c>
      <c r="H34">
        <v>21</v>
      </c>
      <c r="I34">
        <v>40</v>
      </c>
      <c r="J34">
        <v>38</v>
      </c>
    </row>
    <row r="35" spans="1:10" x14ac:dyDescent="0.3">
      <c r="A35">
        <v>34</v>
      </c>
      <c r="B35" t="s">
        <v>96</v>
      </c>
      <c r="C35" t="s">
        <v>97</v>
      </c>
      <c r="D35" t="s">
        <v>16</v>
      </c>
      <c r="E35" t="s">
        <v>20</v>
      </c>
      <c r="F35" s="1">
        <v>17</v>
      </c>
      <c r="G35">
        <v>23</v>
      </c>
      <c r="H35">
        <v>36</v>
      </c>
      <c r="I35">
        <v>40</v>
      </c>
      <c r="J35">
        <v>30</v>
      </c>
    </row>
    <row r="36" spans="1:10" x14ac:dyDescent="0.3">
      <c r="A36">
        <v>35</v>
      </c>
      <c r="B36" t="s">
        <v>87</v>
      </c>
      <c r="C36" t="s">
        <v>88</v>
      </c>
      <c r="D36" t="s">
        <v>16</v>
      </c>
      <c r="E36" t="s">
        <v>20</v>
      </c>
      <c r="F36" s="1">
        <v>24</v>
      </c>
      <c r="G36">
        <v>36</v>
      </c>
      <c r="H36">
        <v>31</v>
      </c>
      <c r="I36">
        <v>27</v>
      </c>
      <c r="J36">
        <v>23</v>
      </c>
    </row>
    <row r="37" spans="1:10" x14ac:dyDescent="0.3">
      <c r="A37">
        <v>36</v>
      </c>
      <c r="B37" t="s">
        <v>121</v>
      </c>
      <c r="C37" t="s">
        <v>122</v>
      </c>
      <c r="D37" t="s">
        <v>12</v>
      </c>
      <c r="E37" t="s">
        <v>17</v>
      </c>
      <c r="F37" s="1">
        <v>17</v>
      </c>
      <c r="G37">
        <v>27</v>
      </c>
      <c r="H37">
        <v>40</v>
      </c>
      <c r="I37">
        <v>19</v>
      </c>
      <c r="J37">
        <v>19</v>
      </c>
    </row>
    <row r="38" spans="1:10" x14ac:dyDescent="0.3">
      <c r="A38">
        <v>37</v>
      </c>
      <c r="B38" t="s">
        <v>67</v>
      </c>
      <c r="C38" t="s">
        <v>68</v>
      </c>
      <c r="D38" t="s">
        <v>12</v>
      </c>
      <c r="E38" t="s">
        <v>45</v>
      </c>
      <c r="F38" s="1">
        <v>23</v>
      </c>
      <c r="G38">
        <v>29</v>
      </c>
      <c r="H38">
        <v>24</v>
      </c>
      <c r="I38">
        <v>33</v>
      </c>
      <c r="J38">
        <v>24</v>
      </c>
    </row>
    <row r="39" spans="1:10" x14ac:dyDescent="0.3">
      <c r="A39">
        <v>38</v>
      </c>
      <c r="B39" t="s">
        <v>149</v>
      </c>
      <c r="C39" t="s">
        <v>125</v>
      </c>
      <c r="D39" t="s">
        <v>12</v>
      </c>
      <c r="E39" t="s">
        <v>13</v>
      </c>
      <c r="F39" s="1">
        <v>15</v>
      </c>
      <c r="G39">
        <v>37</v>
      </c>
      <c r="H39">
        <v>39</v>
      </c>
      <c r="I39">
        <v>33</v>
      </c>
      <c r="J39">
        <v>40</v>
      </c>
    </row>
    <row r="40" spans="1:10" x14ac:dyDescent="0.3">
      <c r="A40">
        <v>39</v>
      </c>
      <c r="B40" t="s">
        <v>24</v>
      </c>
      <c r="C40" t="s">
        <v>25</v>
      </c>
      <c r="D40" t="s">
        <v>12</v>
      </c>
      <c r="E40" t="s">
        <v>13</v>
      </c>
      <c r="F40" s="1">
        <v>19</v>
      </c>
      <c r="G40">
        <v>23</v>
      </c>
      <c r="H40">
        <v>39</v>
      </c>
      <c r="I40">
        <v>37</v>
      </c>
      <c r="J40">
        <v>24</v>
      </c>
    </row>
    <row r="41" spans="1:10" x14ac:dyDescent="0.3">
      <c r="A41">
        <v>40</v>
      </c>
      <c r="B41" t="s">
        <v>131</v>
      </c>
      <c r="C41" t="s">
        <v>31</v>
      </c>
      <c r="D41" t="s">
        <v>12</v>
      </c>
      <c r="E41" t="s">
        <v>45</v>
      </c>
      <c r="F41" s="1">
        <v>21</v>
      </c>
      <c r="G41">
        <v>40</v>
      </c>
      <c r="H41">
        <v>24</v>
      </c>
      <c r="I41">
        <v>26</v>
      </c>
      <c r="J41">
        <v>23</v>
      </c>
    </row>
    <row r="42" spans="1:10" x14ac:dyDescent="0.3">
      <c r="A42">
        <v>41</v>
      </c>
      <c r="B42" t="s">
        <v>123</v>
      </c>
      <c r="C42" t="s">
        <v>78</v>
      </c>
      <c r="D42" t="s">
        <v>12</v>
      </c>
      <c r="E42" t="s">
        <v>40</v>
      </c>
      <c r="F42" s="1">
        <v>20</v>
      </c>
      <c r="G42">
        <v>38</v>
      </c>
      <c r="H42">
        <v>24</v>
      </c>
      <c r="I42">
        <v>27</v>
      </c>
      <c r="J42">
        <v>29</v>
      </c>
    </row>
    <row r="43" spans="1:10" x14ac:dyDescent="0.3">
      <c r="A43">
        <v>42</v>
      </c>
      <c r="B43" t="s">
        <v>54</v>
      </c>
      <c r="C43" t="s">
        <v>150</v>
      </c>
      <c r="D43" t="s">
        <v>12</v>
      </c>
      <c r="E43" t="s">
        <v>17</v>
      </c>
      <c r="F43" s="1">
        <v>19</v>
      </c>
      <c r="G43">
        <v>22</v>
      </c>
      <c r="H43">
        <v>28</v>
      </c>
      <c r="I43">
        <v>35</v>
      </c>
      <c r="J43">
        <v>35</v>
      </c>
    </row>
    <row r="44" spans="1:10" x14ac:dyDescent="0.3">
      <c r="A44">
        <v>43</v>
      </c>
      <c r="B44" t="s">
        <v>99</v>
      </c>
      <c r="C44" t="s">
        <v>100</v>
      </c>
      <c r="D44" t="s">
        <v>12</v>
      </c>
      <c r="E44" t="s">
        <v>40</v>
      </c>
      <c r="F44" s="1">
        <v>26</v>
      </c>
      <c r="G44">
        <v>28</v>
      </c>
      <c r="H44">
        <v>30</v>
      </c>
      <c r="I44">
        <v>36</v>
      </c>
      <c r="J44">
        <v>40</v>
      </c>
    </row>
    <row r="45" spans="1:10" x14ac:dyDescent="0.3">
      <c r="A45">
        <v>44</v>
      </c>
      <c r="B45" t="s">
        <v>154</v>
      </c>
      <c r="C45" t="s">
        <v>90</v>
      </c>
      <c r="D45" t="s">
        <v>12</v>
      </c>
      <c r="E45" t="s">
        <v>45</v>
      </c>
      <c r="F45" s="1">
        <v>25</v>
      </c>
      <c r="G45">
        <v>20</v>
      </c>
      <c r="H45">
        <v>21</v>
      </c>
      <c r="I45">
        <v>26</v>
      </c>
      <c r="J45">
        <v>21</v>
      </c>
    </row>
    <row r="46" spans="1:10" x14ac:dyDescent="0.3">
      <c r="A46">
        <v>45</v>
      </c>
      <c r="B46" t="s">
        <v>134</v>
      </c>
      <c r="C46" t="s">
        <v>135</v>
      </c>
      <c r="D46" t="s">
        <v>12</v>
      </c>
      <c r="E46" t="s">
        <v>45</v>
      </c>
      <c r="F46" s="1">
        <v>23</v>
      </c>
      <c r="G46">
        <v>32</v>
      </c>
      <c r="H46">
        <v>19</v>
      </c>
      <c r="I46">
        <v>40</v>
      </c>
      <c r="J46">
        <v>36</v>
      </c>
    </row>
    <row r="47" spans="1:10" x14ac:dyDescent="0.3">
      <c r="A47">
        <v>46</v>
      </c>
      <c r="B47" t="s">
        <v>21</v>
      </c>
      <c r="C47" t="s">
        <v>22</v>
      </c>
      <c r="D47" t="s">
        <v>12</v>
      </c>
      <c r="E47" t="s">
        <v>23</v>
      </c>
      <c r="F47" s="1">
        <v>24</v>
      </c>
      <c r="G47">
        <v>23</v>
      </c>
      <c r="H47">
        <v>33</v>
      </c>
      <c r="I47">
        <v>37</v>
      </c>
      <c r="J47">
        <v>38</v>
      </c>
    </row>
    <row r="48" spans="1:10" x14ac:dyDescent="0.3">
      <c r="A48">
        <v>47</v>
      </c>
      <c r="B48" t="s">
        <v>90</v>
      </c>
      <c r="C48" t="s">
        <v>109</v>
      </c>
      <c r="D48" t="s">
        <v>12</v>
      </c>
      <c r="E48" t="s">
        <v>23</v>
      </c>
      <c r="F48" s="1">
        <v>18</v>
      </c>
      <c r="G48">
        <v>28</v>
      </c>
      <c r="H48">
        <v>19</v>
      </c>
      <c r="I48">
        <v>24</v>
      </c>
      <c r="J48">
        <v>25</v>
      </c>
    </row>
    <row r="49" spans="1:10" x14ac:dyDescent="0.3">
      <c r="A49">
        <v>48</v>
      </c>
      <c r="B49" t="s">
        <v>10</v>
      </c>
      <c r="C49" t="s">
        <v>11</v>
      </c>
      <c r="D49" t="s">
        <v>12</v>
      </c>
      <c r="E49" t="s">
        <v>13</v>
      </c>
      <c r="F49" s="1">
        <v>17</v>
      </c>
      <c r="G49">
        <v>28</v>
      </c>
      <c r="H49">
        <v>29</v>
      </c>
      <c r="I49">
        <v>28</v>
      </c>
      <c r="J49">
        <v>34</v>
      </c>
    </row>
    <row r="50" spans="1:10" x14ac:dyDescent="0.3">
      <c r="A50">
        <v>49</v>
      </c>
      <c r="B50" t="s">
        <v>36</v>
      </c>
      <c r="C50" t="s">
        <v>37</v>
      </c>
      <c r="D50" t="s">
        <v>12</v>
      </c>
      <c r="E50" t="s">
        <v>20</v>
      </c>
      <c r="F50" s="1">
        <v>19</v>
      </c>
      <c r="G50">
        <v>35</v>
      </c>
      <c r="H50">
        <v>23</v>
      </c>
      <c r="I50">
        <v>39</v>
      </c>
      <c r="J50">
        <v>38</v>
      </c>
    </row>
    <row r="51" spans="1:10" x14ac:dyDescent="0.3">
      <c r="A51">
        <v>50</v>
      </c>
      <c r="B51" t="s">
        <v>113</v>
      </c>
      <c r="C51" t="s">
        <v>114</v>
      </c>
      <c r="D51" t="s">
        <v>12</v>
      </c>
      <c r="E51" t="s">
        <v>20</v>
      </c>
      <c r="F51" s="1">
        <v>17</v>
      </c>
      <c r="G51">
        <v>27</v>
      </c>
      <c r="H51">
        <v>38</v>
      </c>
      <c r="I51">
        <v>22</v>
      </c>
      <c r="J51">
        <v>40</v>
      </c>
    </row>
    <row r="52" spans="1:10" x14ac:dyDescent="0.3">
      <c r="A52">
        <v>51</v>
      </c>
      <c r="B52" t="s">
        <v>79</v>
      </c>
      <c r="C52" t="s">
        <v>80</v>
      </c>
      <c r="D52" t="s">
        <v>12</v>
      </c>
      <c r="E52" t="s">
        <v>53</v>
      </c>
      <c r="F52" s="1">
        <v>21</v>
      </c>
      <c r="G52">
        <v>39</v>
      </c>
      <c r="H52">
        <v>22</v>
      </c>
      <c r="I52">
        <v>29</v>
      </c>
      <c r="J52">
        <v>34</v>
      </c>
    </row>
    <row r="53" spans="1:10" x14ac:dyDescent="0.3">
      <c r="A53">
        <v>52</v>
      </c>
      <c r="B53" t="s">
        <v>101</v>
      </c>
      <c r="C53" t="s">
        <v>102</v>
      </c>
      <c r="D53" t="s">
        <v>12</v>
      </c>
      <c r="E53" t="s">
        <v>17</v>
      </c>
      <c r="F53" s="1">
        <v>22</v>
      </c>
      <c r="G53">
        <v>28</v>
      </c>
      <c r="H53">
        <v>28</v>
      </c>
      <c r="I53">
        <v>26</v>
      </c>
      <c r="J53">
        <v>37</v>
      </c>
    </row>
    <row r="54" spans="1:10" x14ac:dyDescent="0.3">
      <c r="A54">
        <v>53</v>
      </c>
      <c r="B54" t="s">
        <v>69</v>
      </c>
      <c r="C54" t="s">
        <v>70</v>
      </c>
      <c r="D54" t="s">
        <v>12</v>
      </c>
      <c r="E54" t="s">
        <v>40</v>
      </c>
      <c r="F54" s="1">
        <v>26</v>
      </c>
      <c r="G54">
        <v>32</v>
      </c>
      <c r="H54">
        <v>38</v>
      </c>
      <c r="I54">
        <v>37</v>
      </c>
      <c r="J54">
        <v>37</v>
      </c>
    </row>
    <row r="55" spans="1:10" x14ac:dyDescent="0.3">
      <c r="A55">
        <v>54</v>
      </c>
      <c r="B55" t="s">
        <v>136</v>
      </c>
      <c r="C55" t="s">
        <v>137</v>
      </c>
      <c r="D55" t="s">
        <v>12</v>
      </c>
      <c r="E55" t="s">
        <v>20</v>
      </c>
      <c r="F55" s="1">
        <v>24</v>
      </c>
      <c r="G55">
        <v>29</v>
      </c>
      <c r="H55">
        <v>25</v>
      </c>
      <c r="I55">
        <v>23</v>
      </c>
      <c r="J55">
        <v>31</v>
      </c>
    </row>
    <row r="56" spans="1:10" x14ac:dyDescent="0.3">
      <c r="A56">
        <v>55</v>
      </c>
      <c r="B56" t="s">
        <v>95</v>
      </c>
      <c r="C56" t="s">
        <v>15</v>
      </c>
      <c r="D56" t="s">
        <v>12</v>
      </c>
      <c r="E56" t="s">
        <v>17</v>
      </c>
      <c r="F56" s="1">
        <v>25</v>
      </c>
      <c r="G56">
        <v>24</v>
      </c>
      <c r="H56">
        <v>30</v>
      </c>
      <c r="I56">
        <v>35</v>
      </c>
      <c r="J56">
        <v>23</v>
      </c>
    </row>
    <row r="57" spans="1:10" x14ac:dyDescent="0.3">
      <c r="A57">
        <v>56</v>
      </c>
      <c r="B57" t="s">
        <v>65</v>
      </c>
      <c r="C57" t="s">
        <v>66</v>
      </c>
      <c r="D57" t="s">
        <v>12</v>
      </c>
      <c r="E57" t="s">
        <v>53</v>
      </c>
      <c r="F57" s="1">
        <v>26</v>
      </c>
      <c r="G57">
        <v>38</v>
      </c>
      <c r="H57">
        <v>19</v>
      </c>
      <c r="I57">
        <v>39</v>
      </c>
      <c r="J57">
        <v>38</v>
      </c>
    </row>
    <row r="58" spans="1:10" x14ac:dyDescent="0.3">
      <c r="A58">
        <v>57</v>
      </c>
      <c r="B58" t="s">
        <v>141</v>
      </c>
      <c r="C58" t="s">
        <v>142</v>
      </c>
      <c r="D58" t="s">
        <v>12</v>
      </c>
      <c r="E58" t="s">
        <v>53</v>
      </c>
      <c r="F58" s="1">
        <v>17</v>
      </c>
      <c r="G58">
        <v>35</v>
      </c>
      <c r="H58">
        <v>20</v>
      </c>
      <c r="I58">
        <v>23</v>
      </c>
      <c r="J58">
        <v>32</v>
      </c>
    </row>
    <row r="59" spans="1:10" x14ac:dyDescent="0.3">
      <c r="A59">
        <v>58</v>
      </c>
      <c r="B59" t="s">
        <v>115</v>
      </c>
      <c r="C59" t="s">
        <v>51</v>
      </c>
      <c r="D59" t="s">
        <v>12</v>
      </c>
      <c r="E59" t="s">
        <v>13</v>
      </c>
      <c r="F59" s="1">
        <v>15</v>
      </c>
      <c r="G59">
        <v>27</v>
      </c>
      <c r="H59">
        <v>25</v>
      </c>
      <c r="I59">
        <v>32</v>
      </c>
      <c r="J59">
        <v>40</v>
      </c>
    </row>
    <row r="60" spans="1:10" x14ac:dyDescent="0.3">
      <c r="A60">
        <v>59</v>
      </c>
      <c r="B60" t="s">
        <v>107</v>
      </c>
      <c r="C60" t="s">
        <v>84</v>
      </c>
      <c r="D60" t="s">
        <v>12</v>
      </c>
      <c r="E60" t="s">
        <v>23</v>
      </c>
      <c r="F60" s="1">
        <v>25</v>
      </c>
      <c r="G60">
        <v>20</v>
      </c>
      <c r="H60">
        <v>38</v>
      </c>
      <c r="I60">
        <v>30</v>
      </c>
      <c r="J60">
        <v>35</v>
      </c>
    </row>
    <row r="61" spans="1:10" x14ac:dyDescent="0.3">
      <c r="A61">
        <v>60</v>
      </c>
      <c r="B61" t="s">
        <v>118</v>
      </c>
      <c r="C61" t="s">
        <v>95</v>
      </c>
      <c r="D61" t="s">
        <v>12</v>
      </c>
      <c r="E61" t="s">
        <v>23</v>
      </c>
      <c r="F61" s="1">
        <v>19</v>
      </c>
      <c r="G61">
        <v>34</v>
      </c>
      <c r="H61">
        <v>24</v>
      </c>
      <c r="I61">
        <v>31</v>
      </c>
      <c r="J61">
        <v>20</v>
      </c>
    </row>
    <row r="62" spans="1:10" x14ac:dyDescent="0.3">
      <c r="A62">
        <v>61</v>
      </c>
      <c r="B62" t="s">
        <v>139</v>
      </c>
      <c r="C62" t="s">
        <v>140</v>
      </c>
      <c r="D62" t="s">
        <v>12</v>
      </c>
      <c r="E62" t="s">
        <v>53</v>
      </c>
      <c r="F62" s="1">
        <v>23</v>
      </c>
      <c r="G62">
        <v>35</v>
      </c>
      <c r="H62">
        <v>24</v>
      </c>
      <c r="I62">
        <v>29</v>
      </c>
      <c r="J62">
        <v>40</v>
      </c>
    </row>
    <row r="63" spans="1:10" x14ac:dyDescent="0.3">
      <c r="A63">
        <v>62</v>
      </c>
      <c r="B63" t="s">
        <v>56</v>
      </c>
      <c r="C63" t="s">
        <v>35</v>
      </c>
      <c r="D63" t="s">
        <v>12</v>
      </c>
      <c r="E63" t="s">
        <v>13</v>
      </c>
      <c r="F63" s="1">
        <v>18</v>
      </c>
      <c r="G63">
        <v>22</v>
      </c>
      <c r="H63">
        <v>33</v>
      </c>
      <c r="I63">
        <v>29</v>
      </c>
      <c r="J63">
        <v>38</v>
      </c>
    </row>
    <row r="64" spans="1:10" x14ac:dyDescent="0.3">
      <c r="A64">
        <v>63</v>
      </c>
      <c r="B64" t="s">
        <v>157</v>
      </c>
      <c r="C64" t="s">
        <v>27</v>
      </c>
      <c r="D64" t="s">
        <v>12</v>
      </c>
      <c r="E64" t="s">
        <v>53</v>
      </c>
      <c r="F64" s="1">
        <v>15</v>
      </c>
      <c r="G64">
        <v>24</v>
      </c>
      <c r="H64">
        <v>20</v>
      </c>
      <c r="I64">
        <v>20</v>
      </c>
      <c r="J64">
        <v>38</v>
      </c>
    </row>
    <row r="65" spans="1:10" x14ac:dyDescent="0.3">
      <c r="A65">
        <v>64</v>
      </c>
      <c r="B65" t="s">
        <v>94</v>
      </c>
      <c r="C65" t="s">
        <v>74</v>
      </c>
      <c r="D65" t="s">
        <v>12</v>
      </c>
      <c r="E65" t="s">
        <v>53</v>
      </c>
      <c r="F65" s="1">
        <v>23</v>
      </c>
      <c r="G65">
        <v>19</v>
      </c>
      <c r="H65">
        <v>27</v>
      </c>
      <c r="I65">
        <v>21</v>
      </c>
      <c r="J65">
        <v>25</v>
      </c>
    </row>
    <row r="66" spans="1:10" x14ac:dyDescent="0.3">
      <c r="A66">
        <v>65</v>
      </c>
      <c r="B66" t="s">
        <v>48</v>
      </c>
      <c r="C66" t="s">
        <v>49</v>
      </c>
      <c r="D66" t="s">
        <v>12</v>
      </c>
      <c r="E66" t="s">
        <v>13</v>
      </c>
      <c r="F66" s="1">
        <v>16</v>
      </c>
      <c r="G66">
        <v>38</v>
      </c>
      <c r="H66">
        <v>26</v>
      </c>
      <c r="I66">
        <v>25</v>
      </c>
      <c r="J66">
        <v>33</v>
      </c>
    </row>
    <row r="67" spans="1:10" x14ac:dyDescent="0.3">
      <c r="A67">
        <v>66</v>
      </c>
      <c r="B67" t="s">
        <v>63</v>
      </c>
      <c r="C67" t="s">
        <v>64</v>
      </c>
      <c r="D67" t="s">
        <v>12</v>
      </c>
      <c r="E67" t="s">
        <v>53</v>
      </c>
      <c r="F67" s="1">
        <v>17</v>
      </c>
      <c r="G67">
        <v>19</v>
      </c>
      <c r="H67">
        <v>20</v>
      </c>
      <c r="I67">
        <v>32</v>
      </c>
      <c r="J67">
        <v>35</v>
      </c>
    </row>
    <row r="68" spans="1:10" x14ac:dyDescent="0.3">
      <c r="A68">
        <v>67</v>
      </c>
      <c r="B68" t="s">
        <v>52</v>
      </c>
      <c r="C68" t="s">
        <v>29</v>
      </c>
      <c r="D68" t="s">
        <v>12</v>
      </c>
      <c r="E68" t="s">
        <v>53</v>
      </c>
      <c r="F68" s="1">
        <v>15</v>
      </c>
      <c r="G68">
        <v>20</v>
      </c>
      <c r="H68">
        <v>34</v>
      </c>
      <c r="I68">
        <v>27</v>
      </c>
      <c r="J68">
        <v>38</v>
      </c>
    </row>
    <row r="69" spans="1:10" x14ac:dyDescent="0.3">
      <c r="A69">
        <v>68</v>
      </c>
      <c r="B69" t="s">
        <v>155</v>
      </c>
      <c r="C69" t="s">
        <v>43</v>
      </c>
      <c r="D69" t="s">
        <v>12</v>
      </c>
      <c r="E69" t="s">
        <v>23</v>
      </c>
      <c r="F69" s="1">
        <v>24</v>
      </c>
      <c r="G69">
        <v>29</v>
      </c>
      <c r="H69">
        <v>35</v>
      </c>
      <c r="I69">
        <v>23</v>
      </c>
      <c r="J69">
        <v>20</v>
      </c>
    </row>
    <row r="70" spans="1:10" x14ac:dyDescent="0.3">
      <c r="A70">
        <v>69</v>
      </c>
      <c r="B70" t="s">
        <v>126</v>
      </c>
      <c r="C70" t="s">
        <v>127</v>
      </c>
      <c r="D70" t="s">
        <v>12</v>
      </c>
      <c r="E70" t="s">
        <v>53</v>
      </c>
      <c r="F70" s="1">
        <v>19</v>
      </c>
      <c r="G70">
        <v>22</v>
      </c>
      <c r="H70">
        <v>36</v>
      </c>
      <c r="I70">
        <v>35</v>
      </c>
      <c r="J70">
        <v>23</v>
      </c>
    </row>
    <row r="71" spans="1:10" x14ac:dyDescent="0.3">
      <c r="A71">
        <v>70</v>
      </c>
      <c r="B71" t="s">
        <v>46</v>
      </c>
      <c r="C71" t="s">
        <v>108</v>
      </c>
      <c r="D71" t="s">
        <v>12</v>
      </c>
      <c r="E71" t="s">
        <v>23</v>
      </c>
      <c r="F71" s="1">
        <v>19</v>
      </c>
      <c r="G71">
        <v>26</v>
      </c>
      <c r="H71">
        <v>38</v>
      </c>
      <c r="I71">
        <v>36</v>
      </c>
      <c r="J71">
        <v>35</v>
      </c>
    </row>
    <row r="72" spans="1:10" x14ac:dyDescent="0.3">
      <c r="A72">
        <v>71</v>
      </c>
      <c r="B72" t="s">
        <v>132</v>
      </c>
      <c r="C72" t="s">
        <v>133</v>
      </c>
      <c r="D72" t="s">
        <v>12</v>
      </c>
      <c r="E72" t="s">
        <v>53</v>
      </c>
      <c r="F72" s="1">
        <v>23</v>
      </c>
      <c r="G72">
        <v>20</v>
      </c>
      <c r="H72">
        <v>34</v>
      </c>
      <c r="I72">
        <v>28</v>
      </c>
      <c r="J72">
        <v>23</v>
      </c>
    </row>
    <row r="73" spans="1:10" x14ac:dyDescent="0.3">
      <c r="A73">
        <v>72</v>
      </c>
      <c r="B73" t="s">
        <v>64</v>
      </c>
      <c r="C73" t="s">
        <v>106</v>
      </c>
      <c r="D73" t="s">
        <v>12</v>
      </c>
      <c r="E73" t="s">
        <v>53</v>
      </c>
      <c r="F73" s="1">
        <v>22</v>
      </c>
      <c r="G73">
        <v>20</v>
      </c>
      <c r="H73">
        <v>29</v>
      </c>
      <c r="I73">
        <v>23</v>
      </c>
      <c r="J73">
        <v>36</v>
      </c>
    </row>
    <row r="74" spans="1:10" x14ac:dyDescent="0.3">
      <c r="A74">
        <v>73</v>
      </c>
      <c r="B74" t="s">
        <v>138</v>
      </c>
      <c r="C74" t="s">
        <v>153</v>
      </c>
      <c r="D74" t="s">
        <v>12</v>
      </c>
      <c r="E74" t="s">
        <v>20</v>
      </c>
      <c r="F74" s="1">
        <v>23</v>
      </c>
      <c r="G74">
        <v>30</v>
      </c>
      <c r="H74">
        <v>28</v>
      </c>
      <c r="I74">
        <v>32</v>
      </c>
      <c r="J74">
        <v>37</v>
      </c>
    </row>
    <row r="75" spans="1:10" x14ac:dyDescent="0.3">
      <c r="A75">
        <v>74</v>
      </c>
      <c r="B75" t="s">
        <v>38</v>
      </c>
      <c r="C75" t="s">
        <v>39</v>
      </c>
      <c r="D75" t="s">
        <v>12</v>
      </c>
      <c r="E75" t="s">
        <v>40</v>
      </c>
      <c r="F75" s="1">
        <v>23</v>
      </c>
      <c r="G75">
        <v>38</v>
      </c>
      <c r="H75">
        <v>33</v>
      </c>
      <c r="I75">
        <v>22</v>
      </c>
      <c r="J75">
        <v>37</v>
      </c>
    </row>
    <row r="76" spans="1:10" x14ac:dyDescent="0.3">
      <c r="A76">
        <v>75</v>
      </c>
      <c r="B76" t="s">
        <v>32</v>
      </c>
      <c r="C76" t="s">
        <v>33</v>
      </c>
      <c r="D76" t="s">
        <v>12</v>
      </c>
      <c r="E76" t="s">
        <v>23</v>
      </c>
      <c r="F76" s="1">
        <v>20</v>
      </c>
      <c r="G76">
        <v>22</v>
      </c>
      <c r="H76">
        <v>21</v>
      </c>
      <c r="I76">
        <v>39</v>
      </c>
      <c r="J76">
        <v>25</v>
      </c>
    </row>
    <row r="77" spans="1:10" x14ac:dyDescent="0.3">
      <c r="A77">
        <v>76</v>
      </c>
      <c r="B77" t="s">
        <v>146</v>
      </c>
      <c r="C77" t="s">
        <v>147</v>
      </c>
      <c r="D77" t="s">
        <v>12</v>
      </c>
      <c r="E77" t="s">
        <v>23</v>
      </c>
      <c r="F77" s="1">
        <v>22</v>
      </c>
      <c r="G77">
        <v>25</v>
      </c>
      <c r="H77">
        <v>38</v>
      </c>
      <c r="I77">
        <v>24</v>
      </c>
      <c r="J77">
        <v>36</v>
      </c>
    </row>
    <row r="78" spans="1:10" x14ac:dyDescent="0.3">
      <c r="A78">
        <v>77</v>
      </c>
      <c r="B78" t="s">
        <v>148</v>
      </c>
      <c r="C78" t="s">
        <v>95</v>
      </c>
      <c r="D78" t="s">
        <v>12</v>
      </c>
      <c r="E78" t="s">
        <v>45</v>
      </c>
      <c r="F78" s="1">
        <v>26</v>
      </c>
      <c r="G78">
        <v>32</v>
      </c>
      <c r="H78">
        <v>34</v>
      </c>
      <c r="I78">
        <v>19</v>
      </c>
      <c r="J78">
        <v>27</v>
      </c>
    </row>
    <row r="79" spans="1:10" x14ac:dyDescent="0.3">
      <c r="A79">
        <v>78</v>
      </c>
      <c r="B79" t="s">
        <v>134</v>
      </c>
      <c r="C79" t="s">
        <v>151</v>
      </c>
      <c r="D79" t="s">
        <v>12</v>
      </c>
      <c r="E79" t="s">
        <v>40</v>
      </c>
      <c r="F79" s="1">
        <v>21</v>
      </c>
      <c r="G79">
        <v>35</v>
      </c>
      <c r="H79">
        <v>29</v>
      </c>
      <c r="I79">
        <v>20</v>
      </c>
      <c r="J79">
        <v>37</v>
      </c>
    </row>
    <row r="80" spans="1:10" x14ac:dyDescent="0.3">
      <c r="A80">
        <v>79</v>
      </c>
      <c r="B80" t="s">
        <v>138</v>
      </c>
      <c r="C80" t="s">
        <v>92</v>
      </c>
      <c r="D80" t="s">
        <v>12</v>
      </c>
      <c r="E80" t="s">
        <v>23</v>
      </c>
      <c r="F80" s="1">
        <v>22</v>
      </c>
      <c r="G80">
        <v>34</v>
      </c>
      <c r="H80">
        <v>32</v>
      </c>
      <c r="I80">
        <v>34</v>
      </c>
      <c r="J80">
        <v>21</v>
      </c>
    </row>
    <row r="81" spans="1:10" x14ac:dyDescent="0.3">
      <c r="A81">
        <v>80</v>
      </c>
      <c r="B81" t="s">
        <v>59</v>
      </c>
      <c r="C81" t="s">
        <v>60</v>
      </c>
      <c r="D81" t="s">
        <v>12</v>
      </c>
      <c r="E81" t="s">
        <v>53</v>
      </c>
      <c r="F81" s="1">
        <v>15</v>
      </c>
      <c r="G81">
        <v>36</v>
      </c>
      <c r="H81">
        <v>39</v>
      </c>
      <c r="I81">
        <v>31</v>
      </c>
      <c r="J81">
        <v>37</v>
      </c>
    </row>
    <row r="82" spans="1:10" x14ac:dyDescent="0.3">
      <c r="A82">
        <v>81</v>
      </c>
      <c r="B82" t="s">
        <v>54</v>
      </c>
      <c r="C82" t="s">
        <v>55</v>
      </c>
      <c r="D82" t="s">
        <v>12</v>
      </c>
      <c r="E82" t="s">
        <v>45</v>
      </c>
      <c r="F82" s="1">
        <v>19</v>
      </c>
      <c r="G82">
        <v>39</v>
      </c>
      <c r="H82">
        <v>24</v>
      </c>
      <c r="I82">
        <v>31</v>
      </c>
      <c r="J82">
        <v>36</v>
      </c>
    </row>
    <row r="83" spans="1:10" x14ac:dyDescent="0.3">
      <c r="A83">
        <v>82</v>
      </c>
      <c r="B83" t="s">
        <v>28</v>
      </c>
      <c r="C83" t="s">
        <v>29</v>
      </c>
      <c r="D83" t="s">
        <v>12</v>
      </c>
      <c r="E83" t="s">
        <v>20</v>
      </c>
      <c r="F83" s="1">
        <v>18</v>
      </c>
      <c r="G83">
        <v>38</v>
      </c>
      <c r="H83">
        <v>32</v>
      </c>
      <c r="I83">
        <v>34</v>
      </c>
      <c r="J83">
        <v>24</v>
      </c>
    </row>
    <row r="84" spans="1:10" x14ac:dyDescent="0.3">
      <c r="A84">
        <v>83</v>
      </c>
      <c r="B84" t="s">
        <v>111</v>
      </c>
      <c r="C84" t="s">
        <v>112</v>
      </c>
      <c r="D84" t="s">
        <v>12</v>
      </c>
      <c r="E84" t="s">
        <v>13</v>
      </c>
      <c r="F84" s="1">
        <v>26</v>
      </c>
      <c r="G84">
        <v>24</v>
      </c>
      <c r="H84">
        <v>33</v>
      </c>
      <c r="I84">
        <v>30</v>
      </c>
      <c r="J84">
        <v>30</v>
      </c>
    </row>
    <row r="85" spans="1:10" x14ac:dyDescent="0.3">
      <c r="A85">
        <v>84</v>
      </c>
      <c r="B85" t="s">
        <v>10</v>
      </c>
      <c r="C85" t="s">
        <v>152</v>
      </c>
      <c r="D85" t="s">
        <v>12</v>
      </c>
      <c r="E85" t="s">
        <v>23</v>
      </c>
      <c r="F85" s="1">
        <v>18</v>
      </c>
      <c r="G85">
        <v>27</v>
      </c>
      <c r="H85">
        <v>22</v>
      </c>
      <c r="I85">
        <v>33</v>
      </c>
      <c r="J85">
        <v>38</v>
      </c>
    </row>
    <row r="86" spans="1:10" x14ac:dyDescent="0.3">
      <c r="A86">
        <v>85</v>
      </c>
      <c r="B86" t="s">
        <v>119</v>
      </c>
      <c r="C86" t="s">
        <v>120</v>
      </c>
      <c r="D86" t="s">
        <v>12</v>
      </c>
      <c r="E86" t="s">
        <v>17</v>
      </c>
      <c r="F86" s="1">
        <v>24</v>
      </c>
      <c r="G86">
        <v>28</v>
      </c>
      <c r="H86">
        <v>35</v>
      </c>
      <c r="I86">
        <v>35</v>
      </c>
      <c r="J86">
        <v>25</v>
      </c>
    </row>
    <row r="87" spans="1:10" x14ac:dyDescent="0.3">
      <c r="A87">
        <v>86</v>
      </c>
      <c r="B87" t="s">
        <v>46</v>
      </c>
      <c r="C87" t="s">
        <v>47</v>
      </c>
      <c r="D87" t="s">
        <v>12</v>
      </c>
      <c r="E87" t="s">
        <v>20</v>
      </c>
      <c r="F87" s="1">
        <v>15</v>
      </c>
      <c r="G87">
        <v>31</v>
      </c>
      <c r="H87">
        <v>22</v>
      </c>
      <c r="I87">
        <v>40</v>
      </c>
      <c r="J87">
        <v>21</v>
      </c>
    </row>
    <row r="88" spans="1:10" x14ac:dyDescent="0.3">
      <c r="A88">
        <v>87</v>
      </c>
      <c r="B88" t="s">
        <v>57</v>
      </c>
      <c r="C88" t="s">
        <v>58</v>
      </c>
      <c r="D88" t="s">
        <v>12</v>
      </c>
      <c r="E88" t="s">
        <v>23</v>
      </c>
      <c r="F88" s="1">
        <v>23</v>
      </c>
      <c r="G88">
        <v>19</v>
      </c>
      <c r="H88">
        <v>38</v>
      </c>
      <c r="I88">
        <v>28</v>
      </c>
      <c r="J88">
        <v>38</v>
      </c>
    </row>
  </sheetData>
  <sortState xmlns:xlrd2="http://schemas.microsoft.com/office/spreadsheetml/2017/richdata2" ref="A2:J88">
    <sortCondition ref="A1: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Employees Detail</vt:lpstr>
      <vt:lpstr>Dataset for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idowuzehida@gmail.com</dc:creator>
  <cp:lastModifiedBy>idowuzehida@gmail.com</cp:lastModifiedBy>
  <dcterms:created xsi:type="dcterms:W3CDTF">2023-07-11T13:42:44Z</dcterms:created>
  <dcterms:modified xsi:type="dcterms:W3CDTF">2023-07-12T16:41:39Z</dcterms:modified>
</cp:coreProperties>
</file>