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bd6fba7a4b3aae/Escritorio/Sourceowm/Capacitaciones/DDS/Proyecto/Proyecto/"/>
    </mc:Choice>
  </mc:AlternateContent>
  <xr:revisionPtr revIDLastSave="36" documentId="8_{118841DA-73A2-4978-AD41-CEE6C3838B37}" xr6:coauthVersionLast="47" xr6:coauthVersionMax="47" xr10:uidLastSave="{E85B3E8D-099D-409A-99B6-1B97F5092AC8}"/>
  <bookViews>
    <workbookView xWindow="-108" yWindow="-108" windowWidth="23256" windowHeight="12456" xr2:uid="{82E89DBC-429B-478F-982D-50081E33F546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5" i="1" s="1"/>
  <c r="K26" i="1" s="1"/>
  <c r="K23" i="1"/>
  <c r="H23" i="1"/>
  <c r="H24" i="1" s="1"/>
  <c r="H25" i="1" s="1"/>
  <c r="H26" i="1" s="1"/>
  <c r="I25" i="1"/>
  <c r="I26" i="1" s="1"/>
  <c r="G24" i="1"/>
  <c r="G25" i="1" s="1"/>
  <c r="G26" i="1" s="1"/>
  <c r="G23" i="1"/>
  <c r="F24" i="1"/>
  <c r="F26" i="1" s="1"/>
  <c r="F25" i="1"/>
  <c r="F23" i="1"/>
  <c r="E23" i="1"/>
  <c r="E24" i="1" s="1"/>
  <c r="E25" i="1" s="1"/>
  <c r="D24" i="1"/>
  <c r="D25" i="1"/>
  <c r="D26" i="1" s="1"/>
  <c r="D23" i="1"/>
  <c r="C24" i="1"/>
  <c r="C25" i="1"/>
  <c r="C26" i="1" s="1"/>
  <c r="C23" i="1"/>
  <c r="B24" i="1"/>
  <c r="B25" i="1" s="1"/>
  <c r="B23" i="1"/>
  <c r="K3" i="1"/>
  <c r="K4" i="1"/>
  <c r="K5" i="1"/>
  <c r="K6" i="1"/>
  <c r="B2" i="2"/>
  <c r="B3" i="2"/>
  <c r="B5" i="2"/>
  <c r="B4" i="2"/>
  <c r="B24" i="2"/>
  <c r="B23" i="2"/>
  <c r="E3" i="1"/>
  <c r="D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E26" i="1" l="1"/>
  <c r="B26" i="1"/>
</calcChain>
</file>

<file path=xl/sharedStrings.xml><?xml version="1.0" encoding="utf-8"?>
<sst xmlns="http://schemas.openxmlformats.org/spreadsheetml/2006/main" count="13" uniqueCount="13">
  <si>
    <t>Imp_China</t>
  </si>
  <si>
    <t>Export_ EEUU</t>
  </si>
  <si>
    <t>Ex_UGY_GV_C</t>
  </si>
  <si>
    <t>Ex_UGY_GV_U$D</t>
  </si>
  <si>
    <t>Ex_UGY_CF_Tn</t>
  </si>
  <si>
    <t>Ex_UGY_CF_U$D</t>
  </si>
  <si>
    <t>Var_C°</t>
  </si>
  <si>
    <t>U$D/UGY</t>
  </si>
  <si>
    <t>Anio</t>
  </si>
  <si>
    <t>Imex_bov</t>
  </si>
  <si>
    <t>Var_anual_Imex_bov</t>
  </si>
  <si>
    <t>promedio</t>
  </si>
  <si>
    <t>desvio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</si>
</sst>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ill="1" applyAlignment="1">
      <alignment horizontal="center"/>
    </xf>
    <xf numFmtId="0" fontId="2" fillId="0" borderId="1" xfId="1" applyFill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EEDD-00B0-4FCF-883B-200FE29CADCE}">
  <dimension ref="A1:K26"/>
  <sheetViews>
    <sheetView tabSelected="1" workbookViewId="0">
      <selection sqref="A1:K1"/>
    </sheetView>
  </sheetViews>
  <sheetFormatPr baseColWidth="10" defaultRowHeight="14.4" x14ac:dyDescent="0.3"/>
  <cols>
    <col min="2" max="2" width="15.21875" customWidth="1"/>
    <col min="3" max="3" width="14.88671875" customWidth="1"/>
    <col min="4" max="4" width="14.109375" customWidth="1"/>
    <col min="5" max="5" width="15.44140625" customWidth="1"/>
    <col min="6" max="6" width="15.21875" customWidth="1"/>
    <col min="7" max="7" width="15.33203125" customWidth="1"/>
    <col min="8" max="10" width="11.5546875" customWidth="1"/>
  </cols>
  <sheetData>
    <row r="1" spans="1:11" ht="29.4" thickBot="1" x14ac:dyDescent="0.3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</row>
    <row r="2" spans="1:11" x14ac:dyDescent="0.3">
      <c r="A2" s="3">
        <v>2001</v>
      </c>
      <c r="B2" s="4">
        <v>97</v>
      </c>
      <c r="C2" s="4">
        <v>679190</v>
      </c>
      <c r="D2" s="4">
        <v>11755</v>
      </c>
      <c r="E2" s="4">
        <v>3899</v>
      </c>
      <c r="F2" s="4">
        <v>87816</v>
      </c>
      <c r="G2" s="4">
        <v>190378</v>
      </c>
      <c r="H2" s="5">
        <v>1.226</v>
      </c>
      <c r="I2" s="5">
        <v>14.76</v>
      </c>
      <c r="J2" s="5">
        <v>1.81</v>
      </c>
      <c r="K2" s="5">
        <v>0.11</v>
      </c>
    </row>
    <row r="3" spans="1:11" x14ac:dyDescent="0.3">
      <c r="A3" s="3">
        <v>2002</v>
      </c>
      <c r="B3" s="4">
        <v>174</v>
      </c>
      <c r="C3" s="4">
        <v>243394</v>
      </c>
      <c r="D3" s="4">
        <f>(D2+D4)/2</f>
        <v>11763</v>
      </c>
      <c r="E3" s="4">
        <f>(E2+E4)/2</f>
        <v>3192.5</v>
      </c>
      <c r="F3" s="4">
        <v>145049</v>
      </c>
      <c r="G3" s="4">
        <v>249723</v>
      </c>
      <c r="H3" s="5">
        <v>0.61</v>
      </c>
      <c r="I3" s="5">
        <v>27.17</v>
      </c>
      <c r="J3" s="5">
        <v>1.61</v>
      </c>
      <c r="K3" s="5">
        <f t="shared" ref="K3:K6" si="0">(J3/J2) - 1</f>
        <v>-0.11049723756906071</v>
      </c>
    </row>
    <row r="4" spans="1:11" x14ac:dyDescent="0.3">
      <c r="A4" s="3">
        <v>2003</v>
      </c>
      <c r="B4" s="4">
        <v>181</v>
      </c>
      <c r="C4" s="4">
        <v>100944</v>
      </c>
      <c r="D4" s="4">
        <v>11771</v>
      </c>
      <c r="E4" s="4">
        <v>2486</v>
      </c>
      <c r="F4" s="4">
        <v>179454</v>
      </c>
      <c r="G4" s="4">
        <v>352919</v>
      </c>
      <c r="H4" s="5">
        <v>0.32400000000000001</v>
      </c>
      <c r="I4" s="5">
        <v>29.29</v>
      </c>
      <c r="J4" s="5">
        <v>1.42</v>
      </c>
      <c r="K4" s="5">
        <f t="shared" si="0"/>
        <v>-0.11801242236024856</v>
      </c>
    </row>
    <row r="5" spans="1:11" x14ac:dyDescent="0.3">
      <c r="A5" s="3">
        <v>2004</v>
      </c>
      <c r="B5" s="4">
        <v>98</v>
      </c>
      <c r="C5" s="4">
        <v>30236</v>
      </c>
      <c r="D5" s="4">
        <v>42814</v>
      </c>
      <c r="E5" s="4">
        <v>9102</v>
      </c>
      <c r="F5" s="4">
        <v>233068</v>
      </c>
      <c r="G5" s="4">
        <v>596979</v>
      </c>
      <c r="H5" s="5">
        <v>0.45800000000000002</v>
      </c>
      <c r="I5" s="5">
        <v>26.38</v>
      </c>
      <c r="J5" s="5">
        <v>1.63</v>
      </c>
      <c r="K5" s="5">
        <f t="shared" si="0"/>
        <v>0.147887323943662</v>
      </c>
    </row>
    <row r="6" spans="1:11" x14ac:dyDescent="0.3">
      <c r="A6" s="3">
        <v>2005</v>
      </c>
      <c r="B6" s="4">
        <v>80</v>
      </c>
      <c r="C6" s="4">
        <v>21230</v>
      </c>
      <c r="D6" s="4">
        <v>11466</v>
      </c>
      <c r="E6" s="4">
        <v>4676</v>
      </c>
      <c r="F6" s="4">
        <v>275976</v>
      </c>
      <c r="G6" s="4">
        <v>729414</v>
      </c>
      <c r="H6" s="5">
        <v>0.80200000000000005</v>
      </c>
      <c r="I6" s="5">
        <v>24.12</v>
      </c>
      <c r="J6" s="5">
        <v>1.7969999999999999</v>
      </c>
      <c r="K6" s="5">
        <f t="shared" si="0"/>
        <v>0.10245398773006142</v>
      </c>
    </row>
    <row r="7" spans="1:11" x14ac:dyDescent="0.3">
      <c r="A7" s="3">
        <v>2006</v>
      </c>
      <c r="B7" s="4">
        <v>61</v>
      </c>
      <c r="C7" s="4">
        <v>49444</v>
      </c>
      <c r="D7" s="4">
        <v>51092</v>
      </c>
      <c r="E7" s="4">
        <v>15146</v>
      </c>
      <c r="F7" s="4">
        <v>301995</v>
      </c>
      <c r="G7" s="4">
        <v>925812</v>
      </c>
      <c r="H7" s="5">
        <v>0.58599999999999997</v>
      </c>
      <c r="I7" s="5">
        <v>24.42</v>
      </c>
      <c r="J7" s="5">
        <v>1.976</v>
      </c>
      <c r="K7" s="5">
        <f t="shared" ref="K7:K22" si="1">(J7/J6) - 1</f>
        <v>9.9610461880912604E-2</v>
      </c>
    </row>
    <row r="8" spans="1:11" x14ac:dyDescent="0.3">
      <c r="A8" s="3">
        <v>2007</v>
      </c>
      <c r="B8" s="4">
        <v>242</v>
      </c>
      <c r="C8" s="4">
        <v>66637</v>
      </c>
      <c r="D8" s="4">
        <v>45740</v>
      </c>
      <c r="E8" s="4">
        <v>22073</v>
      </c>
      <c r="F8" s="4">
        <v>243093</v>
      </c>
      <c r="G8" s="4">
        <v>787943</v>
      </c>
      <c r="H8" s="5">
        <v>0.13100000000000001</v>
      </c>
      <c r="I8" s="5">
        <v>21.5</v>
      </c>
      <c r="J8" s="5">
        <v>2.4510000000000001</v>
      </c>
      <c r="K8" s="5">
        <f t="shared" si="1"/>
        <v>0.24038461538461542</v>
      </c>
    </row>
    <row r="9" spans="1:11" x14ac:dyDescent="0.3">
      <c r="A9" s="3">
        <v>2008</v>
      </c>
      <c r="B9" s="4">
        <v>592</v>
      </c>
      <c r="C9" s="4">
        <v>107555</v>
      </c>
      <c r="D9" s="4">
        <v>167293</v>
      </c>
      <c r="E9" s="4">
        <v>60554</v>
      </c>
      <c r="F9" s="4">
        <v>238584</v>
      </c>
      <c r="G9" s="4">
        <v>1176281</v>
      </c>
      <c r="H9" s="5">
        <v>0.71899999999999997</v>
      </c>
      <c r="I9" s="5">
        <v>24.36</v>
      </c>
      <c r="J9" s="5">
        <v>2.3580000000000001</v>
      </c>
      <c r="K9" s="5">
        <f t="shared" si="1"/>
        <v>-3.7943696450428388E-2</v>
      </c>
    </row>
    <row r="10" spans="1:11" x14ac:dyDescent="0.3">
      <c r="A10" s="3">
        <v>2009</v>
      </c>
      <c r="B10" s="4">
        <v>563</v>
      </c>
      <c r="C10" s="4">
        <v>58013</v>
      </c>
      <c r="D10" s="4">
        <v>185127</v>
      </c>
      <c r="E10" s="4">
        <v>72462</v>
      </c>
      <c r="F10" s="4">
        <v>253943</v>
      </c>
      <c r="G10" s="4">
        <v>942218</v>
      </c>
      <c r="H10" s="5">
        <v>0.50800000000000001</v>
      </c>
      <c r="I10" s="5">
        <v>19.63</v>
      </c>
      <c r="J10" s="5">
        <v>2.4929999999999999</v>
      </c>
      <c r="K10" s="5">
        <f t="shared" si="1"/>
        <v>5.7251908396946494E-2</v>
      </c>
    </row>
    <row r="11" spans="1:11" x14ac:dyDescent="0.3">
      <c r="A11" s="3">
        <v>2010</v>
      </c>
      <c r="B11" s="4">
        <v>2131</v>
      </c>
      <c r="C11" s="4">
        <v>89271</v>
      </c>
      <c r="D11" s="4">
        <v>385157</v>
      </c>
      <c r="E11" s="4">
        <v>137929</v>
      </c>
      <c r="F11" s="4">
        <v>232354</v>
      </c>
      <c r="G11" s="4">
        <v>1078534</v>
      </c>
      <c r="H11" s="5">
        <v>0.26100000000000001</v>
      </c>
      <c r="I11" s="5">
        <v>20.100000000000001</v>
      </c>
      <c r="J11" s="5">
        <v>3.7029999999999998</v>
      </c>
      <c r="K11" s="5">
        <f t="shared" si="1"/>
        <v>0.48535900521460085</v>
      </c>
    </row>
    <row r="12" spans="1:11" x14ac:dyDescent="0.3">
      <c r="A12" s="3">
        <v>2011</v>
      </c>
      <c r="B12" s="4">
        <v>2179</v>
      </c>
      <c r="C12" s="4">
        <v>191024</v>
      </c>
      <c r="D12" s="4">
        <v>187602</v>
      </c>
      <c r="E12" s="4">
        <v>80000</v>
      </c>
      <c r="F12" s="4">
        <v>212005</v>
      </c>
      <c r="G12" s="4">
        <v>1262403</v>
      </c>
      <c r="H12" s="5">
        <v>0.44700000000000001</v>
      </c>
      <c r="I12" s="5">
        <v>19.899999999999999</v>
      </c>
      <c r="J12" s="5">
        <v>3.86</v>
      </c>
      <c r="K12" s="5">
        <f t="shared" si="1"/>
        <v>4.2398055630569864E-2</v>
      </c>
    </row>
    <row r="13" spans="1:11" x14ac:dyDescent="0.3">
      <c r="A13" s="3">
        <v>2012</v>
      </c>
      <c r="B13" s="4">
        <v>10309</v>
      </c>
      <c r="C13" s="4">
        <v>191404</v>
      </c>
      <c r="D13" s="4">
        <v>189167</v>
      </c>
      <c r="E13" s="4">
        <v>78565</v>
      </c>
      <c r="F13" s="4">
        <v>239653</v>
      </c>
      <c r="G13" s="4">
        <v>1371534</v>
      </c>
      <c r="H13" s="5">
        <v>0.83599999999999997</v>
      </c>
      <c r="I13" s="5">
        <v>19.399999999999999</v>
      </c>
      <c r="J13" s="5">
        <v>3.6989999999999998</v>
      </c>
      <c r="K13" s="5">
        <f t="shared" si="1"/>
        <v>-4.1709844559585485E-2</v>
      </c>
    </row>
    <row r="14" spans="1:11" x14ac:dyDescent="0.3">
      <c r="A14" s="3">
        <v>2013</v>
      </c>
      <c r="B14" s="4">
        <v>61140</v>
      </c>
      <c r="C14" s="4">
        <v>164770</v>
      </c>
      <c r="D14" s="4">
        <v>41476</v>
      </c>
      <c r="E14" s="4">
        <v>30008</v>
      </c>
      <c r="F14" s="4">
        <v>214322</v>
      </c>
      <c r="G14" s="4">
        <v>1231165</v>
      </c>
      <c r="H14" s="5">
        <v>0.14899999999999999</v>
      </c>
      <c r="I14" s="5">
        <v>21.42</v>
      </c>
      <c r="J14" s="5">
        <v>3.8540000000000001</v>
      </c>
      <c r="K14" s="5">
        <f t="shared" si="1"/>
        <v>4.1903217085698996E-2</v>
      </c>
    </row>
    <row r="15" spans="1:11" x14ac:dyDescent="0.3">
      <c r="A15" s="3">
        <v>2014</v>
      </c>
      <c r="B15" s="4">
        <v>97618.41</v>
      </c>
      <c r="C15" s="4">
        <v>107821</v>
      </c>
      <c r="D15" s="4">
        <v>282827</v>
      </c>
      <c r="E15" s="4">
        <v>140149</v>
      </c>
      <c r="F15" s="4">
        <v>219086.4</v>
      </c>
      <c r="G15" s="4">
        <v>1354600</v>
      </c>
      <c r="H15" s="5">
        <v>1.1619999999999999</v>
      </c>
      <c r="I15" s="5">
        <v>24.36</v>
      </c>
      <c r="J15" s="5">
        <v>4.0670000000000002</v>
      </c>
      <c r="K15" s="5">
        <f t="shared" si="1"/>
        <v>5.5267254800207555E-2</v>
      </c>
    </row>
    <row r="16" spans="1:11" x14ac:dyDescent="0.3">
      <c r="A16" s="3">
        <v>2015</v>
      </c>
      <c r="B16" s="4">
        <v>98884.54</v>
      </c>
      <c r="C16" s="4">
        <v>72625</v>
      </c>
      <c r="D16" s="4">
        <v>216628</v>
      </c>
      <c r="E16" s="4">
        <v>145584</v>
      </c>
      <c r="F16" s="4">
        <v>233217.46</v>
      </c>
      <c r="G16" s="4">
        <v>1344146</v>
      </c>
      <c r="H16" s="5">
        <v>1.048</v>
      </c>
      <c r="I16" s="5">
        <v>29.94</v>
      </c>
      <c r="J16" s="5">
        <v>3.7109999999999999</v>
      </c>
      <c r="K16" s="5">
        <f t="shared" si="1"/>
        <v>-8.7533808704204685E-2</v>
      </c>
    </row>
    <row r="17" spans="1:11" x14ac:dyDescent="0.3">
      <c r="A17" s="3">
        <v>2016</v>
      </c>
      <c r="B17" s="4">
        <v>101560.04</v>
      </c>
      <c r="C17" s="4">
        <v>69559</v>
      </c>
      <c r="D17" s="4">
        <v>307131</v>
      </c>
      <c r="E17" s="4">
        <v>195776</v>
      </c>
      <c r="F17" s="4">
        <v>257578.98</v>
      </c>
      <c r="G17" s="4">
        <v>1341258</v>
      </c>
      <c r="H17" s="5">
        <v>0.30099999999999999</v>
      </c>
      <c r="I17" s="5">
        <v>29.34</v>
      </c>
      <c r="J17" s="5">
        <v>3.3820000000000001</v>
      </c>
      <c r="K17" s="5">
        <f t="shared" si="1"/>
        <v>-8.8655348962543679E-2</v>
      </c>
    </row>
    <row r="18" spans="1:11" x14ac:dyDescent="0.3">
      <c r="A18" s="3">
        <v>2017</v>
      </c>
      <c r="B18" s="4">
        <v>124892.45</v>
      </c>
      <c r="C18" s="4">
        <v>193232</v>
      </c>
      <c r="D18" s="4">
        <v>301577</v>
      </c>
      <c r="E18" s="4">
        <v>221080</v>
      </c>
      <c r="F18" s="4">
        <v>263731.53000000003</v>
      </c>
      <c r="G18" s="4">
        <v>1389963</v>
      </c>
      <c r="H18" s="5">
        <v>1.546</v>
      </c>
      <c r="I18" s="5">
        <v>28.8</v>
      </c>
      <c r="J18" s="5">
        <v>3.5680000000000001</v>
      </c>
      <c r="K18" s="5">
        <f t="shared" si="1"/>
        <v>5.4997043169721982E-2</v>
      </c>
    </row>
    <row r="19" spans="1:11" x14ac:dyDescent="0.3">
      <c r="A19" s="3">
        <v>2018</v>
      </c>
      <c r="B19" s="4">
        <v>164817.07</v>
      </c>
      <c r="C19" s="4">
        <v>244419</v>
      </c>
      <c r="D19" s="4">
        <v>324221</v>
      </c>
      <c r="E19" s="4">
        <v>271040</v>
      </c>
      <c r="F19" s="4">
        <v>274510.5</v>
      </c>
      <c r="G19" s="4">
        <v>1467305</v>
      </c>
      <c r="H19" s="5">
        <v>1.196</v>
      </c>
      <c r="I19" s="5">
        <v>32.44</v>
      </c>
      <c r="J19" s="5">
        <v>3.4460000000000002</v>
      </c>
      <c r="K19" s="5">
        <f t="shared" si="1"/>
        <v>-3.4192825112107639E-2</v>
      </c>
    </row>
    <row r="20" spans="1:11" x14ac:dyDescent="0.3">
      <c r="A20" s="3">
        <v>2019</v>
      </c>
      <c r="B20" s="4">
        <v>260939.63</v>
      </c>
      <c r="C20" s="4">
        <v>306244</v>
      </c>
      <c r="D20" s="4">
        <v>116631</v>
      </c>
      <c r="E20" s="4">
        <v>100123</v>
      </c>
      <c r="F20" s="4">
        <v>278073.77</v>
      </c>
      <c r="G20" s="4">
        <v>1629091</v>
      </c>
      <c r="H20" s="5">
        <v>0.76600000000000001</v>
      </c>
      <c r="I20" s="5">
        <v>37.159999999999997</v>
      </c>
      <c r="J20" s="5">
        <v>4.4569999999999999</v>
      </c>
      <c r="K20" s="5">
        <f t="shared" si="1"/>
        <v>0.2933836331979105</v>
      </c>
    </row>
    <row r="21" spans="1:11" x14ac:dyDescent="0.3">
      <c r="A21" s="3">
        <v>2020</v>
      </c>
      <c r="B21" s="4">
        <v>297016.65999999997</v>
      </c>
      <c r="C21" s="4">
        <v>320721</v>
      </c>
      <c r="D21" s="4">
        <v>119508</v>
      </c>
      <c r="E21" s="4">
        <v>101782</v>
      </c>
      <c r="F21" s="4">
        <v>255535.7</v>
      </c>
      <c r="G21" s="4">
        <v>1397856</v>
      </c>
      <c r="H21" s="5">
        <v>0.89</v>
      </c>
      <c r="I21" s="5">
        <v>42.34</v>
      </c>
      <c r="J21" s="5">
        <v>3.552</v>
      </c>
      <c r="K21" s="5">
        <f t="shared" si="1"/>
        <v>-0.20305137985191835</v>
      </c>
    </row>
    <row r="22" spans="1:11" x14ac:dyDescent="0.3">
      <c r="A22" s="3">
        <v>2021</v>
      </c>
      <c r="B22" s="4">
        <v>422182.5</v>
      </c>
      <c r="C22" s="4">
        <v>510248</v>
      </c>
      <c r="D22" s="4">
        <v>227444</v>
      </c>
      <c r="E22" s="4">
        <v>211977</v>
      </c>
      <c r="F22" s="4">
        <v>339748.03</v>
      </c>
      <c r="G22" s="4">
        <v>2096074</v>
      </c>
      <c r="H22" s="5">
        <v>0.79</v>
      </c>
      <c r="I22" s="5">
        <v>44.61</v>
      </c>
      <c r="J22" s="5">
        <v>4.83</v>
      </c>
      <c r="K22" s="5">
        <f t="shared" si="1"/>
        <v>0.35979729729729737</v>
      </c>
    </row>
    <row r="23" spans="1:11" x14ac:dyDescent="0.3">
      <c r="A23" s="3">
        <v>2022</v>
      </c>
      <c r="B23" s="4">
        <f>_xlfn.FORECAST.LINEAR(A23,B2:B22,A2:A22)</f>
        <v>252696.48228571191</v>
      </c>
      <c r="C23" s="4">
        <f>_xlfn.FORECAST.LINEAR(A23,C2:C22,A2:A22)</f>
        <v>233539.87619047612</v>
      </c>
      <c r="D23" s="4">
        <f>_xlfn.FORECAST.LINEAR(A23,D2:D22,A2:A22)</f>
        <v>289957.33809523657</v>
      </c>
      <c r="E23" s="4">
        <f>_xlfn.FORECAST.LINEAR(A23,E2:E22,A2:A22)</f>
        <v>210450.81190475821</v>
      </c>
      <c r="F23" s="4">
        <f>_xlfn.FORECAST.LINEAR(A23,F2:F22,A2:A22)</f>
        <v>296046.46590476297</v>
      </c>
      <c r="G23" s="4">
        <f>_xlfn.FORECAST.LINEAR(A23,G2:G22,A2:A22)</f>
        <v>1882118.8857142925</v>
      </c>
      <c r="H23" s="5">
        <f>_xlfn.FORECAST.LINEAR(A23,H2:H22,A2:A22)</f>
        <v>0.91345238095237846</v>
      </c>
      <c r="I23" s="5">
        <v>38.700000000000003</v>
      </c>
      <c r="K23" s="5">
        <f>_xlfn.FORECAST.LINEAR(A23,K2:K22,A2:A22)</f>
        <v>7.7562468058996803E-2</v>
      </c>
    </row>
    <row r="24" spans="1:11" x14ac:dyDescent="0.3">
      <c r="A24" s="3">
        <v>2023</v>
      </c>
      <c r="B24" s="4">
        <f t="shared" ref="B24:B26" si="2">_xlfn.FORECAST.LINEAR(A24,B3:B23,A3:A23)</f>
        <v>277328.93653061241</v>
      </c>
      <c r="C24" s="4">
        <f t="shared" ref="C24:C26" si="3">_xlfn.FORECAST.LINEAR(A24,C3:C23,A3:A23)</f>
        <v>297868.55260770768</v>
      </c>
      <c r="D24" s="4">
        <f t="shared" ref="D24:D26" si="4">_xlfn.FORECAST.LINEAR(A24,D3:D23,A3:A23)</f>
        <v>300214.90249432996</v>
      </c>
      <c r="E24" s="4">
        <f t="shared" ref="E24:E26" si="5">_xlfn.FORECAST.LINEAR(A24,E3:E23,A3:A23)</f>
        <v>223712.23560090363</v>
      </c>
      <c r="F24" s="4">
        <f t="shared" ref="F24:F26" si="6">_xlfn.FORECAST.LINEAR(A24,F3:F23,A3:A23)</f>
        <v>290928.57793423999</v>
      </c>
      <c r="G24" s="4">
        <f t="shared" ref="G24:G26" si="7">_xlfn.FORECAST.LINEAR(A24,G3:G23,A3:A23)</f>
        <v>1934102.9877551198</v>
      </c>
      <c r="H24" s="5">
        <f t="shared" ref="H24:H26" si="8">_xlfn.FORECAST.LINEAR(A24,H3:H23,A3:A23)</f>
        <v>1.0109195011337846</v>
      </c>
      <c r="I24" s="5">
        <v>40.25</v>
      </c>
      <c r="K24" s="5">
        <f t="shared" ref="K24:K26" si="9">_xlfn.FORECAST.LINEAR(A24,K3:K23,A3:A23)</f>
        <v>8.4825358544109442E-2</v>
      </c>
    </row>
    <row r="25" spans="1:11" x14ac:dyDescent="0.3">
      <c r="A25" s="3">
        <v>2024</v>
      </c>
      <c r="B25" s="4">
        <f t="shared" si="2"/>
        <v>303053.15612283349</v>
      </c>
      <c r="C25" s="4">
        <f t="shared" si="3"/>
        <v>333086.70249217004</v>
      </c>
      <c r="D25" s="4">
        <f t="shared" si="4"/>
        <v>308452.84575855732</v>
      </c>
      <c r="E25" s="4">
        <f t="shared" si="5"/>
        <v>236471.52602148801</v>
      </c>
      <c r="F25" s="4">
        <f t="shared" si="6"/>
        <v>288129.50940878969</v>
      </c>
      <c r="G25" s="4">
        <f t="shared" si="7"/>
        <v>1978320.7870553881</v>
      </c>
      <c r="H25" s="5">
        <f t="shared" si="8"/>
        <v>1.0639500863837554</v>
      </c>
      <c r="I25" s="5">
        <f t="shared" ref="I24:I26" si="10">_xlfn.FORECAST.LINEAR(A25,I4:I24,A4:A24)</f>
        <v>38.978666666666413</v>
      </c>
      <c r="K25" s="5">
        <f t="shared" si="9"/>
        <v>6.9785352606074214E-2</v>
      </c>
    </row>
    <row r="26" spans="1:11" x14ac:dyDescent="0.3">
      <c r="A26" s="3">
        <v>2025</v>
      </c>
      <c r="B26" s="4">
        <f t="shared" si="2"/>
        <v>329718.63749647886</v>
      </c>
      <c r="C26" s="4">
        <f t="shared" si="3"/>
        <v>358633.19684118032</v>
      </c>
      <c r="D26" s="4">
        <f t="shared" si="4"/>
        <v>314140.05579938367</v>
      </c>
      <c r="E26" s="4">
        <f t="shared" si="5"/>
        <v>248433.49696597457</v>
      </c>
      <c r="F26" s="4">
        <f t="shared" si="6"/>
        <v>286481.45766990632</v>
      </c>
      <c r="G26" s="4">
        <f t="shared" si="7"/>
        <v>2018200.8721116334</v>
      </c>
      <c r="H26" s="5">
        <f t="shared" si="8"/>
        <v>1.0900305045222964</v>
      </c>
      <c r="I26" s="5">
        <f t="shared" si="10"/>
        <v>41.061698412698661</v>
      </c>
      <c r="K26" s="5">
        <f t="shared" si="9"/>
        <v>4.8267169163000112E-2</v>
      </c>
    </row>
  </sheetData>
  <phoneticPr fontId="1" type="noConversion"/>
  <pageMargins left="0.7" right="0.7" top="0.75" bottom="0.75" header="0.3" footer="0.3"/>
  <ignoredErrors>
    <ignoredError sqref="C23:C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2B7C-1E9C-4633-991A-402D57E6924C}">
  <dimension ref="A2:B24"/>
  <sheetViews>
    <sheetView workbookViewId="0">
      <selection activeCell="B3" sqref="B3"/>
    </sheetView>
  </sheetViews>
  <sheetFormatPr baseColWidth="10" defaultRowHeight="14.4" x14ac:dyDescent="0.3"/>
  <sheetData>
    <row r="2" spans="2:2" x14ac:dyDescent="0.3">
      <c r="B2" s="5">
        <f ca="1">NORMINV(RAND(),$B$23,$B$24)</f>
        <v>4.4249498605926156</v>
      </c>
    </row>
    <row r="3" spans="2:2" x14ac:dyDescent="0.3">
      <c r="B3" s="5">
        <f ca="1">NORMINV(RAND(),$B$23,$B$24)</f>
        <v>3.3062839838429734</v>
      </c>
    </row>
    <row r="4" spans="2:2" x14ac:dyDescent="0.3">
      <c r="B4" s="5">
        <f ca="1">NORMINV(RAND(),$B$23,$B$24)</f>
        <v>2.5450250179211071</v>
      </c>
    </row>
    <row r="5" spans="2:2" x14ac:dyDescent="0.3">
      <c r="B5" s="5">
        <f ca="1">NORMINV(RAND(),$B$23,$B$24)</f>
        <v>3.286146935713484</v>
      </c>
    </row>
    <row r="6" spans="2:2" x14ac:dyDescent="0.3">
      <c r="B6" s="5">
        <v>1.7969999999999999</v>
      </c>
    </row>
    <row r="7" spans="2:2" x14ac:dyDescent="0.3">
      <c r="B7" s="5">
        <v>1.976</v>
      </c>
    </row>
    <row r="8" spans="2:2" x14ac:dyDescent="0.3">
      <c r="B8" s="5">
        <v>2.4510000000000001</v>
      </c>
    </row>
    <row r="9" spans="2:2" x14ac:dyDescent="0.3">
      <c r="B9" s="5">
        <v>2.3580000000000001</v>
      </c>
    </row>
    <row r="10" spans="2:2" x14ac:dyDescent="0.3">
      <c r="B10" s="5">
        <v>2.4929999999999999</v>
      </c>
    </row>
    <row r="11" spans="2:2" x14ac:dyDescent="0.3">
      <c r="B11" s="5">
        <v>3.7029999999999998</v>
      </c>
    </row>
    <row r="12" spans="2:2" x14ac:dyDescent="0.3">
      <c r="B12" s="5">
        <v>3.86</v>
      </c>
    </row>
    <row r="13" spans="2:2" x14ac:dyDescent="0.3">
      <c r="B13" s="5">
        <v>3.6989999999999998</v>
      </c>
    </row>
    <row r="14" spans="2:2" x14ac:dyDescent="0.3">
      <c r="B14" s="5">
        <v>3.8540000000000001</v>
      </c>
    </row>
    <row r="15" spans="2:2" x14ac:dyDescent="0.3">
      <c r="B15" s="5">
        <v>4.0670000000000002</v>
      </c>
    </row>
    <row r="16" spans="2:2" x14ac:dyDescent="0.3">
      <c r="B16" s="5">
        <v>3.7109999999999999</v>
      </c>
    </row>
    <row r="17" spans="1:2" x14ac:dyDescent="0.3">
      <c r="B17" s="5">
        <v>3.3820000000000001</v>
      </c>
    </row>
    <row r="18" spans="1:2" x14ac:dyDescent="0.3">
      <c r="B18" s="5">
        <v>3.5680000000000001</v>
      </c>
    </row>
    <row r="19" spans="1:2" x14ac:dyDescent="0.3">
      <c r="B19" s="5">
        <v>3.4460000000000002</v>
      </c>
    </row>
    <row r="20" spans="1:2" x14ac:dyDescent="0.3">
      <c r="B20" s="5">
        <v>4.4569999999999999</v>
      </c>
    </row>
    <row r="21" spans="1:2" x14ac:dyDescent="0.3">
      <c r="B21" s="5">
        <v>3.552</v>
      </c>
    </row>
    <row r="22" spans="1:2" x14ac:dyDescent="0.3">
      <c r="B22" s="5">
        <v>4.83</v>
      </c>
    </row>
    <row r="23" spans="1:2" x14ac:dyDescent="0.3">
      <c r="A23" t="s">
        <v>11</v>
      </c>
      <c r="B23" s="6">
        <f>AVERAGE(B6:B22)</f>
        <v>3.3649411764705879</v>
      </c>
    </row>
    <row r="24" spans="1:2" x14ac:dyDescent="0.3">
      <c r="A24" t="s">
        <v>12</v>
      </c>
      <c r="B24">
        <f>_xlfn.STDEV.S(B6:B22)</f>
        <v>0.85666347466407833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8543-2FA6-4B17-85CF-747C50745A4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gomez</dc:creator>
  <cp:lastModifiedBy>maria gomez</cp:lastModifiedBy>
  <dcterms:created xsi:type="dcterms:W3CDTF">2023-09-29T18:51:16Z</dcterms:created>
  <dcterms:modified xsi:type="dcterms:W3CDTF">2023-12-28T12:56:20Z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30415f40-d8b5-4d92-b0ba-963b10aa9a53</vt:lpwstr>
  </property>
</Properties>
</file>