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dha\Desktop\"/>
    </mc:Choice>
  </mc:AlternateContent>
  <bookViews>
    <workbookView xWindow="0" yWindow="0" windowWidth="23040" windowHeight="9264"/>
  </bookViews>
  <sheets>
    <sheet name="UI" sheetId="1" r:id="rId1"/>
    <sheet name="API" sheetId="4" r:id="rId2"/>
    <sheet name="Benefit Cost Calculation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6" i="2" l="1"/>
  <c r="C36" i="2"/>
  <c r="B36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C29" i="2"/>
  <c r="C26" i="2"/>
  <c r="B31" i="2"/>
  <c r="C31" i="2" s="1"/>
  <c r="B30" i="2"/>
  <c r="C30" i="2" s="1"/>
  <c r="B29" i="2"/>
  <c r="B28" i="2"/>
  <c r="B26" i="2"/>
  <c r="B25" i="2"/>
  <c r="C25" i="2" s="1"/>
  <c r="B24" i="2"/>
  <c r="C24" i="2" s="1"/>
  <c r="B23" i="2"/>
  <c r="C23" i="2" s="1"/>
  <c r="B22" i="2"/>
  <c r="C22" i="2" s="1"/>
  <c r="B21" i="2"/>
  <c r="C21" i="2" s="1"/>
  <c r="B20" i="2"/>
  <c r="C20" i="2" s="1"/>
  <c r="B19" i="2"/>
  <c r="C19" i="2" s="1"/>
  <c r="B18" i="2"/>
  <c r="B17" i="2"/>
  <c r="B16" i="2"/>
  <c r="C16" i="2" s="1"/>
  <c r="B15" i="2"/>
  <c r="C15" i="2" s="1"/>
  <c r="D15" i="2" s="1"/>
  <c r="B14" i="2"/>
  <c r="C14" i="2" s="1"/>
  <c r="D14" i="2" s="1"/>
  <c r="B13" i="2"/>
  <c r="B12" i="2"/>
  <c r="C12" i="2" s="1"/>
  <c r="D12" i="2" s="1"/>
  <c r="B11" i="2"/>
  <c r="C11" i="2" s="1"/>
  <c r="D11" i="2" s="1"/>
  <c r="B10" i="2"/>
  <c r="B9" i="2"/>
  <c r="C9" i="2" s="1"/>
  <c r="D9" i="2" s="1"/>
  <c r="B8" i="2"/>
  <c r="C8" i="2" s="1"/>
  <c r="D8" i="2" s="1"/>
  <c r="B7" i="2"/>
  <c r="C7" i="2" s="1"/>
  <c r="D7" i="2" s="1"/>
  <c r="B6" i="2"/>
  <c r="C6" i="2" s="1"/>
  <c r="D6" i="2" s="1"/>
  <c r="B5" i="2"/>
  <c r="B4" i="2"/>
  <c r="C10" i="2"/>
  <c r="D10" i="2" s="1"/>
  <c r="C4" i="2"/>
  <c r="D4" i="2" s="1"/>
  <c r="B3" i="2"/>
  <c r="C28" i="2"/>
  <c r="C17" i="2"/>
  <c r="C18" i="2"/>
  <c r="B37" i="2"/>
  <c r="C37" i="2" s="1"/>
  <c r="D37" i="2" s="1"/>
  <c r="B35" i="2"/>
  <c r="C35" i="2" s="1"/>
  <c r="D35" i="2" s="1"/>
  <c r="B34" i="2"/>
  <c r="C34" i="2" s="1"/>
  <c r="D34" i="2" s="1"/>
  <c r="B33" i="2"/>
  <c r="C33" i="2" s="1"/>
  <c r="D33" i="2" s="1"/>
  <c r="B32" i="2"/>
  <c r="C32" i="2" s="1"/>
  <c r="D32" i="2" s="1"/>
  <c r="B27" i="2"/>
  <c r="C27" i="2" s="1"/>
  <c r="C3" i="2"/>
  <c r="D3" i="2" s="1"/>
  <c r="C2" i="2"/>
  <c r="D2" i="2" s="1"/>
  <c r="C5" i="2" l="1"/>
  <c r="D5" i="2" s="1"/>
  <c r="C13" i="2"/>
  <c r="D13" i="2" s="1"/>
</calcChain>
</file>

<file path=xl/sharedStrings.xml><?xml version="1.0" encoding="utf-8"?>
<sst xmlns="http://schemas.openxmlformats.org/spreadsheetml/2006/main" count="143" uniqueCount="81">
  <si>
    <t>Employee Only</t>
  </si>
  <si>
    <t>Year</t>
  </si>
  <si>
    <t>Paycheck</t>
  </si>
  <si>
    <t>Monthly paycheck</t>
  </si>
  <si>
    <t>Employee + 1 Dependent</t>
  </si>
  <si>
    <t>Employee + 2 Dependents</t>
  </si>
  <si>
    <t>Employee + 3 Dependents</t>
  </si>
  <si>
    <t>List of Defects</t>
  </si>
  <si>
    <t>Employee + 4 Dependents</t>
  </si>
  <si>
    <t>Employee + 5 Dependents</t>
  </si>
  <si>
    <t>Employee + 6 Dependents</t>
  </si>
  <si>
    <t>Employee + 7 Dependents</t>
  </si>
  <si>
    <t>Employee + 8 Dependents</t>
  </si>
  <si>
    <t>Employee + 9 Dependents</t>
  </si>
  <si>
    <t>Employee + 10 Dependents</t>
  </si>
  <si>
    <t>Employee + 25 Dependents</t>
  </si>
  <si>
    <t>Employee + 50 Dependents</t>
  </si>
  <si>
    <t>Employee + 30 Dependents</t>
  </si>
  <si>
    <t>Employee + 40 Dependents</t>
  </si>
  <si>
    <t>Employee + 31 Dependents</t>
  </si>
  <si>
    <t>Employee + 32 Dependents</t>
  </si>
  <si>
    <t>Employee + 11 Dependents</t>
  </si>
  <si>
    <t>Employee + 12 Dependents</t>
  </si>
  <si>
    <t>Employee + 13 Dependents</t>
  </si>
  <si>
    <t>Employee + 14 Dependents</t>
  </si>
  <si>
    <t>Employee + 15 Dependents</t>
  </si>
  <si>
    <t>Employee + 16 Dependents</t>
  </si>
  <si>
    <t>Employee + 17 Dependents</t>
  </si>
  <si>
    <t>Employee + 18 Dependents</t>
  </si>
  <si>
    <t>Employee + 19 Dependents</t>
  </si>
  <si>
    <t>Employee + 20 Dependents</t>
  </si>
  <si>
    <t>Employee + 21 Dependents</t>
  </si>
  <si>
    <t>Employee + 22 Dependents</t>
  </si>
  <si>
    <t>Employee + 23 Dependents</t>
  </si>
  <si>
    <t>Employee + 24 Dependents</t>
  </si>
  <si>
    <t>Employee + 26 Dependents</t>
  </si>
  <si>
    <t>Employee + 27 Dependents</t>
  </si>
  <si>
    <t>Employee + 28 Dependents</t>
  </si>
  <si>
    <t>Employee + 29 Dependents</t>
  </si>
  <si>
    <t>Net</t>
  </si>
  <si>
    <t>Pass</t>
  </si>
  <si>
    <t>Employee + 44 Dependents</t>
  </si>
  <si>
    <t>Logout is not available after clicking on Refresh</t>
  </si>
  <si>
    <t>Session expires without any message and none of the functionalities work</t>
  </si>
  <si>
    <t>Employee &amp; Depedent Details</t>
  </si>
  <si>
    <t>Status</t>
  </si>
  <si>
    <t>benefitsCost &amp; net elements does not have 100% decimal notation as 1.00</t>
  </si>
  <si>
    <t>dependants field is renamed as dependents and it’s a success with 0 dependants - AddEmployee &amp; UpdateEmployee apis</t>
  </si>
  <si>
    <t>Dependents field is accepting more than 100 zeroes instead of limiting to 2 digit value - AddEmployee api</t>
  </si>
  <si>
    <t>Error while adding new employee with dependents as NULL - Add Employee api</t>
  </si>
  <si>
    <t>Expiration date is set for each employee for one month by default with the element expiration</t>
  </si>
  <si>
    <t>Inconsistency in Dependents and Dependants field name across platforms</t>
  </si>
  <si>
    <t>New Employee is getting added when trying to update with userdetails that are not available in the system - UpdateEmployee api</t>
  </si>
  <si>
    <t>Redundant API keys partitionKey &amp; username with same value are retrieved in the response</t>
  </si>
  <si>
    <t>Redundant API keys sortKey &amp; id with same value are retrieved in the response</t>
  </si>
  <si>
    <t>salary &amp; gross elements does not have 100% decimal notation as 1.00</t>
  </si>
  <si>
    <t>Special Characters are allowed in First Name &amp; Last Name - Add Employee &amp; Update Employee api calls</t>
  </si>
  <si>
    <t>S.No</t>
  </si>
  <si>
    <t>Alignment missing when Name (Either OR both First Name &amp; Last Name) fields has 50 characters</t>
  </si>
  <si>
    <t>Data is not displayed in the Dashboard page when clicked on Refresh button</t>
  </si>
  <si>
    <t>Dependents field accepts decimal values and no error message is displayed - Add Employee &amp; Update Employee</t>
  </si>
  <si>
    <t>Dependents field is accepting 000000000000000000000</t>
  </si>
  <si>
    <t>Dependents field is accepting string characters - Add Employee &amp; Update Employee</t>
  </si>
  <si>
    <t>Duplicate records with same Employee name and same number of dependents</t>
  </si>
  <si>
    <t>Employee names are not stored in an order in Dashboard page</t>
  </si>
  <si>
    <t>First Name and Last Name headings are interchanged &amp; displayed in the table on Benefits Dashboard page</t>
  </si>
  <si>
    <t>Inconsistency while displaying Dependents and Dependants field name across functionality - Add &amp; Update</t>
  </si>
  <si>
    <t>No error message when First Name &amp; Last Name are NULL values - Add Employee &amp; Edit Employee</t>
  </si>
  <si>
    <t>Special Characters are allowed in Dependents field - Add Employee &amp; Edit Employee</t>
  </si>
  <si>
    <t>Special characters are allowed in First Name &amp; Last Name fields - Add Employee &amp; Edit Employee</t>
  </si>
  <si>
    <t>Title of Update Employee is displayed as Add Employee instead of Update Employee</t>
  </si>
  <si>
    <t>Unable to add more than 32 dependents and no message is shown that the accepted values are between 0-32</t>
  </si>
  <si>
    <t>Unusual characters are accepted in First Name and Last Name fields - Add Employee &amp; Update Employee</t>
  </si>
  <si>
    <t>X-Cache-Miss from cloudfront error while performing any activity - Frontend (UI) &amp; Backend (API)</t>
  </si>
  <si>
    <t>Priority</t>
  </si>
  <si>
    <t>P1</t>
  </si>
  <si>
    <t>P2</t>
  </si>
  <si>
    <t>P3</t>
  </si>
  <si>
    <t>Comments</t>
  </si>
  <si>
    <t>Each Bug is having a word file uploaded with complete details of the bug and screenshots in 
https://github.com/madhavi-thallapalli/Paylocity/tree/main/UI%20Defect%20Screenshots</t>
  </si>
  <si>
    <t>Each Bug is having a word file uploaded with complete details of the bug and screenshots in
https://github.com/madhavi-thallapalli/Paylocity/tree/main/API%20Defects%20Screenshots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</si>
</sst>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2" fontId="0" fillId="0" borderId="0" xfId="0" applyNumberFormat="1"/>
    <xf numFmtId="0" fontId="0" fillId="0" borderId="1" xfId="0" applyBorder="1"/>
    <xf numFmtId="2" fontId="0" fillId="0" borderId="1" xfId="0" applyNumberFormat="1" applyBorder="1"/>
    <xf numFmtId="0" fontId="0" fillId="2" borderId="1" xfId="0" applyFill="1" applyBorder="1"/>
    <xf numFmtId="0" fontId="0" fillId="4" borderId="1" xfId="0" applyFill="1" applyBorder="1"/>
    <xf numFmtId="0" fontId="1" fillId="3" borderId="1" xfId="0" applyFont="1" applyFill="1" applyBorder="1" applyAlignment="1">
      <alignment horizontal="center" vertical="center"/>
    </xf>
    <xf numFmtId="2" fontId="1" fillId="3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showGridLines="0" tabSelected="1" workbookViewId="0"/>
  </sheetViews>
  <sheetFormatPr defaultRowHeight="14.4" x14ac:dyDescent="0.3"/>
  <cols>
    <col min="2" max="2" width="117.109375" bestFit="1" customWidth="1"/>
    <col min="4" max="4" width="27.109375" customWidth="1"/>
  </cols>
  <sheetData>
    <row r="1" spans="1:4" x14ac:dyDescent="0.3">
      <c r="A1" s="10" t="s">
        <v>57</v>
      </c>
      <c r="B1" s="10" t="s">
        <v>7</v>
      </c>
      <c r="C1" s="10" t="s">
        <v>74</v>
      </c>
      <c r="D1" s="9" t="s">
        <v>78</v>
      </c>
    </row>
    <row r="2" spans="1:4" x14ac:dyDescent="0.3">
      <c r="A2" s="2">
        <v>1</v>
      </c>
      <c r="B2" s="5" t="s">
        <v>58</v>
      </c>
      <c r="C2" s="8" t="s">
        <v>75</v>
      </c>
      <c r="D2" s="11" t="s">
        <v>79</v>
      </c>
    </row>
    <row r="3" spans="1:4" x14ac:dyDescent="0.3">
      <c r="A3" s="2">
        <v>2</v>
      </c>
      <c r="B3" s="5" t="s">
        <v>59</v>
      </c>
      <c r="C3" s="8" t="s">
        <v>75</v>
      </c>
      <c r="D3" s="11"/>
    </row>
    <row r="4" spans="1:4" x14ac:dyDescent="0.3">
      <c r="A4" s="2">
        <v>3</v>
      </c>
      <c r="B4" s="5" t="s">
        <v>60</v>
      </c>
      <c r="C4" s="8" t="s">
        <v>76</v>
      </c>
      <c r="D4" s="11"/>
    </row>
    <row r="5" spans="1:4" x14ac:dyDescent="0.3">
      <c r="A5" s="2">
        <v>4</v>
      </c>
      <c r="B5" s="5" t="s">
        <v>61</v>
      </c>
      <c r="C5" s="8" t="s">
        <v>76</v>
      </c>
      <c r="D5" s="11"/>
    </row>
    <row r="6" spans="1:4" x14ac:dyDescent="0.3">
      <c r="A6" s="2">
        <v>5</v>
      </c>
      <c r="B6" s="5" t="s">
        <v>62</v>
      </c>
      <c r="C6" s="8" t="s">
        <v>76</v>
      </c>
      <c r="D6" s="11"/>
    </row>
    <row r="7" spans="1:4" x14ac:dyDescent="0.3">
      <c r="A7" s="2">
        <v>6</v>
      </c>
      <c r="B7" s="5" t="s">
        <v>63</v>
      </c>
      <c r="C7" s="8" t="s">
        <v>75</v>
      </c>
      <c r="D7" s="11"/>
    </row>
    <row r="8" spans="1:4" x14ac:dyDescent="0.3">
      <c r="A8" s="2">
        <v>7</v>
      </c>
      <c r="B8" s="5" t="s">
        <v>64</v>
      </c>
      <c r="C8" s="8" t="s">
        <v>76</v>
      </c>
      <c r="D8" s="11"/>
    </row>
    <row r="9" spans="1:4" x14ac:dyDescent="0.3">
      <c r="A9" s="2">
        <v>8</v>
      </c>
      <c r="B9" s="5" t="s">
        <v>65</v>
      </c>
      <c r="C9" s="8" t="s">
        <v>75</v>
      </c>
      <c r="D9" s="11"/>
    </row>
    <row r="10" spans="1:4" x14ac:dyDescent="0.3">
      <c r="A10" s="2">
        <v>9</v>
      </c>
      <c r="B10" s="5" t="s">
        <v>66</v>
      </c>
      <c r="C10" s="8" t="s">
        <v>76</v>
      </c>
      <c r="D10" s="11"/>
    </row>
    <row r="11" spans="1:4" x14ac:dyDescent="0.3">
      <c r="A11" s="2">
        <v>10</v>
      </c>
      <c r="B11" s="5" t="s">
        <v>42</v>
      </c>
      <c r="C11" s="8" t="s">
        <v>75</v>
      </c>
      <c r="D11" s="11"/>
    </row>
    <row r="12" spans="1:4" x14ac:dyDescent="0.3">
      <c r="A12" s="2">
        <v>11</v>
      </c>
      <c r="B12" s="5" t="s">
        <v>67</v>
      </c>
      <c r="C12" s="8" t="s">
        <v>76</v>
      </c>
      <c r="D12" s="11"/>
    </row>
    <row r="13" spans="1:4" x14ac:dyDescent="0.3">
      <c r="A13" s="2">
        <v>12</v>
      </c>
      <c r="B13" s="5" t="s">
        <v>43</v>
      </c>
      <c r="C13" s="8" t="s">
        <v>76</v>
      </c>
      <c r="D13" s="11"/>
    </row>
    <row r="14" spans="1:4" x14ac:dyDescent="0.3">
      <c r="A14" s="2">
        <v>13</v>
      </c>
      <c r="B14" s="5" t="s">
        <v>68</v>
      </c>
      <c r="C14" s="8" t="s">
        <v>76</v>
      </c>
      <c r="D14" s="11"/>
    </row>
    <row r="15" spans="1:4" x14ac:dyDescent="0.3">
      <c r="A15" s="2">
        <v>14</v>
      </c>
      <c r="B15" s="5" t="s">
        <v>69</v>
      </c>
      <c r="C15" s="8" t="s">
        <v>75</v>
      </c>
      <c r="D15" s="11"/>
    </row>
    <row r="16" spans="1:4" x14ac:dyDescent="0.3">
      <c r="A16" s="2">
        <v>15</v>
      </c>
      <c r="B16" s="5" t="s">
        <v>70</v>
      </c>
      <c r="C16" s="8" t="s">
        <v>77</v>
      </c>
      <c r="D16" s="11"/>
    </row>
    <row r="17" spans="1:4" x14ac:dyDescent="0.3">
      <c r="A17" s="2">
        <v>16</v>
      </c>
      <c r="B17" s="5" t="s">
        <v>71</v>
      </c>
      <c r="C17" s="8" t="s">
        <v>75</v>
      </c>
      <c r="D17" s="11"/>
    </row>
    <row r="18" spans="1:4" x14ac:dyDescent="0.3">
      <c r="A18" s="2">
        <v>17</v>
      </c>
      <c r="B18" s="5" t="s">
        <v>72</v>
      </c>
      <c r="C18" s="8" t="s">
        <v>75</v>
      </c>
      <c r="D18" s="11"/>
    </row>
    <row r="19" spans="1:4" x14ac:dyDescent="0.3">
      <c r="A19" s="2">
        <v>18</v>
      </c>
      <c r="B19" s="5" t="s">
        <v>73</v>
      </c>
      <c r="C19" s="8" t="s">
        <v>75</v>
      </c>
      <c r="D19" s="11"/>
    </row>
  </sheetData>
  <mergeCells count="1">
    <mergeCell ref="D2:D1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showGridLines="0" workbookViewId="0"/>
  </sheetViews>
  <sheetFormatPr defaultRowHeight="14.4" x14ac:dyDescent="0.3"/>
  <cols>
    <col min="2" max="2" width="107.77734375" bestFit="1" customWidth="1"/>
    <col min="4" max="4" width="25.5546875" customWidth="1"/>
  </cols>
  <sheetData>
    <row r="1" spans="1:4" ht="14.4" customHeight="1" x14ac:dyDescent="0.3">
      <c r="A1" s="10" t="s">
        <v>57</v>
      </c>
      <c r="B1" s="10" t="s">
        <v>7</v>
      </c>
      <c r="C1" s="10" t="s">
        <v>74</v>
      </c>
      <c r="D1" s="9" t="s">
        <v>78</v>
      </c>
    </row>
    <row r="2" spans="1:4" x14ac:dyDescent="0.3">
      <c r="A2" s="2">
        <v>1</v>
      </c>
      <c r="B2" s="2" t="s">
        <v>46</v>
      </c>
      <c r="C2" s="8" t="s">
        <v>75</v>
      </c>
      <c r="D2" s="11" t="s">
        <v>80</v>
      </c>
    </row>
    <row r="3" spans="1:4" x14ac:dyDescent="0.3">
      <c r="A3" s="2">
        <v>2</v>
      </c>
      <c r="B3" s="2" t="s">
        <v>47</v>
      </c>
      <c r="C3" s="8" t="s">
        <v>76</v>
      </c>
      <c r="D3" s="11"/>
    </row>
    <row r="4" spans="1:4" x14ac:dyDescent="0.3">
      <c r="A4" s="2">
        <v>3</v>
      </c>
      <c r="B4" s="2" t="s">
        <v>48</v>
      </c>
      <c r="C4" s="8" t="s">
        <v>76</v>
      </c>
      <c r="D4" s="11"/>
    </row>
    <row r="5" spans="1:4" x14ac:dyDescent="0.3">
      <c r="A5" s="2">
        <v>4</v>
      </c>
      <c r="B5" s="2" t="s">
        <v>49</v>
      </c>
      <c r="C5" s="8" t="s">
        <v>75</v>
      </c>
      <c r="D5" s="11"/>
    </row>
    <row r="6" spans="1:4" x14ac:dyDescent="0.3">
      <c r="A6" s="2">
        <v>5</v>
      </c>
      <c r="B6" s="2" t="s">
        <v>50</v>
      </c>
      <c r="C6" s="8" t="s">
        <v>75</v>
      </c>
      <c r="D6" s="11"/>
    </row>
    <row r="7" spans="1:4" x14ac:dyDescent="0.3">
      <c r="A7" s="2">
        <v>6</v>
      </c>
      <c r="B7" s="2" t="s">
        <v>51</v>
      </c>
      <c r="C7" s="8" t="s">
        <v>76</v>
      </c>
      <c r="D7" s="11"/>
    </row>
    <row r="8" spans="1:4" x14ac:dyDescent="0.3">
      <c r="A8" s="2">
        <v>7</v>
      </c>
      <c r="B8" s="2" t="s">
        <v>52</v>
      </c>
      <c r="C8" s="8" t="s">
        <v>75</v>
      </c>
      <c r="D8" s="11"/>
    </row>
    <row r="9" spans="1:4" x14ac:dyDescent="0.3">
      <c r="A9" s="2">
        <v>8</v>
      </c>
      <c r="B9" s="2" t="s">
        <v>53</v>
      </c>
      <c r="C9" s="8" t="s">
        <v>77</v>
      </c>
      <c r="D9" s="11"/>
    </row>
    <row r="10" spans="1:4" x14ac:dyDescent="0.3">
      <c r="A10" s="2">
        <v>9</v>
      </c>
      <c r="B10" s="2" t="s">
        <v>54</v>
      </c>
      <c r="C10" s="8" t="s">
        <v>77</v>
      </c>
      <c r="D10" s="11"/>
    </row>
    <row r="11" spans="1:4" x14ac:dyDescent="0.3">
      <c r="A11" s="2">
        <v>10</v>
      </c>
      <c r="B11" s="2" t="s">
        <v>55</v>
      </c>
      <c r="C11" s="8" t="s">
        <v>76</v>
      </c>
      <c r="D11" s="11"/>
    </row>
    <row r="12" spans="1:4" x14ac:dyDescent="0.3">
      <c r="A12" s="2">
        <v>11</v>
      </c>
      <c r="B12" s="2" t="s">
        <v>56</v>
      </c>
      <c r="C12" s="8" t="s">
        <v>75</v>
      </c>
      <c r="D12" s="11"/>
    </row>
  </sheetData>
  <mergeCells count="1">
    <mergeCell ref="D2:D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showGridLines="0" workbookViewId="0"/>
  </sheetViews>
  <sheetFormatPr defaultRowHeight="14.4" x14ac:dyDescent="0.3"/>
  <cols>
    <col min="1" max="1" width="26.33203125" bestFit="1" customWidth="1"/>
    <col min="3" max="4" width="8.88671875" style="1"/>
    <col min="7" max="7" width="15.88671875" bestFit="1" customWidth="1"/>
  </cols>
  <sheetData>
    <row r="1" spans="1:8" x14ac:dyDescent="0.3">
      <c r="A1" s="6" t="s">
        <v>44</v>
      </c>
      <c r="B1" s="6" t="s">
        <v>1</v>
      </c>
      <c r="C1" s="7" t="s">
        <v>2</v>
      </c>
      <c r="D1" s="7" t="s">
        <v>39</v>
      </c>
      <c r="E1" s="6" t="s">
        <v>45</v>
      </c>
      <c r="G1" t="s">
        <v>3</v>
      </c>
      <c r="H1">
        <v>2000</v>
      </c>
    </row>
    <row r="2" spans="1:8" x14ac:dyDescent="0.3">
      <c r="A2" s="2" t="s">
        <v>0</v>
      </c>
      <c r="B2" s="2">
        <v>1000</v>
      </c>
      <c r="C2" s="3">
        <f t="shared" ref="C2:C13" si="0">B2/26</f>
        <v>38.46153846153846</v>
      </c>
      <c r="D2" s="3">
        <f>H1-C2</f>
        <v>1961.5384615384614</v>
      </c>
      <c r="E2" s="4" t="s">
        <v>40</v>
      </c>
    </row>
    <row r="3" spans="1:8" x14ac:dyDescent="0.3">
      <c r="A3" s="2" t="s">
        <v>4</v>
      </c>
      <c r="B3" s="2">
        <f>(1*500)+1000</f>
        <v>1500</v>
      </c>
      <c r="C3" s="3">
        <f t="shared" si="0"/>
        <v>57.692307692307693</v>
      </c>
      <c r="D3" s="3">
        <f>H1-C3</f>
        <v>1942.3076923076924</v>
      </c>
      <c r="E3" s="4" t="s">
        <v>40</v>
      </c>
    </row>
    <row r="4" spans="1:8" x14ac:dyDescent="0.3">
      <c r="A4" s="2" t="s">
        <v>5</v>
      </c>
      <c r="B4" s="2">
        <f>(2*500)+1000</f>
        <v>2000</v>
      </c>
      <c r="C4" s="3">
        <f t="shared" si="0"/>
        <v>76.92307692307692</v>
      </c>
      <c r="D4" s="3">
        <f>H1-C4</f>
        <v>1923.0769230769231</v>
      </c>
      <c r="E4" s="4" t="s">
        <v>40</v>
      </c>
    </row>
    <row r="5" spans="1:8" x14ac:dyDescent="0.3">
      <c r="A5" s="2" t="s">
        <v>6</v>
      </c>
      <c r="B5" s="2">
        <f>(3*500)+1000</f>
        <v>2500</v>
      </c>
      <c r="C5" s="3">
        <f t="shared" si="0"/>
        <v>96.15384615384616</v>
      </c>
      <c r="D5" s="3">
        <f>H1-C5</f>
        <v>1903.8461538461538</v>
      </c>
      <c r="E5" s="4" t="s">
        <v>40</v>
      </c>
    </row>
    <row r="6" spans="1:8" x14ac:dyDescent="0.3">
      <c r="A6" s="2" t="s">
        <v>8</v>
      </c>
      <c r="B6" s="2">
        <f>(4*500)+1000</f>
        <v>3000</v>
      </c>
      <c r="C6" s="3">
        <f t="shared" si="0"/>
        <v>115.38461538461539</v>
      </c>
      <c r="D6" s="3">
        <f>H1-C6</f>
        <v>1884.6153846153845</v>
      </c>
      <c r="E6" s="4" t="s">
        <v>40</v>
      </c>
    </row>
    <row r="7" spans="1:8" x14ac:dyDescent="0.3">
      <c r="A7" s="2" t="s">
        <v>9</v>
      </c>
      <c r="B7" s="2">
        <f>(5*500)+1000</f>
        <v>3500</v>
      </c>
      <c r="C7" s="3">
        <f t="shared" si="0"/>
        <v>134.61538461538461</v>
      </c>
      <c r="D7" s="3">
        <f>H1-C7</f>
        <v>1865.3846153846155</v>
      </c>
      <c r="E7" s="4" t="s">
        <v>40</v>
      </c>
    </row>
    <row r="8" spans="1:8" x14ac:dyDescent="0.3">
      <c r="A8" s="2" t="s">
        <v>10</v>
      </c>
      <c r="B8" s="2">
        <f>(6*500)+1000</f>
        <v>4000</v>
      </c>
      <c r="C8" s="3">
        <f t="shared" si="0"/>
        <v>153.84615384615384</v>
      </c>
      <c r="D8" s="3">
        <f>H1-C8</f>
        <v>1846.1538461538462</v>
      </c>
      <c r="E8" s="4" t="s">
        <v>40</v>
      </c>
    </row>
    <row r="9" spans="1:8" x14ac:dyDescent="0.3">
      <c r="A9" s="2" t="s">
        <v>11</v>
      </c>
      <c r="B9" s="2">
        <f>(7*500)+1000</f>
        <v>4500</v>
      </c>
      <c r="C9" s="3">
        <f t="shared" si="0"/>
        <v>173.07692307692307</v>
      </c>
      <c r="D9" s="3">
        <f>H1-C9</f>
        <v>1826.9230769230769</v>
      </c>
      <c r="E9" s="4" t="s">
        <v>40</v>
      </c>
    </row>
    <row r="10" spans="1:8" x14ac:dyDescent="0.3">
      <c r="A10" s="2" t="s">
        <v>12</v>
      </c>
      <c r="B10" s="2">
        <f>(8*500)+1000</f>
        <v>5000</v>
      </c>
      <c r="C10" s="3">
        <f t="shared" si="0"/>
        <v>192.30769230769232</v>
      </c>
      <c r="D10" s="3">
        <f>H1-C10</f>
        <v>1807.6923076923076</v>
      </c>
      <c r="E10" s="4" t="s">
        <v>40</v>
      </c>
    </row>
    <row r="11" spans="1:8" x14ac:dyDescent="0.3">
      <c r="A11" s="2" t="s">
        <v>13</v>
      </c>
      <c r="B11" s="2">
        <f>(9*500)+1000</f>
        <v>5500</v>
      </c>
      <c r="C11" s="3">
        <f t="shared" si="0"/>
        <v>211.53846153846155</v>
      </c>
      <c r="D11" s="3">
        <f>H1-C11</f>
        <v>1788.4615384615386</v>
      </c>
      <c r="E11" s="4" t="s">
        <v>40</v>
      </c>
    </row>
    <row r="12" spans="1:8" x14ac:dyDescent="0.3">
      <c r="A12" s="2" t="s">
        <v>14</v>
      </c>
      <c r="B12" s="2">
        <f>(10*500)+1000</f>
        <v>6000</v>
      </c>
      <c r="C12" s="3">
        <f t="shared" si="0"/>
        <v>230.76923076923077</v>
      </c>
      <c r="D12" s="3">
        <f>H1-C12</f>
        <v>1769.2307692307693</v>
      </c>
      <c r="E12" s="4" t="s">
        <v>40</v>
      </c>
    </row>
    <row r="13" spans="1:8" x14ac:dyDescent="0.3">
      <c r="A13" s="2" t="s">
        <v>21</v>
      </c>
      <c r="B13" s="2">
        <f>(11*500)+1000</f>
        <v>6500</v>
      </c>
      <c r="C13" s="3">
        <f t="shared" si="0"/>
        <v>250</v>
      </c>
      <c r="D13" s="3">
        <f>H1-C13</f>
        <v>1750</v>
      </c>
      <c r="E13" s="4" t="s">
        <v>40</v>
      </c>
    </row>
    <row r="14" spans="1:8" x14ac:dyDescent="0.3">
      <c r="A14" s="2" t="s">
        <v>22</v>
      </c>
      <c r="B14" s="2">
        <f>(12*500)+1000</f>
        <v>7000</v>
      </c>
      <c r="C14" s="3">
        <f t="shared" ref="C14:C26" si="1">B14/26</f>
        <v>269.23076923076923</v>
      </c>
      <c r="D14" s="3">
        <f>H1-C14</f>
        <v>1730.7692307692307</v>
      </c>
      <c r="E14" s="4" t="s">
        <v>40</v>
      </c>
    </row>
    <row r="15" spans="1:8" x14ac:dyDescent="0.3">
      <c r="A15" s="2" t="s">
        <v>23</v>
      </c>
      <c r="B15" s="2">
        <f>(13*500)+1000</f>
        <v>7500</v>
      </c>
      <c r="C15" s="3">
        <f t="shared" si="1"/>
        <v>288.46153846153845</v>
      </c>
      <c r="D15" s="3">
        <f>H1-C15</f>
        <v>1711.5384615384614</v>
      </c>
      <c r="E15" s="4" t="s">
        <v>40</v>
      </c>
    </row>
    <row r="16" spans="1:8" x14ac:dyDescent="0.3">
      <c r="A16" s="2" t="s">
        <v>24</v>
      </c>
      <c r="B16" s="2">
        <f>(14*500)+1000</f>
        <v>8000</v>
      </c>
      <c r="C16" s="3">
        <f t="shared" si="1"/>
        <v>307.69230769230768</v>
      </c>
      <c r="D16" s="3">
        <f>H1-C16</f>
        <v>1692.3076923076924</v>
      </c>
      <c r="E16" s="4" t="s">
        <v>40</v>
      </c>
    </row>
    <row r="17" spans="1:5" x14ac:dyDescent="0.3">
      <c r="A17" s="2" t="s">
        <v>25</v>
      </c>
      <c r="B17" s="2">
        <f>(15*500)+1000</f>
        <v>8500</v>
      </c>
      <c r="C17" s="3">
        <f t="shared" si="1"/>
        <v>326.92307692307691</v>
      </c>
      <c r="D17" s="3">
        <f>H1-C17</f>
        <v>1673.0769230769231</v>
      </c>
      <c r="E17" s="4" t="s">
        <v>40</v>
      </c>
    </row>
    <row r="18" spans="1:5" x14ac:dyDescent="0.3">
      <c r="A18" s="2" t="s">
        <v>26</v>
      </c>
      <c r="B18" s="2">
        <f>(16*500)+1000</f>
        <v>9000</v>
      </c>
      <c r="C18" s="3">
        <f t="shared" si="1"/>
        <v>346.15384615384613</v>
      </c>
      <c r="D18" s="3">
        <f>H1-C18</f>
        <v>1653.8461538461538</v>
      </c>
      <c r="E18" s="4" t="s">
        <v>40</v>
      </c>
    </row>
    <row r="19" spans="1:5" x14ac:dyDescent="0.3">
      <c r="A19" s="2" t="s">
        <v>27</v>
      </c>
      <c r="B19" s="2">
        <f>(17*500)+1000</f>
        <v>9500</v>
      </c>
      <c r="C19" s="3">
        <f t="shared" si="1"/>
        <v>365.38461538461536</v>
      </c>
      <c r="D19" s="3">
        <f>H1-C19</f>
        <v>1634.6153846153848</v>
      </c>
      <c r="E19" s="4" t="s">
        <v>40</v>
      </c>
    </row>
    <row r="20" spans="1:5" x14ac:dyDescent="0.3">
      <c r="A20" s="2" t="s">
        <v>28</v>
      </c>
      <c r="B20" s="2">
        <f>(18*500)+1000</f>
        <v>10000</v>
      </c>
      <c r="C20" s="3">
        <f t="shared" si="1"/>
        <v>384.61538461538464</v>
      </c>
      <c r="D20" s="3">
        <f>H1-C20</f>
        <v>1615.3846153846152</v>
      </c>
      <c r="E20" s="4" t="s">
        <v>40</v>
      </c>
    </row>
    <row r="21" spans="1:5" x14ac:dyDescent="0.3">
      <c r="A21" s="2" t="s">
        <v>29</v>
      </c>
      <c r="B21" s="2">
        <f>(19*500)+1000</f>
        <v>10500</v>
      </c>
      <c r="C21" s="3">
        <f t="shared" si="1"/>
        <v>403.84615384615387</v>
      </c>
      <c r="D21" s="3">
        <f>H1-C21</f>
        <v>1596.1538461538462</v>
      </c>
      <c r="E21" s="4" t="s">
        <v>40</v>
      </c>
    </row>
    <row r="22" spans="1:5" x14ac:dyDescent="0.3">
      <c r="A22" s="2" t="s">
        <v>30</v>
      </c>
      <c r="B22" s="2">
        <f>(20*500)+1000</f>
        <v>11000</v>
      </c>
      <c r="C22" s="3">
        <f t="shared" si="1"/>
        <v>423.07692307692309</v>
      </c>
      <c r="D22" s="3">
        <f>H1-C22</f>
        <v>1576.9230769230769</v>
      </c>
      <c r="E22" s="4" t="s">
        <v>40</v>
      </c>
    </row>
    <row r="23" spans="1:5" x14ac:dyDescent="0.3">
      <c r="A23" s="2" t="s">
        <v>31</v>
      </c>
      <c r="B23" s="2">
        <f>(21*500)+1000</f>
        <v>11500</v>
      </c>
      <c r="C23" s="3">
        <f t="shared" si="1"/>
        <v>442.30769230769232</v>
      </c>
      <c r="D23" s="3">
        <f>H1-C23</f>
        <v>1557.6923076923076</v>
      </c>
      <c r="E23" s="4" t="s">
        <v>40</v>
      </c>
    </row>
    <row r="24" spans="1:5" x14ac:dyDescent="0.3">
      <c r="A24" s="2" t="s">
        <v>32</v>
      </c>
      <c r="B24" s="2">
        <f>(22*500)+1000</f>
        <v>12000</v>
      </c>
      <c r="C24" s="3">
        <f t="shared" si="1"/>
        <v>461.53846153846155</v>
      </c>
      <c r="D24" s="3">
        <f>H1-C24</f>
        <v>1538.4615384615386</v>
      </c>
      <c r="E24" s="4" t="s">
        <v>40</v>
      </c>
    </row>
    <row r="25" spans="1:5" x14ac:dyDescent="0.3">
      <c r="A25" s="2" t="s">
        <v>33</v>
      </c>
      <c r="B25" s="2">
        <f>(23*500)+1000</f>
        <v>12500</v>
      </c>
      <c r="C25" s="3">
        <f t="shared" si="1"/>
        <v>480.76923076923077</v>
      </c>
      <c r="D25" s="3">
        <f>H1-C25</f>
        <v>1519.2307692307693</v>
      </c>
      <c r="E25" s="4" t="s">
        <v>40</v>
      </c>
    </row>
    <row r="26" spans="1:5" x14ac:dyDescent="0.3">
      <c r="A26" s="2" t="s">
        <v>34</v>
      </c>
      <c r="B26" s="2">
        <f>(24*500)+1000</f>
        <v>13000</v>
      </c>
      <c r="C26" s="3">
        <f t="shared" si="1"/>
        <v>500</v>
      </c>
      <c r="D26" s="3">
        <f>H1-C26</f>
        <v>1500</v>
      </c>
      <c r="E26" s="4" t="s">
        <v>40</v>
      </c>
    </row>
    <row r="27" spans="1:5" x14ac:dyDescent="0.3">
      <c r="A27" s="2" t="s">
        <v>15</v>
      </c>
      <c r="B27" s="2">
        <f>(25*500)+1000</f>
        <v>13500</v>
      </c>
      <c r="C27" s="3">
        <f t="shared" ref="C27:C37" si="2">B27/26</f>
        <v>519.23076923076928</v>
      </c>
      <c r="D27" s="3">
        <f>H1-C27</f>
        <v>1480.7692307692307</v>
      </c>
      <c r="E27" s="4" t="s">
        <v>40</v>
      </c>
    </row>
    <row r="28" spans="1:5" x14ac:dyDescent="0.3">
      <c r="A28" s="2" t="s">
        <v>35</v>
      </c>
      <c r="B28" s="2">
        <f>(26*500)+1000</f>
        <v>14000</v>
      </c>
      <c r="C28" s="3">
        <f t="shared" si="2"/>
        <v>538.46153846153845</v>
      </c>
      <c r="D28" s="3">
        <f>H1-C28</f>
        <v>1461.5384615384614</v>
      </c>
      <c r="E28" s="4" t="s">
        <v>40</v>
      </c>
    </row>
    <row r="29" spans="1:5" x14ac:dyDescent="0.3">
      <c r="A29" s="2" t="s">
        <v>36</v>
      </c>
      <c r="B29" s="2">
        <f>(27*500)+1000</f>
        <v>14500</v>
      </c>
      <c r="C29" s="3">
        <f t="shared" si="2"/>
        <v>557.69230769230774</v>
      </c>
      <c r="D29" s="3">
        <f>H1-C29</f>
        <v>1442.3076923076924</v>
      </c>
      <c r="E29" s="4" t="s">
        <v>40</v>
      </c>
    </row>
    <row r="30" spans="1:5" x14ac:dyDescent="0.3">
      <c r="A30" s="2" t="s">
        <v>37</v>
      </c>
      <c r="B30" s="2">
        <f>(28*500)+1000</f>
        <v>15000</v>
      </c>
      <c r="C30" s="3">
        <f t="shared" si="2"/>
        <v>576.92307692307691</v>
      </c>
      <c r="D30" s="3">
        <f>H1-C30</f>
        <v>1423.0769230769231</v>
      </c>
      <c r="E30" s="4" t="s">
        <v>40</v>
      </c>
    </row>
    <row r="31" spans="1:5" x14ac:dyDescent="0.3">
      <c r="A31" s="2" t="s">
        <v>38</v>
      </c>
      <c r="B31" s="2">
        <f>(29*500)+1000</f>
        <v>15500</v>
      </c>
      <c r="C31" s="3">
        <f t="shared" si="2"/>
        <v>596.15384615384619</v>
      </c>
      <c r="D31" s="3">
        <f>H1-C31</f>
        <v>1403.8461538461538</v>
      </c>
      <c r="E31" s="4" t="s">
        <v>40</v>
      </c>
    </row>
    <row r="32" spans="1:5" x14ac:dyDescent="0.3">
      <c r="A32" s="2" t="s">
        <v>17</v>
      </c>
      <c r="B32" s="2">
        <f>(30*500)+1000</f>
        <v>16000</v>
      </c>
      <c r="C32" s="3">
        <f t="shared" si="2"/>
        <v>615.38461538461536</v>
      </c>
      <c r="D32" s="3">
        <f>H1-C32</f>
        <v>1384.6153846153848</v>
      </c>
      <c r="E32" s="4" t="s">
        <v>40</v>
      </c>
    </row>
    <row r="33" spans="1:5" x14ac:dyDescent="0.3">
      <c r="A33" s="2" t="s">
        <v>19</v>
      </c>
      <c r="B33" s="2">
        <f>(31*500)+1000</f>
        <v>16500</v>
      </c>
      <c r="C33" s="3">
        <f t="shared" si="2"/>
        <v>634.61538461538464</v>
      </c>
      <c r="D33" s="3">
        <f>H1-C33</f>
        <v>1365.3846153846152</v>
      </c>
      <c r="E33" s="4" t="s">
        <v>40</v>
      </c>
    </row>
    <row r="34" spans="1:5" x14ac:dyDescent="0.3">
      <c r="A34" s="2" t="s">
        <v>20</v>
      </c>
      <c r="B34" s="2">
        <f>(32*500)+1000</f>
        <v>17000</v>
      </c>
      <c r="C34" s="3">
        <f t="shared" si="2"/>
        <v>653.84615384615381</v>
      </c>
      <c r="D34" s="3">
        <f>H1-C34</f>
        <v>1346.1538461538462</v>
      </c>
      <c r="E34" s="4" t="s">
        <v>40</v>
      </c>
    </row>
    <row r="35" spans="1:5" x14ac:dyDescent="0.3">
      <c r="A35" s="2" t="s">
        <v>18</v>
      </c>
      <c r="B35" s="2">
        <f>(40*500)+1000</f>
        <v>21000</v>
      </c>
      <c r="C35" s="3">
        <f t="shared" si="2"/>
        <v>807.69230769230774</v>
      </c>
      <c r="D35" s="3">
        <f>H1-C35</f>
        <v>1192.3076923076924</v>
      </c>
      <c r="E35" s="2"/>
    </row>
    <row r="36" spans="1:5" x14ac:dyDescent="0.3">
      <c r="A36" s="2" t="s">
        <v>41</v>
      </c>
      <c r="B36" s="2">
        <f>(44*500)+1000</f>
        <v>23000</v>
      </c>
      <c r="C36" s="3">
        <f t="shared" si="2"/>
        <v>884.61538461538464</v>
      </c>
      <c r="D36" s="3">
        <f>H1-C36</f>
        <v>1115.3846153846152</v>
      </c>
      <c r="E36" s="2"/>
    </row>
    <row r="37" spans="1:5" x14ac:dyDescent="0.3">
      <c r="A37" s="2" t="s">
        <v>16</v>
      </c>
      <c r="B37" s="2">
        <f>(50*500)+1000</f>
        <v>26000</v>
      </c>
      <c r="C37" s="3">
        <f t="shared" si="2"/>
        <v>1000</v>
      </c>
      <c r="D37" s="3">
        <f>H1-C37</f>
        <v>1000</v>
      </c>
      <c r="E37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UI</vt:lpstr>
      <vt:lpstr>API</vt:lpstr>
      <vt:lpstr>Benefit Cost Calculation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Madhavi Thallapalli</dc:creator>
  <cp:lastModifiedBy>Madhavi Thallapalli</cp:lastModifiedBy>
  <dcterms:created xsi:type="dcterms:W3CDTF">2022-01-28T01:34:30Z</dcterms:created>
  <dcterms:modified xsi:type="dcterms:W3CDTF">2022-01-31T04:29:28Z</dcterms:modified>
</cp:coreProperties>
</file>