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da4eb42d5b6ce26d/Documents/"/>
    </mc:Choice>
  </mc:AlternateContent>
  <xr:revisionPtr revIDLastSave="137" documentId="13_ncr:1_{87AF0E99-6DA7-4E71-B374-3D8171C9DCD6}" xr6:coauthVersionLast="47" xr6:coauthVersionMax="47" xr10:uidLastSave="{2FAB7076-5CA0-43AF-9221-C7729A0E5351}"/>
  <bookViews>
    <workbookView xWindow="-108" yWindow="-108" windowWidth="23256" windowHeight="12456" activeTab="1" xr2:uid="{A31F09EB-BC4A-4E28-AFD6-656B84808B88}"/>
  </bookViews>
  <sheets>
    <sheet name="Inventory Records Data" sheetId="2" r:id="rId1"/>
    <sheet name="Sheet1" sheetId="5" r:id="rId2"/>
  </sheets>
  <definedNames>
    <definedName name="_xlcn.WorksheetConnection_InventoryRecordsSampleData.xlsxTable11" hidden="1">Table1[]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Inventory-Records-Sample-Data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5" l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C59" i="5"/>
  <c r="C52" i="5"/>
  <c r="G57" i="5"/>
  <c r="E57" i="5"/>
  <c r="D57" i="5"/>
  <c r="C57" i="5"/>
  <c r="G56" i="5"/>
  <c r="E56" i="5"/>
  <c r="D56" i="5"/>
  <c r="C56" i="5"/>
  <c r="G55" i="5"/>
  <c r="E55" i="5"/>
  <c r="D55" i="5"/>
  <c r="C55" i="5"/>
  <c r="G54" i="5"/>
  <c r="E54" i="5"/>
  <c r="D54" i="5"/>
  <c r="C54" i="5"/>
  <c r="G53" i="5"/>
  <c r="E53" i="5"/>
  <c r="D53" i="5"/>
  <c r="C53" i="5"/>
  <c r="G52" i="5"/>
  <c r="E52" i="5"/>
  <c r="D52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4" i="5"/>
  <c r="F53" i="5" s="1"/>
  <c r="F56" i="5" l="1"/>
  <c r="F57" i="5"/>
  <c r="F54" i="5"/>
  <c r="F52" i="5"/>
  <c r="H4" i="5"/>
  <c r="H52" i="5" s="1"/>
  <c r="H54" i="5"/>
  <c r="F55" i="5"/>
  <c r="H53" i="5"/>
  <c r="H55" i="5" l="1"/>
  <c r="H57" i="5"/>
  <c r="H5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0DE978-CC2C-44D7-A6B4-0FE78ED8BAC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D0228E4-3294-4101-A5B5-FC1723147A83}" name="WorksheetConnection_Inventory-Records-Sample-Data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InventoryRecordsSampleData.xlsxTable11"/>
        </x15:connection>
      </ext>
    </extLst>
  </connection>
</connections>
</file>

<file path=xl/sharedStrings.xml><?xml version="1.0" encoding="utf-8"?>
<sst xmlns="http://schemas.openxmlformats.org/spreadsheetml/2006/main" count="209" uniqueCount="115">
  <si>
    <t>Excel Sample Data</t>
  </si>
  <si>
    <t>Inventory Records Data</t>
  </si>
  <si>
    <t>Product ID</t>
  </si>
  <si>
    <t>Product Name</t>
  </si>
  <si>
    <t>Opening 
Stock</t>
  </si>
  <si>
    <t>Purchase/
Stock in</t>
  </si>
  <si>
    <t>Number of 
Units Sold</t>
  </si>
  <si>
    <t>Hand-In-
Stock</t>
  </si>
  <si>
    <t>Cost Price 
Per Unit (USD)</t>
  </si>
  <si>
    <t>Cost Price
Total (USD)</t>
  </si>
  <si>
    <t>P101</t>
  </si>
  <si>
    <t>Laptop</t>
  </si>
  <si>
    <t>P102</t>
  </si>
  <si>
    <t>Monitor</t>
  </si>
  <si>
    <t>P103</t>
  </si>
  <si>
    <t>Keyboard</t>
  </si>
  <si>
    <t>P104</t>
  </si>
  <si>
    <t>Headphones</t>
  </si>
  <si>
    <t>P105</t>
  </si>
  <si>
    <t>Smartphone</t>
  </si>
  <si>
    <t>P106</t>
  </si>
  <si>
    <t>Tablet</t>
  </si>
  <si>
    <t>P107</t>
  </si>
  <si>
    <t>Router</t>
  </si>
  <si>
    <t>P108</t>
  </si>
  <si>
    <t>External Hard Drive</t>
  </si>
  <si>
    <t>P109</t>
  </si>
  <si>
    <t>Wireless Earbuds</t>
  </si>
  <si>
    <t>P110</t>
  </si>
  <si>
    <t>Webcam</t>
  </si>
  <si>
    <t>P111</t>
  </si>
  <si>
    <t>Desk Chair</t>
  </si>
  <si>
    <t>P112</t>
  </si>
  <si>
    <t>Desk Lamp</t>
  </si>
  <si>
    <t>P113</t>
  </si>
  <si>
    <t>USB Flash Drive</t>
  </si>
  <si>
    <t>P114</t>
  </si>
  <si>
    <t>Ethernet Cable</t>
  </si>
  <si>
    <t>P115</t>
  </si>
  <si>
    <t>Power Strip</t>
  </si>
  <si>
    <t>P116</t>
  </si>
  <si>
    <t>Wireless Mouse</t>
  </si>
  <si>
    <t>P117</t>
  </si>
  <si>
    <t>Gaming Keyboard</t>
  </si>
  <si>
    <t>P118</t>
  </si>
  <si>
    <t>Gaming Mouse</t>
  </si>
  <si>
    <t>P119</t>
  </si>
  <si>
    <t>Gaming Headset</t>
  </si>
  <si>
    <t>P120</t>
  </si>
  <si>
    <t>Gaming Chair</t>
  </si>
  <si>
    <t>P121</t>
  </si>
  <si>
    <t>Gaming Monitor</t>
  </si>
  <si>
    <t>P122</t>
  </si>
  <si>
    <t>Graphics Card</t>
  </si>
  <si>
    <t>P123</t>
  </si>
  <si>
    <t>CPU</t>
  </si>
  <si>
    <t>P124</t>
  </si>
  <si>
    <t>Motherboard</t>
  </si>
  <si>
    <t>P125</t>
  </si>
  <si>
    <t>RAM</t>
  </si>
  <si>
    <t>P126</t>
  </si>
  <si>
    <t>SSD</t>
  </si>
  <si>
    <t>P127</t>
  </si>
  <si>
    <t>HDD</t>
  </si>
  <si>
    <t>P128</t>
  </si>
  <si>
    <t>Power Supply</t>
  </si>
  <si>
    <t>P129</t>
  </si>
  <si>
    <t>PC Case</t>
  </si>
  <si>
    <t>P130</t>
  </si>
  <si>
    <t>CPU Cooler</t>
  </si>
  <si>
    <t>P131</t>
  </si>
  <si>
    <t>Monitor Stand</t>
  </si>
  <si>
    <t>P132</t>
  </si>
  <si>
    <t>Mouse Pad</t>
  </si>
  <si>
    <t>P133</t>
  </si>
  <si>
    <t>Thermal Paste</t>
  </si>
  <si>
    <t>P134</t>
  </si>
  <si>
    <t>Cable Management Kit</t>
  </si>
  <si>
    <t>P135</t>
  </si>
  <si>
    <t>WiFi Adapter</t>
  </si>
  <si>
    <t>P136</t>
  </si>
  <si>
    <t>External DVD Drive</t>
  </si>
  <si>
    <t>P137</t>
  </si>
  <si>
    <t>Printer Cable</t>
  </si>
  <si>
    <t>P138</t>
  </si>
  <si>
    <t>Keyboard Cleaner</t>
  </si>
  <si>
    <t>P139</t>
  </si>
  <si>
    <t>Laptop Cooling Pad</t>
  </si>
  <si>
    <t>P140</t>
  </si>
  <si>
    <t>USB Hub</t>
  </si>
  <si>
    <t>P141</t>
  </si>
  <si>
    <t>Anti-Glare Screen Protector</t>
  </si>
  <si>
    <t>P142</t>
  </si>
  <si>
    <t>USB-C Adapter</t>
  </si>
  <si>
    <t>P143</t>
  </si>
  <si>
    <t>Laptop Sleeve</t>
  </si>
  <si>
    <t>P144</t>
  </si>
  <si>
    <t>Wireless Charger</t>
  </si>
  <si>
    <t>P145</t>
  </si>
  <si>
    <t>USB-C Cable</t>
  </si>
  <si>
    <t>P146</t>
  </si>
  <si>
    <t>Gaming Desk</t>
  </si>
  <si>
    <t>Product Id</t>
  </si>
  <si>
    <t>Opening stock</t>
  </si>
  <si>
    <t>Hands in stock</t>
  </si>
  <si>
    <t>Purchase/Stock in</t>
  </si>
  <si>
    <t>Number of units sold</t>
  </si>
  <si>
    <t>Cost price per unit (USD)</t>
  </si>
  <si>
    <t>Total cost price (USD)</t>
  </si>
  <si>
    <t>Count</t>
  </si>
  <si>
    <t>Countif</t>
  </si>
  <si>
    <t>Countifs</t>
  </si>
  <si>
    <t>Sum</t>
  </si>
  <si>
    <t>Sumif</t>
  </si>
  <si>
    <t>Sumifs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</si>
</sst>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4"/>
      <color rgb="FF272760"/>
      <name val="Calibri"/>
      <family val="2"/>
    </font>
    <font>
      <b/>
      <sz val="13"/>
      <color rgb="FF272760"/>
      <name val="Calibri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27276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27276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/>
      <diagonal/>
    </border>
  </borders>
  <cellStyleXfs count="4">
    <xf numFmtId="0" fontId="0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Continuous" vertical="center"/>
    </xf>
    <xf numFmtId="0" fontId="3" fillId="2" borderId="1" xfId="0" applyFont="1" applyFill="1" applyBorder="1" applyAlignment="1">
      <alignment horizontal="centerContinuous"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7" fillId="4" borderId="0" xfId="1" applyFont="1"/>
    <xf numFmtId="0" fontId="8" fillId="6" borderId="0" xfId="3" applyFont="1"/>
    <xf numFmtId="0" fontId="8" fillId="5" borderId="0" xfId="2" applyFont="1" applyAlignment="1">
      <alignment horizontal="center" wrapText="1"/>
    </xf>
    <xf numFmtId="0" fontId="8" fillId="5" borderId="2" xfId="2" applyFont="1" applyBorder="1" applyAlignment="1">
      <alignment vertical="center"/>
    </xf>
    <xf numFmtId="0" fontId="8" fillId="0" borderId="0" xfId="0" applyFont="1"/>
  </cellXfs>
  <cellStyles count="4">
    <cellStyle name="40% - Accent2" xfId="1" builtinId="35"/>
    <cellStyle name="40% - Accent3" xfId="2" builtinId="39"/>
    <cellStyle name="40% - Accent4" xfId="3" builtinId="43"/>
    <cellStyle name="Normal" xfId="0" builtinId="0"/>
  </cellStyles>
  <dxfs count="16">
    <dxf>
      <font>
        <b/>
        <i val="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none"/>
      </font>
      <fill>
        <patternFill patternType="solid">
          <fgColor indexed="64"/>
          <bgColor rgb="FF2727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D9D9D9"/>
        </left>
        <right/>
        <top style="thin">
          <color rgb="FFD9D9D9"/>
        </top>
        <bottom style="thin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thin">
          <color rgb="FFD9D9D9"/>
        </right>
        <top style="thin">
          <color rgb="FFD9D9D9"/>
        </top>
        <bottom style="thin">
          <color rgb="FFD9D9D9"/>
        </bottom>
        <vertical/>
        <horizontal/>
      </border>
    </dxf>
    <dxf>
      <border outline="0">
        <top style="thin">
          <color rgb="FFD9D9D9"/>
        </top>
      </border>
    </dxf>
    <dxf>
      <border outline="0">
        <bottom style="thin">
          <color rgb="FFD9D9D9"/>
        </bottom>
      </border>
    </dxf>
    <dxf>
      <border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C4311B-B8B3-4607-B549-5CD55DDC911F}" name="Table1" displayName="Table1" ref="B6:I52" totalsRowShown="0" headerRowDxfId="3" dataDxfId="4" headerRowBorderDxfId="14" tableBorderDxfId="15" totalsRowBorderDxfId="13">
  <autoFilter ref="B6:I52" xr:uid="{F7C4311B-B8B3-4607-B549-5CD55DDC911F}"/>
  <tableColumns count="8">
    <tableColumn id="1" xr3:uid="{C8AFCEB1-AF89-4CEB-93B8-203D675290A4}" name="Product ID" dataDxfId="12"/>
    <tableColumn id="2" xr3:uid="{1965C2FA-40CF-4258-8724-969E0828A57D}" name="Product Name" dataDxfId="11"/>
    <tableColumn id="3" xr3:uid="{BB9B97B9-38DC-4D5C-B569-608C76AA9D83}" name="Opening _x000a_Stock" dataDxfId="10"/>
    <tableColumn id="4" xr3:uid="{1071989E-2FD0-4B73-B37E-B7BC03B647D4}" name="Purchase/_x000a_Stock in" dataDxfId="9"/>
    <tableColumn id="5" xr3:uid="{1029CD6F-D2EE-4391-9698-31506870456B}" name="Number of _x000a_Units Sold" dataDxfId="8"/>
    <tableColumn id="6" xr3:uid="{4274C29E-7A90-4B8F-AA07-8AA692B27056}" name="Hand-In-_x000a_Stock" dataDxfId="7"/>
    <tableColumn id="7" xr3:uid="{8199F04F-1BF8-4B2A-B687-DB638493F75B}" name="Cost Price _x000a_Per Unit (USD)" dataDxfId="6"/>
    <tableColumn id="8" xr3:uid="{A6885137-11EB-4806-9D88-9C8AC71E9A29}" name="Cost Price_x000a_Total (USD)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887A2-5E74-4E54-9CA6-3EA8F53C3D03}">
  <dimension ref="B2:I52"/>
  <sheetViews>
    <sheetView showGridLines="0" topLeftCell="A3" workbookViewId="0">
      <selection activeCell="G10" sqref="G10"/>
    </sheetView>
  </sheetViews>
  <sheetFormatPr defaultRowHeight="14.4" x14ac:dyDescent="0.3"/>
  <cols>
    <col min="1" max="1" width="3.5546875" style="1" customWidth="1"/>
    <col min="2" max="2" width="12.77734375" style="1" customWidth="1"/>
    <col min="3" max="3" width="20.88671875" style="1" customWidth="1"/>
    <col min="4" max="4" width="10.88671875" style="1" customWidth="1"/>
    <col min="5" max="5" width="12" style="1" customWidth="1"/>
    <col min="6" max="6" width="12.6640625" style="1" customWidth="1"/>
    <col min="7" max="7" width="10.5546875" style="1" customWidth="1"/>
    <col min="8" max="8" width="15.109375" style="1" customWidth="1"/>
    <col min="9" max="9" width="13.6640625" style="1" customWidth="1"/>
    <col min="10" max="16384" width="8.88671875" style="1"/>
  </cols>
  <sheetData>
    <row r="2" spans="2:9" ht="18.600000000000001" thickBot="1" x14ac:dyDescent="0.35">
      <c r="B2" s="2" t="s">
        <v>0</v>
      </c>
      <c r="C2" s="2"/>
      <c r="D2" s="2"/>
      <c r="E2" s="2"/>
      <c r="F2" s="2"/>
      <c r="G2" s="2"/>
      <c r="H2" s="2"/>
      <c r="I2" s="2"/>
    </row>
    <row r="4" spans="2:9" ht="18.600000000000001" thickBot="1" x14ac:dyDescent="0.35">
      <c r="B4" s="3" t="s">
        <v>1</v>
      </c>
      <c r="C4" s="2"/>
      <c r="D4" s="2"/>
      <c r="E4" s="2"/>
      <c r="F4" s="2"/>
      <c r="G4" s="2"/>
      <c r="H4" s="2"/>
      <c r="I4" s="2"/>
    </row>
    <row r="6" spans="2:9" ht="31.2" x14ac:dyDescent="0.3">
      <c r="B6" s="7" t="s">
        <v>2</v>
      </c>
      <c r="C6" s="8" t="s">
        <v>3</v>
      </c>
      <c r="D6" s="8" t="s">
        <v>4</v>
      </c>
      <c r="E6" s="8" t="s">
        <v>5</v>
      </c>
      <c r="F6" s="8" t="s">
        <v>6</v>
      </c>
      <c r="G6" s="8" t="s">
        <v>7</v>
      </c>
      <c r="H6" s="8" t="s">
        <v>8</v>
      </c>
      <c r="I6" s="9" t="s">
        <v>9</v>
      </c>
    </row>
    <row r="7" spans="2:9" x14ac:dyDescent="0.3">
      <c r="B7" s="5" t="s">
        <v>10</v>
      </c>
      <c r="C7" s="4" t="s">
        <v>11</v>
      </c>
      <c r="D7" s="4">
        <v>50</v>
      </c>
      <c r="E7" s="4">
        <v>20</v>
      </c>
      <c r="F7" s="4">
        <v>10</v>
      </c>
      <c r="G7" s="4">
        <v>60</v>
      </c>
      <c r="H7" s="4">
        <v>1200</v>
      </c>
      <c r="I7" s="6">
        <v>72000</v>
      </c>
    </row>
    <row r="8" spans="2:9" x14ac:dyDescent="0.3">
      <c r="B8" s="5" t="s">
        <v>12</v>
      </c>
      <c r="C8" s="4" t="s">
        <v>13</v>
      </c>
      <c r="D8" s="4">
        <v>40</v>
      </c>
      <c r="E8" s="4">
        <v>15</v>
      </c>
      <c r="F8" s="4">
        <v>5</v>
      </c>
      <c r="G8" s="4">
        <v>50</v>
      </c>
      <c r="H8" s="4">
        <v>500</v>
      </c>
      <c r="I8" s="6">
        <v>25000</v>
      </c>
    </row>
    <row r="9" spans="2:9" x14ac:dyDescent="0.3">
      <c r="B9" s="5" t="s">
        <v>14</v>
      </c>
      <c r="C9" s="4" t="s">
        <v>15</v>
      </c>
      <c r="D9" s="4">
        <v>60</v>
      </c>
      <c r="E9" s="4">
        <v>25</v>
      </c>
      <c r="F9" s="4">
        <v>15</v>
      </c>
      <c r="G9" s="4">
        <v>70</v>
      </c>
      <c r="H9" s="4">
        <v>50</v>
      </c>
      <c r="I9" s="6">
        <v>3500</v>
      </c>
    </row>
    <row r="10" spans="2:9" x14ac:dyDescent="0.3">
      <c r="B10" s="5" t="s">
        <v>16</v>
      </c>
      <c r="C10" s="4" t="s">
        <v>17</v>
      </c>
      <c r="D10" s="4">
        <v>30</v>
      </c>
      <c r="E10" s="4">
        <v>10</v>
      </c>
      <c r="F10" s="4">
        <v>3</v>
      </c>
      <c r="G10" s="4">
        <v>37</v>
      </c>
      <c r="H10" s="4">
        <v>100</v>
      </c>
      <c r="I10" s="6">
        <v>3700</v>
      </c>
    </row>
    <row r="11" spans="2:9" x14ac:dyDescent="0.3">
      <c r="B11" s="5" t="s">
        <v>18</v>
      </c>
      <c r="C11" s="4" t="s">
        <v>19</v>
      </c>
      <c r="D11" s="4">
        <v>70</v>
      </c>
      <c r="E11" s="4">
        <v>30</v>
      </c>
      <c r="F11" s="4">
        <v>20</v>
      </c>
      <c r="G11" s="4">
        <v>80</v>
      </c>
      <c r="H11" s="4">
        <v>900</v>
      </c>
      <c r="I11" s="6">
        <v>72000</v>
      </c>
    </row>
    <row r="12" spans="2:9" x14ac:dyDescent="0.3">
      <c r="B12" s="5" t="s">
        <v>20</v>
      </c>
      <c r="C12" s="4" t="s">
        <v>21</v>
      </c>
      <c r="D12" s="4">
        <v>45</v>
      </c>
      <c r="E12" s="4">
        <v>18</v>
      </c>
      <c r="F12" s="4">
        <v>8</v>
      </c>
      <c r="G12" s="4">
        <v>55</v>
      </c>
      <c r="H12" s="4">
        <v>700</v>
      </c>
      <c r="I12" s="6">
        <v>38500</v>
      </c>
    </row>
    <row r="13" spans="2:9" x14ac:dyDescent="0.3">
      <c r="B13" s="5" t="s">
        <v>22</v>
      </c>
      <c r="C13" s="4" t="s">
        <v>23</v>
      </c>
      <c r="D13" s="4">
        <v>55</v>
      </c>
      <c r="E13" s="4">
        <v>22</v>
      </c>
      <c r="F13" s="4">
        <v>12</v>
      </c>
      <c r="G13" s="4">
        <v>65</v>
      </c>
      <c r="H13" s="4">
        <v>150</v>
      </c>
      <c r="I13" s="6">
        <v>9750</v>
      </c>
    </row>
    <row r="14" spans="2:9" x14ac:dyDescent="0.3">
      <c r="B14" s="5" t="s">
        <v>24</v>
      </c>
      <c r="C14" s="4" t="s">
        <v>25</v>
      </c>
      <c r="D14" s="4">
        <v>25</v>
      </c>
      <c r="E14" s="4">
        <v>12</v>
      </c>
      <c r="F14" s="4">
        <v>5</v>
      </c>
      <c r="G14" s="4">
        <v>32</v>
      </c>
      <c r="H14" s="4">
        <v>200</v>
      </c>
      <c r="I14" s="6">
        <v>6400</v>
      </c>
    </row>
    <row r="15" spans="2:9" x14ac:dyDescent="0.3">
      <c r="B15" s="5" t="s">
        <v>26</v>
      </c>
      <c r="C15" s="4" t="s">
        <v>27</v>
      </c>
      <c r="D15" s="4">
        <v>35</v>
      </c>
      <c r="E15" s="4">
        <v>15</v>
      </c>
      <c r="F15" s="4">
        <v>7</v>
      </c>
      <c r="G15" s="4">
        <v>43</v>
      </c>
      <c r="H15" s="4">
        <v>80</v>
      </c>
      <c r="I15" s="6">
        <v>3440</v>
      </c>
    </row>
    <row r="16" spans="2:9" x14ac:dyDescent="0.3">
      <c r="B16" s="5" t="s">
        <v>28</v>
      </c>
      <c r="C16" s="4" t="s">
        <v>29</v>
      </c>
      <c r="D16" s="4">
        <v>40</v>
      </c>
      <c r="E16" s="4">
        <v>20</v>
      </c>
      <c r="F16" s="4">
        <v>10</v>
      </c>
      <c r="G16" s="4">
        <v>50</v>
      </c>
      <c r="H16" s="4">
        <v>60</v>
      </c>
      <c r="I16" s="6">
        <v>3000</v>
      </c>
    </row>
    <row r="17" spans="2:9" x14ac:dyDescent="0.3">
      <c r="B17" s="5" t="s">
        <v>30</v>
      </c>
      <c r="C17" s="4" t="s">
        <v>31</v>
      </c>
      <c r="D17" s="4">
        <v>20</v>
      </c>
      <c r="E17" s="4">
        <v>8</v>
      </c>
      <c r="F17" s="4">
        <v>3</v>
      </c>
      <c r="G17" s="4">
        <v>25</v>
      </c>
      <c r="H17" s="4">
        <v>150</v>
      </c>
      <c r="I17" s="6">
        <v>3750</v>
      </c>
    </row>
    <row r="18" spans="2:9" x14ac:dyDescent="0.3">
      <c r="B18" s="5" t="s">
        <v>32</v>
      </c>
      <c r="C18" s="4" t="s">
        <v>33</v>
      </c>
      <c r="D18" s="4">
        <v>30</v>
      </c>
      <c r="E18" s="4">
        <v>15</v>
      </c>
      <c r="F18" s="4">
        <v>7</v>
      </c>
      <c r="G18" s="4">
        <v>38</v>
      </c>
      <c r="H18" s="4">
        <v>30</v>
      </c>
      <c r="I18" s="6">
        <v>1140</v>
      </c>
    </row>
    <row r="19" spans="2:9" x14ac:dyDescent="0.3">
      <c r="B19" s="5" t="s">
        <v>34</v>
      </c>
      <c r="C19" s="4" t="s">
        <v>35</v>
      </c>
      <c r="D19" s="4">
        <v>50</v>
      </c>
      <c r="E19" s="4">
        <v>25</v>
      </c>
      <c r="F19" s="4">
        <v>12</v>
      </c>
      <c r="G19" s="4">
        <v>63</v>
      </c>
      <c r="H19" s="4">
        <v>20</v>
      </c>
      <c r="I19" s="6">
        <v>1260</v>
      </c>
    </row>
    <row r="20" spans="2:9" x14ac:dyDescent="0.3">
      <c r="B20" s="5" t="s">
        <v>36</v>
      </c>
      <c r="C20" s="4" t="s">
        <v>37</v>
      </c>
      <c r="D20" s="4">
        <v>60</v>
      </c>
      <c r="E20" s="4">
        <v>30</v>
      </c>
      <c r="F20" s="4">
        <v>15</v>
      </c>
      <c r="G20" s="4">
        <v>75</v>
      </c>
      <c r="H20" s="4">
        <v>10</v>
      </c>
      <c r="I20" s="6">
        <v>750</v>
      </c>
    </row>
    <row r="21" spans="2:9" x14ac:dyDescent="0.3">
      <c r="B21" s="5" t="s">
        <v>38</v>
      </c>
      <c r="C21" s="4" t="s">
        <v>39</v>
      </c>
      <c r="D21" s="4">
        <v>40</v>
      </c>
      <c r="E21" s="4">
        <v>20</v>
      </c>
      <c r="F21" s="4">
        <v>8</v>
      </c>
      <c r="G21" s="4">
        <v>52</v>
      </c>
      <c r="H21" s="4">
        <v>25</v>
      </c>
      <c r="I21" s="6">
        <v>1300</v>
      </c>
    </row>
    <row r="22" spans="2:9" x14ac:dyDescent="0.3">
      <c r="B22" s="5" t="s">
        <v>40</v>
      </c>
      <c r="C22" s="4" t="s">
        <v>41</v>
      </c>
      <c r="D22" s="4">
        <v>35</v>
      </c>
      <c r="E22" s="4">
        <v>15</v>
      </c>
      <c r="F22" s="4">
        <v>5</v>
      </c>
      <c r="G22" s="4">
        <v>45</v>
      </c>
      <c r="H22" s="4">
        <v>40</v>
      </c>
      <c r="I22" s="6">
        <v>1800</v>
      </c>
    </row>
    <row r="23" spans="2:9" x14ac:dyDescent="0.3">
      <c r="B23" s="5" t="s">
        <v>42</v>
      </c>
      <c r="C23" s="4" t="s">
        <v>43</v>
      </c>
      <c r="D23" s="4">
        <v>25</v>
      </c>
      <c r="E23" s="4">
        <v>10</v>
      </c>
      <c r="F23" s="4">
        <v>4</v>
      </c>
      <c r="G23" s="4">
        <v>31</v>
      </c>
      <c r="H23" s="4">
        <v>100</v>
      </c>
      <c r="I23" s="6">
        <v>3100</v>
      </c>
    </row>
    <row r="24" spans="2:9" x14ac:dyDescent="0.3">
      <c r="B24" s="5" t="s">
        <v>44</v>
      </c>
      <c r="C24" s="4" t="s">
        <v>45</v>
      </c>
      <c r="D24" s="4">
        <v>30</v>
      </c>
      <c r="E24" s="4">
        <v>12</v>
      </c>
      <c r="F24" s="4">
        <v>6</v>
      </c>
      <c r="G24" s="4">
        <v>36</v>
      </c>
      <c r="H24" s="4">
        <v>80</v>
      </c>
      <c r="I24" s="6">
        <v>2880</v>
      </c>
    </row>
    <row r="25" spans="2:9" x14ac:dyDescent="0.3">
      <c r="B25" s="5" t="s">
        <v>46</v>
      </c>
      <c r="C25" s="4" t="s">
        <v>47</v>
      </c>
      <c r="D25" s="4">
        <v>20</v>
      </c>
      <c r="E25" s="4">
        <v>8</v>
      </c>
      <c r="F25" s="4">
        <v>3</v>
      </c>
      <c r="G25" s="4">
        <v>25</v>
      </c>
      <c r="H25" s="4">
        <v>120</v>
      </c>
      <c r="I25" s="6">
        <v>3000</v>
      </c>
    </row>
    <row r="26" spans="2:9" x14ac:dyDescent="0.3">
      <c r="B26" s="5" t="s">
        <v>48</v>
      </c>
      <c r="C26" s="4" t="s">
        <v>49</v>
      </c>
      <c r="D26" s="4">
        <v>15</v>
      </c>
      <c r="E26" s="4">
        <v>6</v>
      </c>
      <c r="F26" s="4">
        <v>2</v>
      </c>
      <c r="G26" s="4">
        <v>19</v>
      </c>
      <c r="H26" s="4">
        <v>200</v>
      </c>
      <c r="I26" s="6">
        <v>3800</v>
      </c>
    </row>
    <row r="27" spans="2:9" x14ac:dyDescent="0.3">
      <c r="B27" s="5" t="s">
        <v>50</v>
      </c>
      <c r="C27" s="4" t="s">
        <v>51</v>
      </c>
      <c r="D27" s="4">
        <v>25</v>
      </c>
      <c r="E27" s="4">
        <v>10</v>
      </c>
      <c r="F27" s="4">
        <v>4</v>
      </c>
      <c r="G27" s="4">
        <v>29</v>
      </c>
      <c r="H27" s="4">
        <v>400</v>
      </c>
      <c r="I27" s="6">
        <v>11600</v>
      </c>
    </row>
    <row r="28" spans="2:9" x14ac:dyDescent="0.3">
      <c r="B28" s="5" t="s">
        <v>52</v>
      </c>
      <c r="C28" s="4" t="s">
        <v>53</v>
      </c>
      <c r="D28" s="4">
        <v>40</v>
      </c>
      <c r="E28" s="4">
        <v>18</v>
      </c>
      <c r="F28" s="4">
        <v>9</v>
      </c>
      <c r="G28" s="4">
        <v>49</v>
      </c>
      <c r="H28" s="4">
        <v>600</v>
      </c>
      <c r="I28" s="6">
        <v>29400</v>
      </c>
    </row>
    <row r="29" spans="2:9" x14ac:dyDescent="0.3">
      <c r="B29" s="5" t="s">
        <v>54</v>
      </c>
      <c r="C29" s="4" t="s">
        <v>55</v>
      </c>
      <c r="D29" s="4">
        <v>30</v>
      </c>
      <c r="E29" s="4">
        <v>15</v>
      </c>
      <c r="F29" s="4">
        <v>7</v>
      </c>
      <c r="G29" s="4">
        <v>38</v>
      </c>
      <c r="H29" s="4">
        <v>350</v>
      </c>
      <c r="I29" s="6">
        <v>13300</v>
      </c>
    </row>
    <row r="30" spans="2:9" x14ac:dyDescent="0.3">
      <c r="B30" s="5" t="s">
        <v>56</v>
      </c>
      <c r="C30" s="4" t="s">
        <v>57</v>
      </c>
      <c r="D30" s="4">
        <v>25</v>
      </c>
      <c r="E30" s="4">
        <v>12</v>
      </c>
      <c r="F30" s="4">
        <v>5</v>
      </c>
      <c r="G30" s="4">
        <v>32</v>
      </c>
      <c r="H30" s="4">
        <v>200</v>
      </c>
      <c r="I30" s="6">
        <v>6400</v>
      </c>
    </row>
    <row r="31" spans="2:9" x14ac:dyDescent="0.3">
      <c r="B31" s="5" t="s">
        <v>58</v>
      </c>
      <c r="C31" s="4" t="s">
        <v>59</v>
      </c>
      <c r="D31" s="4">
        <v>50</v>
      </c>
      <c r="E31" s="4">
        <v>22</v>
      </c>
      <c r="F31" s="4">
        <v>11</v>
      </c>
      <c r="G31" s="4">
        <v>61</v>
      </c>
      <c r="H31" s="4">
        <v>80</v>
      </c>
      <c r="I31" s="6">
        <v>4880</v>
      </c>
    </row>
    <row r="32" spans="2:9" x14ac:dyDescent="0.3">
      <c r="B32" s="5" t="s">
        <v>60</v>
      </c>
      <c r="C32" s="4" t="s">
        <v>61</v>
      </c>
      <c r="D32" s="4">
        <v>45</v>
      </c>
      <c r="E32" s="4">
        <v>20</v>
      </c>
      <c r="F32" s="4">
        <v>8</v>
      </c>
      <c r="G32" s="4">
        <v>57</v>
      </c>
      <c r="H32" s="4">
        <v>120</v>
      </c>
      <c r="I32" s="6">
        <v>6840</v>
      </c>
    </row>
    <row r="33" spans="2:9" x14ac:dyDescent="0.3">
      <c r="B33" s="5" t="s">
        <v>62</v>
      </c>
      <c r="C33" s="4" t="s">
        <v>63</v>
      </c>
      <c r="D33" s="4">
        <v>60</v>
      </c>
      <c r="E33" s="4">
        <v>25</v>
      </c>
      <c r="F33" s="4">
        <v>12</v>
      </c>
      <c r="G33" s="4">
        <v>73</v>
      </c>
      <c r="H33" s="4">
        <v>60</v>
      </c>
      <c r="I33" s="6">
        <v>4380</v>
      </c>
    </row>
    <row r="34" spans="2:9" x14ac:dyDescent="0.3">
      <c r="B34" s="5" t="s">
        <v>64</v>
      </c>
      <c r="C34" s="4" t="s">
        <v>65</v>
      </c>
      <c r="D34" s="4">
        <v>35</v>
      </c>
      <c r="E34" s="4">
        <v>15</v>
      </c>
      <c r="F34" s="4">
        <v>6</v>
      </c>
      <c r="G34" s="4">
        <v>44</v>
      </c>
      <c r="H34" s="4">
        <v>100</v>
      </c>
      <c r="I34" s="6">
        <v>4400</v>
      </c>
    </row>
    <row r="35" spans="2:9" x14ac:dyDescent="0.3">
      <c r="B35" s="5" t="s">
        <v>66</v>
      </c>
      <c r="C35" s="4" t="s">
        <v>67</v>
      </c>
      <c r="D35" s="4">
        <v>40</v>
      </c>
      <c r="E35" s="4">
        <v>18</v>
      </c>
      <c r="F35" s="4">
        <v>9</v>
      </c>
      <c r="G35" s="4">
        <v>49</v>
      </c>
      <c r="H35" s="4">
        <v>80</v>
      </c>
      <c r="I35" s="6">
        <v>3920</v>
      </c>
    </row>
    <row r="36" spans="2:9" x14ac:dyDescent="0.3">
      <c r="B36" s="5" t="s">
        <v>68</v>
      </c>
      <c r="C36" s="4" t="s">
        <v>69</v>
      </c>
      <c r="D36" s="4">
        <v>30</v>
      </c>
      <c r="E36" s="4">
        <v>12</v>
      </c>
      <c r="F36" s="4">
        <v>4</v>
      </c>
      <c r="G36" s="4">
        <v>34</v>
      </c>
      <c r="H36" s="4">
        <v>50</v>
      </c>
      <c r="I36" s="6">
        <v>1700</v>
      </c>
    </row>
    <row r="37" spans="2:9" x14ac:dyDescent="0.3">
      <c r="B37" s="5" t="s">
        <v>70</v>
      </c>
      <c r="C37" s="4" t="s">
        <v>71</v>
      </c>
      <c r="D37" s="4">
        <v>25</v>
      </c>
      <c r="E37" s="4">
        <v>10</v>
      </c>
      <c r="F37" s="4">
        <v>3</v>
      </c>
      <c r="G37" s="4">
        <v>28</v>
      </c>
      <c r="H37" s="4">
        <v>30</v>
      </c>
      <c r="I37" s="6">
        <v>840</v>
      </c>
    </row>
    <row r="38" spans="2:9" x14ac:dyDescent="0.3">
      <c r="B38" s="5" t="s">
        <v>72</v>
      </c>
      <c r="C38" s="4" t="s">
        <v>73</v>
      </c>
      <c r="D38" s="4">
        <v>50</v>
      </c>
      <c r="E38" s="4">
        <v>20</v>
      </c>
      <c r="F38" s="4">
        <v>8</v>
      </c>
      <c r="G38" s="4">
        <v>58</v>
      </c>
      <c r="H38" s="4">
        <v>10</v>
      </c>
      <c r="I38" s="6">
        <v>580</v>
      </c>
    </row>
    <row r="39" spans="2:9" x14ac:dyDescent="0.3">
      <c r="B39" s="5" t="s">
        <v>74</v>
      </c>
      <c r="C39" s="4" t="s">
        <v>75</v>
      </c>
      <c r="D39" s="4">
        <v>40</v>
      </c>
      <c r="E39" s="4">
        <v>15</v>
      </c>
      <c r="F39" s="4">
        <v>5</v>
      </c>
      <c r="G39" s="4">
        <v>50</v>
      </c>
      <c r="H39" s="4">
        <v>5</v>
      </c>
      <c r="I39" s="6">
        <v>250</v>
      </c>
    </row>
    <row r="40" spans="2:9" x14ac:dyDescent="0.3">
      <c r="B40" s="5" t="s">
        <v>76</v>
      </c>
      <c r="C40" s="4" t="s">
        <v>77</v>
      </c>
      <c r="D40" s="4">
        <v>30</v>
      </c>
      <c r="E40" s="4">
        <v>12</v>
      </c>
      <c r="F40" s="4">
        <v>4</v>
      </c>
      <c r="G40" s="4">
        <v>34</v>
      </c>
      <c r="H40" s="4">
        <v>15</v>
      </c>
      <c r="I40" s="6">
        <v>510</v>
      </c>
    </row>
    <row r="41" spans="2:9" x14ac:dyDescent="0.3">
      <c r="B41" s="5" t="s">
        <v>78</v>
      </c>
      <c r="C41" s="4" t="s">
        <v>79</v>
      </c>
      <c r="D41" s="4">
        <v>20</v>
      </c>
      <c r="E41" s="4">
        <v>8</v>
      </c>
      <c r="F41" s="4">
        <v>3</v>
      </c>
      <c r="G41" s="4">
        <v>23</v>
      </c>
      <c r="H41" s="4">
        <v>20</v>
      </c>
      <c r="I41" s="6">
        <v>460</v>
      </c>
    </row>
    <row r="42" spans="2:9" x14ac:dyDescent="0.3">
      <c r="B42" s="5" t="s">
        <v>80</v>
      </c>
      <c r="C42" s="4" t="s">
        <v>81</v>
      </c>
      <c r="D42" s="4">
        <v>15</v>
      </c>
      <c r="E42" s="4">
        <v>6</v>
      </c>
      <c r="F42" s="4">
        <v>2</v>
      </c>
      <c r="G42" s="4">
        <v>17</v>
      </c>
      <c r="H42" s="4">
        <v>50</v>
      </c>
      <c r="I42" s="6">
        <v>850</v>
      </c>
    </row>
    <row r="43" spans="2:9" x14ac:dyDescent="0.3">
      <c r="B43" s="5" t="s">
        <v>82</v>
      </c>
      <c r="C43" s="4" t="s">
        <v>83</v>
      </c>
      <c r="D43" s="4">
        <v>25</v>
      </c>
      <c r="E43" s="4">
        <v>10</v>
      </c>
      <c r="F43" s="4">
        <v>4</v>
      </c>
      <c r="G43" s="4">
        <v>29</v>
      </c>
      <c r="H43" s="4">
        <v>5</v>
      </c>
      <c r="I43" s="6">
        <v>145</v>
      </c>
    </row>
    <row r="44" spans="2:9" x14ac:dyDescent="0.3">
      <c r="B44" s="5" t="s">
        <v>84</v>
      </c>
      <c r="C44" s="4" t="s">
        <v>85</v>
      </c>
      <c r="D44" s="4">
        <v>40</v>
      </c>
      <c r="E44" s="4">
        <v>18</v>
      </c>
      <c r="F44" s="4">
        <v>9</v>
      </c>
      <c r="G44" s="4">
        <v>49</v>
      </c>
      <c r="H44" s="4">
        <v>8</v>
      </c>
      <c r="I44" s="6">
        <v>392</v>
      </c>
    </row>
    <row r="45" spans="2:9" x14ac:dyDescent="0.3">
      <c r="B45" s="5" t="s">
        <v>86</v>
      </c>
      <c r="C45" s="4" t="s">
        <v>87</v>
      </c>
      <c r="D45" s="4">
        <v>30</v>
      </c>
      <c r="E45" s="4">
        <v>15</v>
      </c>
      <c r="F45" s="4">
        <v>6</v>
      </c>
      <c r="G45" s="4">
        <v>39</v>
      </c>
      <c r="H45" s="4">
        <v>20</v>
      </c>
      <c r="I45" s="6">
        <v>780</v>
      </c>
    </row>
    <row r="46" spans="2:9" x14ac:dyDescent="0.3">
      <c r="B46" s="5" t="s">
        <v>88</v>
      </c>
      <c r="C46" s="4" t="s">
        <v>89</v>
      </c>
      <c r="D46" s="4">
        <v>35</v>
      </c>
      <c r="E46" s="4">
        <v>12</v>
      </c>
      <c r="F46" s="4">
        <v>4</v>
      </c>
      <c r="G46" s="4">
        <v>31</v>
      </c>
      <c r="H46" s="4">
        <v>15</v>
      </c>
      <c r="I46" s="6">
        <v>465</v>
      </c>
    </row>
    <row r="47" spans="2:9" x14ac:dyDescent="0.3">
      <c r="B47" s="5" t="s">
        <v>90</v>
      </c>
      <c r="C47" s="4" t="s">
        <v>91</v>
      </c>
      <c r="D47" s="4">
        <v>25</v>
      </c>
      <c r="E47" s="4">
        <v>8</v>
      </c>
      <c r="F47" s="4">
        <v>3</v>
      </c>
      <c r="G47" s="4">
        <v>28</v>
      </c>
      <c r="H47" s="4">
        <v>10</v>
      </c>
      <c r="I47" s="6">
        <v>280</v>
      </c>
    </row>
    <row r="48" spans="2:9" x14ac:dyDescent="0.3">
      <c r="B48" s="5" t="s">
        <v>92</v>
      </c>
      <c r="C48" s="4" t="s">
        <v>93</v>
      </c>
      <c r="D48" s="4">
        <v>20</v>
      </c>
      <c r="E48" s="4">
        <v>10</v>
      </c>
      <c r="F48" s="4">
        <v>4</v>
      </c>
      <c r="G48" s="4">
        <v>24</v>
      </c>
      <c r="H48" s="4">
        <v>15</v>
      </c>
      <c r="I48" s="6">
        <v>360</v>
      </c>
    </row>
    <row r="49" spans="2:9" x14ac:dyDescent="0.3">
      <c r="B49" s="5" t="s">
        <v>94</v>
      </c>
      <c r="C49" s="4" t="s">
        <v>95</v>
      </c>
      <c r="D49" s="4">
        <v>30</v>
      </c>
      <c r="E49" s="4">
        <v>12</v>
      </c>
      <c r="F49" s="4">
        <v>5</v>
      </c>
      <c r="G49" s="4">
        <v>37</v>
      </c>
      <c r="H49" s="4">
        <v>20</v>
      </c>
      <c r="I49" s="6">
        <v>740</v>
      </c>
    </row>
    <row r="50" spans="2:9" x14ac:dyDescent="0.3">
      <c r="B50" s="5" t="s">
        <v>96</v>
      </c>
      <c r="C50" s="4" t="s">
        <v>97</v>
      </c>
      <c r="D50" s="4">
        <v>40</v>
      </c>
      <c r="E50" s="4">
        <v>18</v>
      </c>
      <c r="F50" s="4">
        <v>7</v>
      </c>
      <c r="G50" s="4">
        <v>51</v>
      </c>
      <c r="H50" s="4">
        <v>30</v>
      </c>
      <c r="I50" s="6">
        <v>1530</v>
      </c>
    </row>
    <row r="51" spans="2:9" x14ac:dyDescent="0.3">
      <c r="B51" s="5" t="s">
        <v>98</v>
      </c>
      <c r="C51" s="4" t="s">
        <v>99</v>
      </c>
      <c r="D51" s="4">
        <v>50</v>
      </c>
      <c r="E51" s="4">
        <v>20</v>
      </c>
      <c r="F51" s="4">
        <v>9</v>
      </c>
      <c r="G51" s="4">
        <v>61</v>
      </c>
      <c r="H51" s="4">
        <v>8</v>
      </c>
      <c r="I51" s="6">
        <v>488</v>
      </c>
    </row>
    <row r="52" spans="2:9" x14ac:dyDescent="0.3">
      <c r="B52" s="10" t="s">
        <v>100</v>
      </c>
      <c r="C52" s="11" t="s">
        <v>101</v>
      </c>
      <c r="D52" s="11">
        <v>25</v>
      </c>
      <c r="E52" s="11">
        <v>10</v>
      </c>
      <c r="F52" s="11">
        <v>3</v>
      </c>
      <c r="G52" s="11">
        <v>28</v>
      </c>
      <c r="H52" s="11">
        <v>150</v>
      </c>
      <c r="I52" s="12">
        <v>4200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6EB18-AD88-43A2-AAD8-03D52EE7C166}">
  <dimension ref="A2:J60"/>
  <sheetViews>
    <sheetView tabSelected="1" workbookViewId="0">
      <selection activeCell="J18" sqref="J18"/>
    </sheetView>
  </sheetViews>
  <sheetFormatPr defaultRowHeight="14.4" x14ac:dyDescent="0.3"/>
  <cols>
    <col min="1" max="1" width="7.33203125" bestFit="1" customWidth="1"/>
    <col min="2" max="2" width="23.44140625" bestFit="1" customWidth="1"/>
    <col min="3" max="3" width="7.6640625" bestFit="1" customWidth="1"/>
    <col min="4" max="4" width="8.6640625" bestFit="1" customWidth="1"/>
    <col min="5" max="5" width="7.77734375" bestFit="1" customWidth="1"/>
    <col min="6" max="6" width="8" bestFit="1" customWidth="1"/>
    <col min="8" max="8" width="8.6640625" bestFit="1" customWidth="1"/>
  </cols>
  <sheetData>
    <row r="2" spans="1:10" ht="13.8" customHeight="1" x14ac:dyDescent="0.3"/>
    <row r="3" spans="1:10" ht="45" customHeight="1" x14ac:dyDescent="0.3">
      <c r="A3" s="15" t="s">
        <v>102</v>
      </c>
      <c r="B3" s="15" t="s">
        <v>3</v>
      </c>
      <c r="C3" s="15" t="s">
        <v>103</v>
      </c>
      <c r="D3" s="15" t="s">
        <v>105</v>
      </c>
      <c r="E3" s="15" t="s">
        <v>106</v>
      </c>
      <c r="F3" s="15" t="s">
        <v>104</v>
      </c>
      <c r="G3" s="15" t="s">
        <v>107</v>
      </c>
      <c r="H3" s="15" t="s">
        <v>108</v>
      </c>
    </row>
    <row r="4" spans="1:10" x14ac:dyDescent="0.3">
      <c r="A4" s="16" t="s">
        <v>10</v>
      </c>
      <c r="B4" s="16" t="s">
        <v>11</v>
      </c>
      <c r="C4" s="16">
        <v>50</v>
      </c>
      <c r="D4" s="16">
        <v>20</v>
      </c>
      <c r="E4" s="16">
        <v>10</v>
      </c>
      <c r="F4" s="16">
        <f>(C4+D4)-E4</f>
        <v>60</v>
      </c>
      <c r="G4" s="16">
        <v>1200</v>
      </c>
      <c r="H4" s="16">
        <f>G4*F4</f>
        <v>72000</v>
      </c>
    </row>
    <row r="5" spans="1:10" x14ac:dyDescent="0.3">
      <c r="A5" s="16" t="s">
        <v>12</v>
      </c>
      <c r="B5" s="16" t="s">
        <v>13</v>
      </c>
      <c r="C5" s="16">
        <v>40</v>
      </c>
      <c r="D5" s="16">
        <v>15</v>
      </c>
      <c r="E5" s="16">
        <v>5</v>
      </c>
      <c r="F5" s="16">
        <f t="shared" ref="F5:F49" si="0">(C5+D5)-E5</f>
        <v>50</v>
      </c>
      <c r="G5" s="16">
        <v>500</v>
      </c>
      <c r="H5" s="16">
        <f t="shared" ref="H5:H49" si="1">G5*F5</f>
        <v>25000</v>
      </c>
    </row>
    <row r="6" spans="1:10" x14ac:dyDescent="0.3">
      <c r="A6" s="16" t="s">
        <v>14</v>
      </c>
      <c r="B6" s="16" t="s">
        <v>15</v>
      </c>
      <c r="C6" s="16">
        <v>60</v>
      </c>
      <c r="D6" s="16">
        <v>25</v>
      </c>
      <c r="E6" s="16">
        <v>15</v>
      </c>
      <c r="F6" s="16">
        <f t="shared" si="0"/>
        <v>70</v>
      </c>
      <c r="G6" s="16">
        <v>50</v>
      </c>
      <c r="H6" s="16">
        <f t="shared" si="1"/>
        <v>3500</v>
      </c>
    </row>
    <row r="7" spans="1:10" x14ac:dyDescent="0.3">
      <c r="A7" s="16" t="s">
        <v>16</v>
      </c>
      <c r="B7" s="16" t="s">
        <v>17</v>
      </c>
      <c r="C7" s="16">
        <v>30</v>
      </c>
      <c r="D7" s="16">
        <v>10</v>
      </c>
      <c r="E7" s="16">
        <v>3</v>
      </c>
      <c r="F7" s="16">
        <f t="shared" si="0"/>
        <v>37</v>
      </c>
      <c r="G7" s="16">
        <v>100</v>
      </c>
      <c r="H7" s="16">
        <f t="shared" si="1"/>
        <v>3700</v>
      </c>
    </row>
    <row r="8" spans="1:10" x14ac:dyDescent="0.3">
      <c r="A8" s="16" t="s">
        <v>18</v>
      </c>
      <c r="B8" s="16" t="s">
        <v>19</v>
      </c>
      <c r="C8" s="16">
        <v>70</v>
      </c>
      <c r="D8" s="16">
        <v>30</v>
      </c>
      <c r="E8" s="16">
        <v>20</v>
      </c>
      <c r="F8" s="16">
        <f t="shared" si="0"/>
        <v>80</v>
      </c>
      <c r="G8" s="16">
        <v>900</v>
      </c>
      <c r="H8" s="16">
        <f t="shared" si="1"/>
        <v>72000</v>
      </c>
      <c r="J8">
        <f>SUMIFS(H4:H49,H4:H49,"&gt;20000",H4:H49,"&lt;30000")</f>
        <v>54400</v>
      </c>
    </row>
    <row r="9" spans="1:10" x14ac:dyDescent="0.3">
      <c r="A9" s="16" t="s">
        <v>20</v>
      </c>
      <c r="B9" s="16" t="s">
        <v>21</v>
      </c>
      <c r="C9" s="16">
        <v>45</v>
      </c>
      <c r="D9" s="16">
        <v>18</v>
      </c>
      <c r="E9" s="16">
        <v>8</v>
      </c>
      <c r="F9" s="16">
        <f t="shared" si="0"/>
        <v>55</v>
      </c>
      <c r="G9" s="16">
        <v>700</v>
      </c>
      <c r="H9" s="16">
        <f t="shared" si="1"/>
        <v>38500</v>
      </c>
    </row>
    <row r="10" spans="1:10" x14ac:dyDescent="0.3">
      <c r="A10" s="16" t="s">
        <v>22</v>
      </c>
      <c r="B10" s="16" t="s">
        <v>23</v>
      </c>
      <c r="C10" s="16">
        <v>55</v>
      </c>
      <c r="D10" s="16">
        <v>22</v>
      </c>
      <c r="E10" s="16">
        <v>12</v>
      </c>
      <c r="F10" s="16">
        <f t="shared" si="0"/>
        <v>65</v>
      </c>
      <c r="G10" s="16">
        <v>150</v>
      </c>
      <c r="H10" s="16">
        <f t="shared" si="1"/>
        <v>9750</v>
      </c>
    </row>
    <row r="11" spans="1:10" x14ac:dyDescent="0.3">
      <c r="A11" s="16" t="s">
        <v>24</v>
      </c>
      <c r="B11" s="16" t="s">
        <v>25</v>
      </c>
      <c r="C11" s="16">
        <v>25</v>
      </c>
      <c r="D11" s="16">
        <v>12</v>
      </c>
      <c r="E11" s="16">
        <v>5</v>
      </c>
      <c r="F11" s="16">
        <f t="shared" si="0"/>
        <v>32</v>
      </c>
      <c r="G11" s="16">
        <v>200</v>
      </c>
      <c r="H11" s="16">
        <f t="shared" si="1"/>
        <v>6400</v>
      </c>
    </row>
    <row r="12" spans="1:10" x14ac:dyDescent="0.3">
      <c r="A12" s="16" t="s">
        <v>26</v>
      </c>
      <c r="B12" s="16" t="s">
        <v>27</v>
      </c>
      <c r="C12" s="16">
        <v>35</v>
      </c>
      <c r="D12" s="16">
        <v>15</v>
      </c>
      <c r="E12" s="16">
        <v>7</v>
      </c>
      <c r="F12" s="16">
        <f t="shared" si="0"/>
        <v>43</v>
      </c>
      <c r="G12" s="16">
        <v>80</v>
      </c>
      <c r="H12" s="16">
        <f t="shared" si="1"/>
        <v>3440</v>
      </c>
    </row>
    <row r="13" spans="1:10" x14ac:dyDescent="0.3">
      <c r="A13" s="16" t="s">
        <v>28</v>
      </c>
      <c r="B13" s="16" t="s">
        <v>29</v>
      </c>
      <c r="C13" s="16">
        <v>40</v>
      </c>
      <c r="D13" s="16">
        <v>20</v>
      </c>
      <c r="E13" s="16">
        <v>10</v>
      </c>
      <c r="F13" s="16">
        <f t="shared" si="0"/>
        <v>50</v>
      </c>
      <c r="G13" s="16">
        <v>60</v>
      </c>
      <c r="H13" s="16">
        <f t="shared" si="1"/>
        <v>3000</v>
      </c>
    </row>
    <row r="14" spans="1:10" x14ac:dyDescent="0.3">
      <c r="A14" s="16" t="s">
        <v>30</v>
      </c>
      <c r="B14" s="16" t="s">
        <v>31</v>
      </c>
      <c r="C14" s="16">
        <v>20</v>
      </c>
      <c r="D14" s="16">
        <v>8</v>
      </c>
      <c r="E14" s="16">
        <v>3</v>
      </c>
      <c r="F14" s="16">
        <f t="shared" si="0"/>
        <v>25</v>
      </c>
      <c r="G14" s="16">
        <v>150</v>
      </c>
      <c r="H14" s="16">
        <f t="shared" si="1"/>
        <v>3750</v>
      </c>
    </row>
    <row r="15" spans="1:10" x14ac:dyDescent="0.3">
      <c r="A15" s="16" t="s">
        <v>32</v>
      </c>
      <c r="B15" s="16" t="s">
        <v>33</v>
      </c>
      <c r="C15" s="16">
        <v>30</v>
      </c>
      <c r="D15" s="16">
        <v>15</v>
      </c>
      <c r="E15" s="16">
        <v>7</v>
      </c>
      <c r="F15" s="16">
        <f t="shared" si="0"/>
        <v>38</v>
      </c>
      <c r="G15" s="16">
        <v>30</v>
      </c>
      <c r="H15" s="16">
        <f t="shared" si="1"/>
        <v>1140</v>
      </c>
    </row>
    <row r="16" spans="1:10" x14ac:dyDescent="0.3">
      <c r="A16" s="16" t="s">
        <v>34</v>
      </c>
      <c r="B16" s="16" t="s">
        <v>35</v>
      </c>
      <c r="C16" s="16">
        <v>50</v>
      </c>
      <c r="D16" s="16">
        <v>25</v>
      </c>
      <c r="E16" s="16">
        <v>12</v>
      </c>
      <c r="F16" s="16">
        <f t="shared" si="0"/>
        <v>63</v>
      </c>
      <c r="G16" s="16">
        <v>20</v>
      </c>
      <c r="H16" s="16">
        <f t="shared" si="1"/>
        <v>1260</v>
      </c>
    </row>
    <row r="17" spans="1:8" x14ac:dyDescent="0.3">
      <c r="A17" s="16" t="s">
        <v>36</v>
      </c>
      <c r="B17" s="16" t="s">
        <v>37</v>
      </c>
      <c r="C17" s="16">
        <v>60</v>
      </c>
      <c r="D17" s="16">
        <v>30</v>
      </c>
      <c r="E17" s="16">
        <v>15</v>
      </c>
      <c r="F17" s="16">
        <f t="shared" si="0"/>
        <v>75</v>
      </c>
      <c r="G17" s="16">
        <v>10</v>
      </c>
      <c r="H17" s="16">
        <f t="shared" si="1"/>
        <v>750</v>
      </c>
    </row>
    <row r="18" spans="1:8" x14ac:dyDescent="0.3">
      <c r="A18" s="16" t="s">
        <v>38</v>
      </c>
      <c r="B18" s="16" t="s">
        <v>39</v>
      </c>
      <c r="C18" s="16">
        <v>40</v>
      </c>
      <c r="D18" s="16">
        <v>20</v>
      </c>
      <c r="E18" s="16">
        <v>8</v>
      </c>
      <c r="F18" s="16">
        <f t="shared" si="0"/>
        <v>52</v>
      </c>
      <c r="G18" s="16">
        <v>25</v>
      </c>
      <c r="H18" s="16">
        <f t="shared" si="1"/>
        <v>1300</v>
      </c>
    </row>
    <row r="19" spans="1:8" x14ac:dyDescent="0.3">
      <c r="A19" s="16" t="s">
        <v>40</v>
      </c>
      <c r="B19" s="16" t="s">
        <v>41</v>
      </c>
      <c r="C19" s="16">
        <v>35</v>
      </c>
      <c r="D19" s="16">
        <v>15</v>
      </c>
      <c r="E19" s="16">
        <v>5</v>
      </c>
      <c r="F19" s="16">
        <f t="shared" si="0"/>
        <v>45</v>
      </c>
      <c r="G19" s="16">
        <v>40</v>
      </c>
      <c r="H19" s="16">
        <f t="shared" si="1"/>
        <v>1800</v>
      </c>
    </row>
    <row r="20" spans="1:8" x14ac:dyDescent="0.3">
      <c r="A20" s="16" t="s">
        <v>42</v>
      </c>
      <c r="B20" s="16" t="s">
        <v>43</v>
      </c>
      <c r="C20" s="16">
        <v>25</v>
      </c>
      <c r="D20" s="16">
        <v>10</v>
      </c>
      <c r="E20" s="16">
        <v>4</v>
      </c>
      <c r="F20" s="16">
        <f t="shared" si="0"/>
        <v>31</v>
      </c>
      <c r="G20" s="16">
        <v>100</v>
      </c>
      <c r="H20" s="16">
        <f t="shared" si="1"/>
        <v>3100</v>
      </c>
    </row>
    <row r="21" spans="1:8" x14ac:dyDescent="0.3">
      <c r="A21" s="16" t="s">
        <v>44</v>
      </c>
      <c r="B21" s="16" t="s">
        <v>45</v>
      </c>
      <c r="C21" s="16">
        <v>30</v>
      </c>
      <c r="D21" s="16">
        <v>12</v>
      </c>
      <c r="E21" s="16">
        <v>6</v>
      </c>
      <c r="F21" s="16">
        <f t="shared" si="0"/>
        <v>36</v>
      </c>
      <c r="G21" s="16">
        <v>80</v>
      </c>
      <c r="H21" s="16">
        <f t="shared" si="1"/>
        <v>2880</v>
      </c>
    </row>
    <row r="22" spans="1:8" x14ac:dyDescent="0.3">
      <c r="A22" s="16" t="s">
        <v>46</v>
      </c>
      <c r="B22" s="16" t="s">
        <v>47</v>
      </c>
      <c r="C22" s="16">
        <v>20</v>
      </c>
      <c r="D22" s="16">
        <v>8</v>
      </c>
      <c r="E22" s="16">
        <v>3</v>
      </c>
      <c r="F22" s="16">
        <f t="shared" si="0"/>
        <v>25</v>
      </c>
      <c r="G22" s="16">
        <v>120</v>
      </c>
      <c r="H22" s="16">
        <f t="shared" si="1"/>
        <v>3000</v>
      </c>
    </row>
    <row r="23" spans="1:8" x14ac:dyDescent="0.3">
      <c r="A23" s="16" t="s">
        <v>48</v>
      </c>
      <c r="B23" s="16" t="s">
        <v>49</v>
      </c>
      <c r="C23" s="16">
        <v>15</v>
      </c>
      <c r="D23" s="16">
        <v>6</v>
      </c>
      <c r="E23" s="16">
        <v>2</v>
      </c>
      <c r="F23" s="16">
        <f t="shared" si="0"/>
        <v>19</v>
      </c>
      <c r="G23" s="16">
        <v>200</v>
      </c>
      <c r="H23" s="16">
        <f t="shared" si="1"/>
        <v>3800</v>
      </c>
    </row>
    <row r="24" spans="1:8" x14ac:dyDescent="0.3">
      <c r="A24" s="16" t="s">
        <v>50</v>
      </c>
      <c r="B24" s="16" t="s">
        <v>51</v>
      </c>
      <c r="C24" s="16">
        <v>25</v>
      </c>
      <c r="D24" s="16">
        <v>10</v>
      </c>
      <c r="E24" s="16">
        <v>4</v>
      </c>
      <c r="F24" s="16">
        <f t="shared" si="0"/>
        <v>31</v>
      </c>
      <c r="G24" s="16">
        <v>400</v>
      </c>
      <c r="H24" s="16">
        <f t="shared" si="1"/>
        <v>12400</v>
      </c>
    </row>
    <row r="25" spans="1:8" x14ac:dyDescent="0.3">
      <c r="A25" s="16" t="s">
        <v>52</v>
      </c>
      <c r="B25" s="16" t="s">
        <v>53</v>
      </c>
      <c r="C25" s="16">
        <v>40</v>
      </c>
      <c r="D25" s="16">
        <v>18</v>
      </c>
      <c r="E25" s="16">
        <v>9</v>
      </c>
      <c r="F25" s="16">
        <f t="shared" si="0"/>
        <v>49</v>
      </c>
      <c r="G25" s="16">
        <v>600</v>
      </c>
      <c r="H25" s="16">
        <f t="shared" si="1"/>
        <v>29400</v>
      </c>
    </row>
    <row r="26" spans="1:8" x14ac:dyDescent="0.3">
      <c r="A26" s="16" t="s">
        <v>54</v>
      </c>
      <c r="B26" s="16" t="s">
        <v>55</v>
      </c>
      <c r="C26" s="16">
        <v>30</v>
      </c>
      <c r="D26" s="16">
        <v>15</v>
      </c>
      <c r="E26" s="16">
        <v>7</v>
      </c>
      <c r="F26" s="16">
        <f t="shared" si="0"/>
        <v>38</v>
      </c>
      <c r="G26" s="16">
        <v>350</v>
      </c>
      <c r="H26" s="16">
        <f t="shared" si="1"/>
        <v>13300</v>
      </c>
    </row>
    <row r="27" spans="1:8" x14ac:dyDescent="0.3">
      <c r="A27" s="16" t="s">
        <v>56</v>
      </c>
      <c r="B27" s="16" t="s">
        <v>57</v>
      </c>
      <c r="C27" s="16">
        <v>25</v>
      </c>
      <c r="D27" s="16">
        <v>12</v>
      </c>
      <c r="E27" s="16">
        <v>5</v>
      </c>
      <c r="F27" s="16">
        <f t="shared" si="0"/>
        <v>32</v>
      </c>
      <c r="G27" s="16">
        <v>200</v>
      </c>
      <c r="H27" s="16">
        <f t="shared" si="1"/>
        <v>6400</v>
      </c>
    </row>
    <row r="28" spans="1:8" x14ac:dyDescent="0.3">
      <c r="A28" s="16" t="s">
        <v>58</v>
      </c>
      <c r="B28" s="16" t="s">
        <v>59</v>
      </c>
      <c r="C28" s="16">
        <v>50</v>
      </c>
      <c r="D28" s="16">
        <v>22</v>
      </c>
      <c r="E28" s="16">
        <v>11</v>
      </c>
      <c r="F28" s="16">
        <f t="shared" si="0"/>
        <v>61</v>
      </c>
      <c r="G28" s="16">
        <v>80</v>
      </c>
      <c r="H28" s="16">
        <f t="shared" si="1"/>
        <v>4880</v>
      </c>
    </row>
    <row r="29" spans="1:8" x14ac:dyDescent="0.3">
      <c r="A29" s="16" t="s">
        <v>60</v>
      </c>
      <c r="B29" s="16" t="s">
        <v>61</v>
      </c>
      <c r="C29" s="16">
        <v>45</v>
      </c>
      <c r="D29" s="16">
        <v>20</v>
      </c>
      <c r="E29" s="16">
        <v>8</v>
      </c>
      <c r="F29" s="16">
        <f t="shared" si="0"/>
        <v>57</v>
      </c>
      <c r="G29" s="16">
        <v>120</v>
      </c>
      <c r="H29" s="16">
        <f t="shared" si="1"/>
        <v>6840</v>
      </c>
    </row>
    <row r="30" spans="1:8" x14ac:dyDescent="0.3">
      <c r="A30" s="16" t="s">
        <v>62</v>
      </c>
      <c r="B30" s="16" t="s">
        <v>63</v>
      </c>
      <c r="C30" s="16">
        <v>60</v>
      </c>
      <c r="D30" s="16">
        <v>25</v>
      </c>
      <c r="E30" s="16">
        <v>12</v>
      </c>
      <c r="F30" s="16">
        <f t="shared" si="0"/>
        <v>73</v>
      </c>
      <c r="G30" s="16">
        <v>60</v>
      </c>
      <c r="H30" s="16">
        <f t="shared" si="1"/>
        <v>4380</v>
      </c>
    </row>
    <row r="31" spans="1:8" x14ac:dyDescent="0.3">
      <c r="A31" s="16" t="s">
        <v>64</v>
      </c>
      <c r="B31" s="16" t="s">
        <v>65</v>
      </c>
      <c r="C31" s="16">
        <v>35</v>
      </c>
      <c r="D31" s="16">
        <v>15</v>
      </c>
      <c r="E31" s="16">
        <v>6</v>
      </c>
      <c r="F31" s="16">
        <f t="shared" si="0"/>
        <v>44</v>
      </c>
      <c r="G31" s="16">
        <v>100</v>
      </c>
      <c r="H31" s="16">
        <f t="shared" si="1"/>
        <v>4400</v>
      </c>
    </row>
    <row r="32" spans="1:8" x14ac:dyDescent="0.3">
      <c r="A32" s="16" t="s">
        <v>66</v>
      </c>
      <c r="B32" s="16" t="s">
        <v>67</v>
      </c>
      <c r="C32" s="16">
        <v>40</v>
      </c>
      <c r="D32" s="16">
        <v>18</v>
      </c>
      <c r="E32" s="16">
        <v>9</v>
      </c>
      <c r="F32" s="16">
        <f t="shared" si="0"/>
        <v>49</v>
      </c>
      <c r="G32" s="16">
        <v>80</v>
      </c>
      <c r="H32" s="16">
        <f t="shared" si="1"/>
        <v>3920</v>
      </c>
    </row>
    <row r="33" spans="1:8" x14ac:dyDescent="0.3">
      <c r="A33" s="16" t="s">
        <v>68</v>
      </c>
      <c r="B33" s="16" t="s">
        <v>69</v>
      </c>
      <c r="C33" s="16">
        <v>30</v>
      </c>
      <c r="D33" s="16">
        <v>12</v>
      </c>
      <c r="E33" s="16">
        <v>4</v>
      </c>
      <c r="F33" s="16">
        <f t="shared" si="0"/>
        <v>38</v>
      </c>
      <c r="G33" s="16">
        <v>50</v>
      </c>
      <c r="H33" s="16">
        <f t="shared" si="1"/>
        <v>1900</v>
      </c>
    </row>
    <row r="34" spans="1:8" x14ac:dyDescent="0.3">
      <c r="A34" s="16" t="s">
        <v>70</v>
      </c>
      <c r="B34" s="16" t="s">
        <v>71</v>
      </c>
      <c r="C34" s="16">
        <v>25</v>
      </c>
      <c r="D34" s="16">
        <v>10</v>
      </c>
      <c r="E34" s="16">
        <v>3</v>
      </c>
      <c r="F34" s="16">
        <f t="shared" si="0"/>
        <v>32</v>
      </c>
      <c r="G34" s="16">
        <v>30</v>
      </c>
      <c r="H34" s="16">
        <f t="shared" si="1"/>
        <v>960</v>
      </c>
    </row>
    <row r="35" spans="1:8" x14ac:dyDescent="0.3">
      <c r="A35" s="16" t="s">
        <v>72</v>
      </c>
      <c r="B35" s="16" t="s">
        <v>73</v>
      </c>
      <c r="C35" s="16">
        <v>50</v>
      </c>
      <c r="D35" s="16">
        <v>20</v>
      </c>
      <c r="E35" s="16">
        <v>8</v>
      </c>
      <c r="F35" s="16">
        <f t="shared" si="0"/>
        <v>62</v>
      </c>
      <c r="G35" s="16">
        <v>10</v>
      </c>
      <c r="H35" s="16">
        <f t="shared" si="1"/>
        <v>620</v>
      </c>
    </row>
    <row r="36" spans="1:8" x14ac:dyDescent="0.3">
      <c r="A36" s="16" t="s">
        <v>74</v>
      </c>
      <c r="B36" s="16" t="s">
        <v>75</v>
      </c>
      <c r="C36" s="16">
        <v>40</v>
      </c>
      <c r="D36" s="16">
        <v>15</v>
      </c>
      <c r="E36" s="16">
        <v>5</v>
      </c>
      <c r="F36" s="16">
        <f t="shared" si="0"/>
        <v>50</v>
      </c>
      <c r="G36" s="16">
        <v>5</v>
      </c>
      <c r="H36" s="16">
        <f t="shared" si="1"/>
        <v>250</v>
      </c>
    </row>
    <row r="37" spans="1:8" x14ac:dyDescent="0.3">
      <c r="A37" s="16" t="s">
        <v>76</v>
      </c>
      <c r="B37" s="16" t="s">
        <v>77</v>
      </c>
      <c r="C37" s="16">
        <v>30</v>
      </c>
      <c r="D37" s="16">
        <v>12</v>
      </c>
      <c r="E37" s="16">
        <v>4</v>
      </c>
      <c r="F37" s="16">
        <f t="shared" si="0"/>
        <v>38</v>
      </c>
      <c r="G37" s="16">
        <v>15</v>
      </c>
      <c r="H37" s="16">
        <f t="shared" si="1"/>
        <v>570</v>
      </c>
    </row>
    <row r="38" spans="1:8" x14ac:dyDescent="0.3">
      <c r="A38" s="16" t="s">
        <v>78</v>
      </c>
      <c r="B38" s="16" t="s">
        <v>79</v>
      </c>
      <c r="C38" s="16">
        <v>20</v>
      </c>
      <c r="D38" s="16">
        <v>8</v>
      </c>
      <c r="E38" s="16">
        <v>3</v>
      </c>
      <c r="F38" s="16">
        <f t="shared" si="0"/>
        <v>25</v>
      </c>
      <c r="G38" s="16">
        <v>20</v>
      </c>
      <c r="H38" s="16">
        <f t="shared" si="1"/>
        <v>500</v>
      </c>
    </row>
    <row r="39" spans="1:8" x14ac:dyDescent="0.3">
      <c r="A39" s="16" t="s">
        <v>80</v>
      </c>
      <c r="B39" s="16" t="s">
        <v>81</v>
      </c>
      <c r="C39" s="16">
        <v>15</v>
      </c>
      <c r="D39" s="16">
        <v>6</v>
      </c>
      <c r="E39" s="16">
        <v>2</v>
      </c>
      <c r="F39" s="16">
        <f t="shared" si="0"/>
        <v>19</v>
      </c>
      <c r="G39" s="16">
        <v>50</v>
      </c>
      <c r="H39" s="16">
        <f t="shared" si="1"/>
        <v>950</v>
      </c>
    </row>
    <row r="40" spans="1:8" x14ac:dyDescent="0.3">
      <c r="A40" s="16" t="s">
        <v>82</v>
      </c>
      <c r="B40" s="16" t="s">
        <v>83</v>
      </c>
      <c r="C40" s="16">
        <v>25</v>
      </c>
      <c r="D40" s="16">
        <v>10</v>
      </c>
      <c r="E40" s="16">
        <v>4</v>
      </c>
      <c r="F40" s="16">
        <f t="shared" si="0"/>
        <v>31</v>
      </c>
      <c r="G40" s="16">
        <v>5</v>
      </c>
      <c r="H40" s="16">
        <f t="shared" si="1"/>
        <v>155</v>
      </c>
    </row>
    <row r="41" spans="1:8" x14ac:dyDescent="0.3">
      <c r="A41" s="16" t="s">
        <v>84</v>
      </c>
      <c r="B41" s="16" t="s">
        <v>85</v>
      </c>
      <c r="C41" s="16">
        <v>40</v>
      </c>
      <c r="D41" s="16">
        <v>18</v>
      </c>
      <c r="E41" s="16">
        <v>9</v>
      </c>
      <c r="F41" s="16">
        <f t="shared" si="0"/>
        <v>49</v>
      </c>
      <c r="G41" s="16">
        <v>8</v>
      </c>
      <c r="H41" s="16">
        <f t="shared" si="1"/>
        <v>392</v>
      </c>
    </row>
    <row r="42" spans="1:8" x14ac:dyDescent="0.3">
      <c r="A42" s="16" t="s">
        <v>86</v>
      </c>
      <c r="B42" s="16" t="s">
        <v>87</v>
      </c>
      <c r="C42" s="16">
        <v>30</v>
      </c>
      <c r="D42" s="16">
        <v>15</v>
      </c>
      <c r="E42" s="16">
        <v>6</v>
      </c>
      <c r="F42" s="16">
        <f t="shared" si="0"/>
        <v>39</v>
      </c>
      <c r="G42" s="16">
        <v>20</v>
      </c>
      <c r="H42" s="16">
        <f t="shared" si="1"/>
        <v>780</v>
      </c>
    </row>
    <row r="43" spans="1:8" x14ac:dyDescent="0.3">
      <c r="A43" s="16" t="s">
        <v>88</v>
      </c>
      <c r="B43" s="16" t="s">
        <v>89</v>
      </c>
      <c r="C43" s="16">
        <v>35</v>
      </c>
      <c r="D43" s="16">
        <v>12</v>
      </c>
      <c r="E43" s="16">
        <v>4</v>
      </c>
      <c r="F43" s="16">
        <f t="shared" si="0"/>
        <v>43</v>
      </c>
      <c r="G43" s="16">
        <v>15</v>
      </c>
      <c r="H43" s="16">
        <f t="shared" si="1"/>
        <v>645</v>
      </c>
    </row>
    <row r="44" spans="1:8" x14ac:dyDescent="0.3">
      <c r="A44" s="16" t="s">
        <v>90</v>
      </c>
      <c r="B44" s="16" t="s">
        <v>91</v>
      </c>
      <c r="C44" s="16">
        <v>25</v>
      </c>
      <c r="D44" s="16">
        <v>8</v>
      </c>
      <c r="E44" s="16">
        <v>3</v>
      </c>
      <c r="F44" s="16">
        <f t="shared" si="0"/>
        <v>30</v>
      </c>
      <c r="G44" s="16">
        <v>10</v>
      </c>
      <c r="H44" s="16">
        <f t="shared" si="1"/>
        <v>300</v>
      </c>
    </row>
    <row r="45" spans="1:8" x14ac:dyDescent="0.3">
      <c r="A45" s="16" t="s">
        <v>92</v>
      </c>
      <c r="B45" s="16" t="s">
        <v>93</v>
      </c>
      <c r="C45" s="16">
        <v>20</v>
      </c>
      <c r="D45" s="16">
        <v>10</v>
      </c>
      <c r="E45" s="16">
        <v>4</v>
      </c>
      <c r="F45" s="16">
        <f t="shared" si="0"/>
        <v>26</v>
      </c>
      <c r="G45" s="16">
        <v>15</v>
      </c>
      <c r="H45" s="16">
        <f t="shared" si="1"/>
        <v>390</v>
      </c>
    </row>
    <row r="46" spans="1:8" x14ac:dyDescent="0.3">
      <c r="A46" s="16" t="s">
        <v>94</v>
      </c>
      <c r="B46" s="16" t="s">
        <v>95</v>
      </c>
      <c r="C46" s="16">
        <v>30</v>
      </c>
      <c r="D46" s="16">
        <v>12</v>
      </c>
      <c r="E46" s="16">
        <v>5</v>
      </c>
      <c r="F46" s="16">
        <f t="shared" si="0"/>
        <v>37</v>
      </c>
      <c r="G46" s="16">
        <v>20</v>
      </c>
      <c r="H46" s="16">
        <f t="shared" si="1"/>
        <v>740</v>
      </c>
    </row>
    <row r="47" spans="1:8" x14ac:dyDescent="0.3">
      <c r="A47" s="16" t="s">
        <v>96</v>
      </c>
      <c r="B47" s="16" t="s">
        <v>97</v>
      </c>
      <c r="C47" s="16">
        <v>40</v>
      </c>
      <c r="D47" s="16">
        <v>18</v>
      </c>
      <c r="E47" s="16">
        <v>7</v>
      </c>
      <c r="F47" s="16">
        <f t="shared" si="0"/>
        <v>51</v>
      </c>
      <c r="G47" s="16">
        <v>30</v>
      </c>
      <c r="H47" s="16">
        <f t="shared" si="1"/>
        <v>1530</v>
      </c>
    </row>
    <row r="48" spans="1:8" x14ac:dyDescent="0.3">
      <c r="A48" s="16" t="s">
        <v>98</v>
      </c>
      <c r="B48" s="16" t="s">
        <v>99</v>
      </c>
      <c r="C48" s="16">
        <v>50</v>
      </c>
      <c r="D48" s="16">
        <v>20</v>
      </c>
      <c r="E48" s="16">
        <v>9</v>
      </c>
      <c r="F48" s="16">
        <f t="shared" si="0"/>
        <v>61</v>
      </c>
      <c r="G48" s="16">
        <v>8</v>
      </c>
      <c r="H48" s="16">
        <f t="shared" si="1"/>
        <v>488</v>
      </c>
    </row>
    <row r="49" spans="1:10" x14ac:dyDescent="0.3">
      <c r="A49" s="16" t="s">
        <v>100</v>
      </c>
      <c r="B49" s="16" t="s">
        <v>101</v>
      </c>
      <c r="C49" s="16">
        <v>25</v>
      </c>
      <c r="D49" s="16">
        <v>10</v>
      </c>
      <c r="E49" s="16">
        <v>3</v>
      </c>
      <c r="F49" s="16">
        <f t="shared" si="0"/>
        <v>32</v>
      </c>
      <c r="G49" s="16">
        <v>150</v>
      </c>
      <c r="H49" s="16">
        <f t="shared" si="1"/>
        <v>4800</v>
      </c>
    </row>
    <row r="52" spans="1:10" x14ac:dyDescent="0.3">
      <c r="B52" s="13" t="s">
        <v>109</v>
      </c>
      <c r="C52" s="14">
        <f>COUNT(C4:C49)</f>
        <v>46</v>
      </c>
      <c r="D52" s="14">
        <f>COUNT(D4:D49)</f>
        <v>46</v>
      </c>
      <c r="E52" s="14">
        <f>COUNT(E4:E49)</f>
        <v>46</v>
      </c>
      <c r="F52" s="14">
        <f>COUNT(F4:F49)</f>
        <v>46</v>
      </c>
      <c r="G52" s="14">
        <f>COUNT(G4:G49)</f>
        <v>46</v>
      </c>
      <c r="H52" s="14">
        <f>COUNT(H4:H49)</f>
        <v>46</v>
      </c>
    </row>
    <row r="53" spans="1:10" x14ac:dyDescent="0.3">
      <c r="B53" s="13" t="s">
        <v>110</v>
      </c>
      <c r="C53" s="14">
        <f>COUNTIF(C4:C49,"&gt;50")</f>
        <v>5</v>
      </c>
      <c r="D53" s="14">
        <f>COUNTIF(D4:D49,"&gt;19")</f>
        <v>13</v>
      </c>
      <c r="E53" s="14">
        <f>COUNTIF(E4:E49,"&gt;8")</f>
        <v>13</v>
      </c>
      <c r="F53" s="14">
        <f>COUNTIF(F4:F49,"&gt;50")</f>
        <v>14</v>
      </c>
      <c r="G53" s="14">
        <f>COUNTIF(G4:G49,"&gt;50")</f>
        <v>24</v>
      </c>
      <c r="H53" s="14">
        <f>COUNTIF(H4:H49,"&gt;1000")</f>
        <v>31</v>
      </c>
    </row>
    <row r="54" spans="1:10" x14ac:dyDescent="0.3">
      <c r="B54" s="13" t="s">
        <v>111</v>
      </c>
      <c r="C54" s="14">
        <f>COUNTIFS(C4:C49,"&gt;20",$B4:$B49,"Gaming Desk")</f>
        <v>1</v>
      </c>
      <c r="D54" s="14">
        <f>COUNTIFS(D4:D49,"&gt;20",$B4:$B49,"Gaming Desk")</f>
        <v>0</v>
      </c>
      <c r="E54" s="14">
        <f>COUNTIFS(E4:E49,"&gt;20",$B4:$B49,"Gaming Desk")</f>
        <v>0</v>
      </c>
      <c r="F54" s="14">
        <f>COUNTIFS(F4:F49,"&gt;20",$B4:$B49,"Gaming Desk")</f>
        <v>1</v>
      </c>
      <c r="G54" s="14">
        <f>COUNTIFS(G4:G49,"&gt;20",$B4:$B49,"Gaming Desk")</f>
        <v>1</v>
      </c>
      <c r="H54" s="14">
        <f>COUNTIFS(H4:H49,"&gt;20",$B4:$B49,"Gaming Desk")</f>
        <v>1</v>
      </c>
    </row>
    <row r="55" spans="1:10" x14ac:dyDescent="0.3">
      <c r="B55" s="13" t="s">
        <v>112</v>
      </c>
      <c r="C55" s="14">
        <f>SUM(C4:C49)</f>
        <v>1655</v>
      </c>
      <c r="D55" s="14">
        <f>SUM(D4:D49)</f>
        <v>707</v>
      </c>
      <c r="E55" s="14">
        <f>SUM(E4:E49)</f>
        <v>314</v>
      </c>
      <c r="F55" s="14">
        <f>SUM(F4:F49)</f>
        <v>2048</v>
      </c>
      <c r="G55" s="14">
        <f>SUM(G4:G49)</f>
        <v>7166</v>
      </c>
      <c r="H55" s="14">
        <f>SUM(H4:H49)</f>
        <v>361960</v>
      </c>
    </row>
    <row r="56" spans="1:10" x14ac:dyDescent="0.3">
      <c r="B56" s="13" t="s">
        <v>113</v>
      </c>
      <c r="C56" s="14">
        <f>SUMIF(C4:C49,"&gt;50",C4:C49)</f>
        <v>305</v>
      </c>
      <c r="D56" s="14">
        <f>SUMIF(D4:D49,"&gt;50",D4:D49)</f>
        <v>0</v>
      </c>
      <c r="E56" s="14">
        <f>SUMIF(E4:E49,"&gt;50",E4:E49)</f>
        <v>0</v>
      </c>
      <c r="F56" s="14">
        <f>SUMIF(F4:F49,"&gt;50",F4:F49)</f>
        <v>885</v>
      </c>
      <c r="G56" s="14">
        <f>SUMIF(G4:G49,"&gt;50",G4:G49)</f>
        <v>6680</v>
      </c>
      <c r="H56" s="14">
        <f>SUMIF(H4:H49,"&gt;50",H4:H49)</f>
        <v>361960</v>
      </c>
    </row>
    <row r="57" spans="1:10" x14ac:dyDescent="0.3">
      <c r="B57" s="13" t="s">
        <v>114</v>
      </c>
      <c r="C57" s="14">
        <f>SUMIFS(C4:C49,C4:C49,"&gt;50",C4:C49,"&gt;55")</f>
        <v>250</v>
      </c>
      <c r="D57" s="14">
        <f>SUMIFS(D4:D49,D4:D49,"&gt;50",D4:D49,"&gt;55")</f>
        <v>0</v>
      </c>
      <c r="E57" s="14">
        <f>SUMIFS(E4:E49,E4:E49,"&gt;50",E4:E49,"&gt;55")</f>
        <v>0</v>
      </c>
      <c r="F57" s="14">
        <f>SUMIFS(F4:F49,F4:F49,"&gt;50",F4:F49,"&gt;55")</f>
        <v>727</v>
      </c>
      <c r="G57" s="14">
        <f>SUMIFS(G4:G49,G4:G49,"&gt;50",G4:G49,"&gt;55")</f>
        <v>6680</v>
      </c>
      <c r="H57" s="14">
        <f>SUMIFS(H4:H49,H4:H49,"&gt;50",H4:H49,"&gt;55")</f>
        <v>361960</v>
      </c>
    </row>
    <row r="59" spans="1:10" x14ac:dyDescent="0.3">
      <c r="B59" s="13" t="s">
        <v>113</v>
      </c>
      <c r="C59" s="14">
        <f>SUMIF(A4:A49,"P140",C4:C49)</f>
        <v>35</v>
      </c>
    </row>
    <row r="60" spans="1:10" x14ac:dyDescent="0.3">
      <c r="J60" s="17"/>
    </row>
  </sheetData>
  <conditionalFormatting sqref="C4:C49">
    <cfRule type="cellIs" dxfId="2" priority="2" operator="greaterThan">
      <formula>50</formula>
    </cfRule>
  </conditionalFormatting>
  <conditionalFormatting sqref="H4:H49">
    <cfRule type="cellIs" dxfId="0" priority="1" operator="greaterThan">
      <formula>20000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 1 2 6 < / i n t > < / v a l u e > < / i t e m > < i t e m > < k e y > < s t r i n g > P r o d u c t   N a m e < / s t r i n g > < / k e y > < v a l u e > < i n t > 1 5 3 < / i n t > < / v a l u e > < / i t e m > < i t e m > < k e y > < s t r i n g > O p e n i n g     S t o c k < / s t r i n g > < / k e y > < v a l u e > < i n t > 1 5 8 < / i n t > < / v a l u e > < / i t e m > < i t e m > < k e y > < s t r i n g > P u r c h a s e /   S t o c k   i n < / s t r i n g > < / k e y > < v a l u e > < i n t > 1 8 5 < / i n t > < / v a l u e > < / i t e m > < i t e m > < k e y > < s t r i n g > N u m b e r   o f     U n i t s   S o l d < / s t r i n g > < / k e y > < v a l u e > < i n t > 2 1 1 < / i n t > < / v a l u e > < / i t e m > < i t e m > < k e y > < s t r i n g > H a n d - I n -   S t o c k < / s t r i n g > < / k e y > < v a l u e > < i n t > 1 5 8 < / i n t > < / v a l u e > < / i t e m > < i t e m > < k e y > < s t r i n g > C o s t   P r i c e     P e r   U n i t   ( U S D ) < / s t r i n g > < / k e y > < v a l u e > < i n t > 2 3 8 < / i n t > < / v a l u e > < / i t e m > < i t e m > < k e y > < s t r i n g > C o s t   P r i c e   T o t a l   ( U S D ) < / s t r i n g > < / k e y > < v a l u e > < i n t > 2 0 8 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 O p e n i n g     S t o c k < / s t r i n g > < / k e y > < v a l u e > < i n t > 2 < / i n t > < / v a l u e > < / i t e m > < i t e m > < k e y > < s t r i n g > P u r c h a s e /   S t o c k   i n < / s t r i n g > < / k e y > < v a l u e > < i n t > 3 < / i n t > < / v a l u e > < / i t e m > < i t e m > < k e y > < s t r i n g > N u m b e r   o f     U n i t s   S o l d < / s t r i n g > < / k e y > < v a l u e > < i n t > 4 < / i n t > < / v a l u e > < / i t e m > < i t e m > < k e y > < s t r i n g > H a n d - I n -   S t o c k < / s t r i n g > < / k e y > < v a l u e > < i n t > 5 < / i n t > < / v a l u e > < / i t e m > < i t e m > < k e y > < s t r i n g > C o s t   P r i c e     P e r   U n i t   ( U S D ) < / s t r i n g > < / k e y > < v a l u e > < i n t > 6 < / i n t > < / v a l u e > < / i t e m > < i t e m > < k e y > < s t r i n g > C o s t   P r i c e   T o t a l   ( U S D ) 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5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 2 0 2 4 - 0 3 - 2 0 T 0 2 : 2 4 : 5 4 . 0 8 3 1 0 1 3 + 0 5 : 3 0 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 C o l u m n s \ P r o d u c t   N a m e < / K e y > < / D i a g r a m O b j e c t K e y > < D i a g r a m O b j e c t K e y > < K e y > C o l u m n s \ O p e n i n g     S t o c k < / K e y > < / D i a g r a m O b j e c t K e y > < D i a g r a m O b j e c t K e y > < K e y > C o l u m n s \ P u r c h a s e /   S t o c k   i n < / K e y > < / D i a g r a m O b j e c t K e y > < D i a g r a m O b j e c t K e y > < K e y > C o l u m n s \ N u m b e r   o f     U n i t s   S o l d < / K e y > < / D i a g r a m O b j e c t K e y > < D i a g r a m O b j e c t K e y > < K e y > C o l u m n s \ H a n d - I n -   S t o c k < / K e y > < / D i a g r a m O b j e c t K e y > < D i a g r a m O b j e c t K e y > < K e y > C o l u m n s \ C o s t   P r i c e     P e r   U n i t   ( U S D ) < / K e y > < / D i a g r a m O b j e c t K e y > < D i a g r a m O b j e c t K e y > < K e y > C o l u m n s \ C o s t   P r i c e   T o t a l   ( U S D ) 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 C o l u m n s \ O p e n i n g     S t o c k 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 C o l u m n s \ P u r c h a s e /   S t o c k   i n 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  o f     U n i t s   S o l d 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 C o l u m n s \ H a n d - I n -   S t o c k 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  P r i c e     P e r   U n i t   ( U S D ) 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  P r i c e   T o t a l   ( U S D ) 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 T a g s \ T a b l e s \ & l t ; T a b l e s \ T a b l e 1 & g t ; < / K e y > < / D i a g r a m O b j e c t K e y > < D i a g r a m O b j e c t K e y > < K e y > T a b l e s \ T a b l e 1 < / K e y > < / D i a g r a m O b j e c t K e y > < D i a g r a m O b j e c t K e y > < K e y > T a b l e s \ T a b l e 1 \ C o l u m n s \ P r o d u c t   I D < / K e y > < / D i a g r a m O b j e c t K e y > < D i a g r a m O b j e c t K e y > < K e y > T a b l e s \ T a b l e 1 \ C o l u m n s \ P r o d u c t   N a m e < / K e y > < / D i a g r a m O b j e c t K e y > < D i a g r a m O b j e c t K e y > < K e y > T a b l e s \ T a b l e 1 \ C o l u m n s \ O p e n i n g     S t o c k < / K e y > < / D i a g r a m O b j e c t K e y > < D i a g r a m O b j e c t K e y > < K e y > T a b l e s \ T a b l e 1 \ C o l u m n s \ P u r c h a s e /   S t o c k   i n < / K e y > < / D i a g r a m O b j e c t K e y > < D i a g r a m O b j e c t K e y > < K e y > T a b l e s \ T a b l e 1 \ C o l u m n s \ N u m b e r   o f     U n i t s   S o l d < / K e y > < / D i a g r a m O b j e c t K e y > < D i a g r a m O b j e c t K e y > < K e y > T a b l e s \ T a b l e 1 \ C o l u m n s \ H a n d - I n -   S t o c k < / K e y > < / D i a g r a m O b j e c t K e y > < D i a g r a m O b j e c t K e y > < K e y > T a b l e s \ T a b l e 1 \ C o l u m n s \ C o s t   P r i c e     P e r   U n i t   ( U S D ) < / K e y > < / D i a g r a m O b j e c t K e y > < D i a g r a m O b j e c t K e y > < K e y > T a b l e s \ T a b l e 1 \ C o l u m n s \ C o s t   P r i c e   T o t a l   ( U S D ) 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 T a b l e s \ T a b l e 1 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 9 0 . 1 3 0 0 0 0 0 0 0 0 0 0 0 2 4 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 T a b l e s \ T a b l e 1 \ C o l u m n s \ O p e n i n g    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 T a b l e s \ T a b l e 1 \ C o l u m n s \ P u r c h a s e /   S t o c k  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 T a b l e s \ T a b l e 1 \ C o l u m n s \ N u m b e r   o f    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 T a b l e s \ T a b l e 1 \ C o l u m n s \ H a n d - I n -  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 T a b l e s \ T a b l e 1 \ C o l u m n s \ C o s t   P r i c e     P e r   U n i t   ( U S D ) 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 T a b l e s \ T a b l e 1 \ C o l u m n s \ C o s t   P r i c e   T o t a l   ( U S D ) 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 C o l u m n s \ O p e n i n g    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 C o l u m n s \ P u r c h a s e /   S t o c k  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  o f    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 C o l u m n s \ H a n d - I n -  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  P r i c e     P e r   U n i t   ( U S D ) 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  P r i c e   T o t a l   ( U S D ) 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209BB024-C7AA-4D4D-8D6C-2EF6A3EC8B6A}">
  <ds:schemaRefs/>
</ds:datastoreItem>
</file>

<file path=customXml/itemProps10.xml><?xml version="1.0" encoding="utf-8"?>
<ds:datastoreItem xmlns:ds="http://schemas.openxmlformats.org/officeDocument/2006/customXml" ds:itemID="{E664BFB9-70A0-4B5C-B5FB-4AD333FC733C}">
  <ds:schemaRefs/>
</ds:datastoreItem>
</file>

<file path=customXml/itemProps11.xml><?xml version="1.0" encoding="utf-8"?>
<ds:datastoreItem xmlns:ds="http://schemas.openxmlformats.org/officeDocument/2006/customXml" ds:itemID="{C649B6AD-F2D4-49D9-A726-D8EB61D5156E}">
  <ds:schemaRefs/>
</ds:datastoreItem>
</file>

<file path=customXml/itemProps12.xml><?xml version="1.0" encoding="utf-8"?>
<ds:datastoreItem xmlns:ds="http://schemas.openxmlformats.org/officeDocument/2006/customXml" ds:itemID="{9BA1D633-5CED-4DE1-839B-068ED52F2852}">
  <ds:schemaRefs/>
</ds:datastoreItem>
</file>

<file path=customXml/itemProps13.xml><?xml version="1.0" encoding="utf-8"?>
<ds:datastoreItem xmlns:ds="http://schemas.openxmlformats.org/officeDocument/2006/customXml" ds:itemID="{094623D5-A0A1-4683-8FB4-5A15E061B9B8}">
  <ds:schemaRefs/>
</ds:datastoreItem>
</file>

<file path=customXml/itemProps14.xml><?xml version="1.0" encoding="utf-8"?>
<ds:datastoreItem xmlns:ds="http://schemas.openxmlformats.org/officeDocument/2006/customXml" ds:itemID="{ACB81742-3FCF-442E-806E-4A7902BCBD07}">
  <ds:schemaRefs/>
</ds:datastoreItem>
</file>

<file path=customXml/itemProps15.xml><?xml version="1.0" encoding="utf-8"?>
<ds:datastoreItem xmlns:ds="http://schemas.openxmlformats.org/officeDocument/2006/customXml" ds:itemID="{B4011A10-7AD0-4BFF-B669-CFD070E71C86}">
  <ds:schemaRefs/>
</ds:datastoreItem>
</file>

<file path=customXml/itemProps16.xml><?xml version="1.0" encoding="utf-8"?>
<ds:datastoreItem xmlns:ds="http://schemas.openxmlformats.org/officeDocument/2006/customXml" ds:itemID="{942D582D-53AC-4186-B313-B4F8298EF822}">
  <ds:schemaRefs/>
</ds:datastoreItem>
</file>

<file path=customXml/itemProps2.xml><?xml version="1.0" encoding="utf-8"?>
<ds:datastoreItem xmlns:ds="http://schemas.openxmlformats.org/officeDocument/2006/customXml" ds:itemID="{C8AC942C-BD63-438B-A9F9-E1814BDFA4AD}">
  <ds:schemaRefs/>
</ds:datastoreItem>
</file>

<file path=customXml/itemProps3.xml><?xml version="1.0" encoding="utf-8"?>
<ds:datastoreItem xmlns:ds="http://schemas.openxmlformats.org/officeDocument/2006/customXml" ds:itemID="{D224AB41-22CA-493E-A106-9CA2CB0D87F8}">
  <ds:schemaRefs/>
</ds:datastoreItem>
</file>

<file path=customXml/itemProps4.xml><?xml version="1.0" encoding="utf-8"?>
<ds:datastoreItem xmlns:ds="http://schemas.openxmlformats.org/officeDocument/2006/customXml" ds:itemID="{296B2E8C-CE5F-4544-8D35-C7B6A90A673B}">
  <ds:schemaRefs/>
</ds:datastoreItem>
</file>

<file path=customXml/itemProps5.xml><?xml version="1.0" encoding="utf-8"?>
<ds:datastoreItem xmlns:ds="http://schemas.openxmlformats.org/officeDocument/2006/customXml" ds:itemID="{BE903197-B089-42FD-B1D0-8F6C50D07813}">
  <ds:schemaRefs/>
</ds:datastoreItem>
</file>

<file path=customXml/itemProps6.xml><?xml version="1.0" encoding="utf-8"?>
<ds:datastoreItem xmlns:ds="http://schemas.openxmlformats.org/officeDocument/2006/customXml" ds:itemID="{91B72C95-18BD-46DD-B103-64D54F7E278C}">
  <ds:schemaRefs/>
</ds:datastoreItem>
</file>

<file path=customXml/itemProps7.xml><?xml version="1.0" encoding="utf-8"?>
<ds:datastoreItem xmlns:ds="http://schemas.openxmlformats.org/officeDocument/2006/customXml" ds:itemID="{A94C838A-4F6A-4A6B-B541-A140C5E5CBCF}">
  <ds:schemaRefs/>
</ds:datastoreItem>
</file>

<file path=customXml/itemProps8.xml><?xml version="1.0" encoding="utf-8"?>
<ds:datastoreItem xmlns:ds="http://schemas.openxmlformats.org/officeDocument/2006/customXml" ds:itemID="{E65604C3-8CC5-40F7-AA5A-FF441DC719FA}">
  <ds:schemaRefs/>
</ds:datastoreItem>
</file>

<file path=customXml/itemProps9.xml><?xml version="1.0" encoding="utf-8"?>
<ds:datastoreItem xmlns:ds="http://schemas.openxmlformats.org/officeDocument/2006/customXml" ds:itemID="{416368CF-30C7-4860-BB71-1990C14BB57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Inventory Records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Seemanto Saha</dc:creator>
  <cp:lastModifiedBy>Madhav Kumar</cp:lastModifiedBy>
  <dcterms:created xsi:type="dcterms:W3CDTF">2024-02-19T11:46:38Z</dcterms:created>
  <dcterms:modified xsi:type="dcterms:W3CDTF">2024-03-19T20:54:54Z</dcterms:modified>
</cp:coreProperties>
</file>