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d.docs.live.net/da4eb42d5b6ce26d/Documents/"/>
    </mc:Choice>
  </mc:AlternateContent>
  <xr:revisionPtr revIDLastSave="0" documentId="8_{166C0382-8074-46B4-B884-DB8080AEFF27}" xr6:coauthVersionLast="47" xr6:coauthVersionMax="47" xr10:uidLastSave="{00000000-0000-0000-0000-000000000000}"/>
  <bookViews>
    <workbookView xWindow="-108" yWindow="-108" windowWidth="23256" windowHeight="12456" tabRatio="869" xr2:uid="{00000000-000D-0000-FFFF-FFFF00000000}"/>
  </bookViews>
  <sheets>
    <sheet name="Jobs-Data" sheetId="7" r:id="rId1"/>
    <sheet name="Questions" sheetId="8" r:id="rId2"/>
  </sheets>
  <definedNames>
    <definedName name="_xlnm._FilterDatabase" localSheetId="0" hidden="1">'Jobs-Data'!$B$1:$J$65</definedName>
  </definedName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65" i="7" l="1"/>
  <c r="O10" i="7"/>
  <c r="O6" i="7"/>
  <c r="N10" i="7"/>
  <c r="N6" i="7"/>
  <c r="H12" i="7"/>
  <c r="H16" i="7"/>
  <c r="H17" i="7"/>
  <c r="H23" i="7"/>
  <c r="H27" i="7"/>
  <c r="H45" i="7"/>
  <c r="H53" i="7"/>
  <c r="H56" i="7"/>
  <c r="H57" i="7"/>
  <c r="H19" i="7"/>
  <c r="H20" i="7"/>
  <c r="H30" i="7"/>
  <c r="H35" i="7"/>
  <c r="H40" i="7"/>
  <c r="H42" i="7"/>
  <c r="H43" i="7"/>
  <c r="H47" i="7"/>
  <c r="H52" i="7"/>
  <c r="H58" i="7"/>
  <c r="H59" i="7"/>
  <c r="H15" i="7"/>
  <c r="H26" i="7"/>
  <c r="H61" i="7"/>
  <c r="H21" i="7"/>
  <c r="H18" i="7"/>
  <c r="H10" i="7"/>
  <c r="H63" i="7"/>
  <c r="H28" i="7"/>
  <c r="H8" i="7"/>
  <c r="H62" i="7"/>
  <c r="H11" i="7"/>
  <c r="H13" i="7"/>
  <c r="H29" i="7"/>
  <c r="H34" i="7"/>
  <c r="H22" i="7"/>
  <c r="H32" i="7"/>
  <c r="H25" i="7"/>
  <c r="H24" i="7"/>
  <c r="H14" i="7"/>
  <c r="H36" i="7"/>
  <c r="H7" i="7"/>
  <c r="H37" i="7"/>
  <c r="H46" i="7"/>
  <c r="H31" i="7"/>
  <c r="H44" i="7"/>
  <c r="H33" i="7"/>
  <c r="H38" i="7"/>
  <c r="H39" i="7"/>
  <c r="H48" i="7"/>
  <c r="H9" i="7"/>
  <c r="H49" i="7"/>
  <c r="H54" i="7"/>
  <c r="H51" i="7"/>
  <c r="H60" i="7"/>
  <c r="H41" i="7"/>
  <c r="H50" i="7"/>
  <c r="H55" i="7"/>
  <c r="H64" i="7"/>
  <c r="H6" i="7"/>
</calcChain>
</file>

<file path=xl/sharedStrings.xml><?xml version="1.0" encoding="utf-8"?>
<sst xmlns="http://schemas.openxmlformats.org/spreadsheetml/2006/main" count="238" uniqueCount="125">
  <si>
    <t>Estimated finish date</t>
  </si>
  <si>
    <t>Baharak Pty Ltd</t>
  </si>
  <si>
    <t>Barbad Pty Ltd</t>
  </si>
  <si>
    <t>Bolour Pty Ltd</t>
  </si>
  <si>
    <t>Dadbeh Pty Ltd</t>
  </si>
  <si>
    <t>Delaram Pty Ltd</t>
  </si>
  <si>
    <t>Ashkan Pty Ltd</t>
  </si>
  <si>
    <t>Asal Pty Ltd</t>
  </si>
  <si>
    <t>Arsalan Pty Ltd</t>
  </si>
  <si>
    <t>Aram Pty Ltd</t>
  </si>
  <si>
    <t>Azarakhsh Pty Ltd</t>
  </si>
  <si>
    <t>Afsoon Pty Ltd</t>
  </si>
  <si>
    <t>Anoush Pty Ltd</t>
  </si>
  <si>
    <t>Beh Ayin Pty Ltd</t>
  </si>
  <si>
    <t>Afshar Pty Ltd</t>
  </si>
  <si>
    <t>Ahou Pty Ltd</t>
  </si>
  <si>
    <t>QLD</t>
  </si>
  <si>
    <t>VIC</t>
  </si>
  <si>
    <t>NSW</t>
  </si>
  <si>
    <t>Job number</t>
  </si>
  <si>
    <t>NSW-010</t>
  </si>
  <si>
    <t>NSW-011</t>
  </si>
  <si>
    <t>NSW-012</t>
  </si>
  <si>
    <t>NSW-013</t>
  </si>
  <si>
    <t>NSW-015</t>
  </si>
  <si>
    <t>NSW-016</t>
  </si>
  <si>
    <t>VIC-017</t>
  </si>
  <si>
    <t>VIC-018</t>
  </si>
  <si>
    <t>VIC-019</t>
  </si>
  <si>
    <t>NSW-020</t>
  </si>
  <si>
    <t>NSW-021</t>
  </si>
  <si>
    <t>VIC-022</t>
  </si>
  <si>
    <t>QLD-023</t>
  </si>
  <si>
    <t>NSW-024</t>
  </si>
  <si>
    <t>QLD-025</t>
  </si>
  <si>
    <t>NSW-026</t>
  </si>
  <si>
    <t>QLD-027</t>
  </si>
  <si>
    <t>NSW-028</t>
  </si>
  <si>
    <t>QLD-029</t>
  </si>
  <si>
    <t>QLD-030</t>
  </si>
  <si>
    <t>VIC-031</t>
  </si>
  <si>
    <t>QLD-032</t>
  </si>
  <si>
    <t>QLD-033</t>
  </si>
  <si>
    <t>NSW-034</t>
  </si>
  <si>
    <t>QLD-035</t>
  </si>
  <si>
    <t>VIC-036</t>
  </si>
  <si>
    <t>NSW-037</t>
  </si>
  <si>
    <t>VIC-038</t>
  </si>
  <si>
    <t>VIC-039</t>
  </si>
  <si>
    <t>NSW-040</t>
  </si>
  <si>
    <t>NSW-041</t>
  </si>
  <si>
    <t>NSW-042</t>
  </si>
  <si>
    <t>NSW-043</t>
  </si>
  <si>
    <t>VIC-044</t>
  </si>
  <si>
    <t>VIC-045</t>
  </si>
  <si>
    <t>VIC-046</t>
  </si>
  <si>
    <t>VIC-047</t>
  </si>
  <si>
    <t>VIC-048</t>
  </si>
  <si>
    <t>QLD-049</t>
  </si>
  <si>
    <t>VIC-050</t>
  </si>
  <si>
    <t>VIC-051</t>
  </si>
  <si>
    <t>NSW-052</t>
  </si>
  <si>
    <t>VIC-053</t>
  </si>
  <si>
    <t>VIC-054</t>
  </si>
  <si>
    <t>VIC-055</t>
  </si>
  <si>
    <t>QLD-056</t>
  </si>
  <si>
    <t>VIC-057</t>
  </si>
  <si>
    <t>VIC-058</t>
  </si>
  <si>
    <t>QLD-059</t>
  </si>
  <si>
    <t>QLD-060</t>
  </si>
  <si>
    <t>QLD-001</t>
  </si>
  <si>
    <t>VIC-002</t>
  </si>
  <si>
    <t>NSW-003</t>
  </si>
  <si>
    <t>QLD-004</t>
  </si>
  <si>
    <t>VIC-005</t>
  </si>
  <si>
    <t>VIC-006</t>
  </si>
  <si>
    <t>QLD-007</t>
  </si>
  <si>
    <t>NSW-008</t>
  </si>
  <si>
    <t>QLD-009</t>
  </si>
  <si>
    <t>Markup percentage</t>
  </si>
  <si>
    <t xml:space="preserve">Make a drop-down list for State </t>
  </si>
  <si>
    <t>Customer company name</t>
  </si>
  <si>
    <t xml:space="preserve">State </t>
  </si>
  <si>
    <t>Job start date</t>
  </si>
  <si>
    <t>Project cost</t>
  </si>
  <si>
    <t>Quoted price to the customer</t>
  </si>
  <si>
    <t>Number of people</t>
  </si>
  <si>
    <t>Make a drop-down list for Number of people</t>
  </si>
  <si>
    <r>
      <t xml:space="preserve">The attached spreadsheet provides information regarding the companies 60 jobs in three states (NSW, QLD, and VIC). Have a look at the </t>
    </r>
    <r>
      <rPr>
        <b/>
        <sz val="16"/>
        <color rgb="FF1F1F1F"/>
        <rFont val="Unset"/>
      </rPr>
      <t>Jobs-Data</t>
    </r>
    <r>
      <rPr>
        <b/>
        <sz val="16"/>
        <color rgb="FF1F1F1F"/>
        <rFont val="Source Sans Pro"/>
        <family val="2"/>
      </rPr>
      <t xml:space="preserve"> worksheet. Find the cells that contain Data Validation to answer the first question.</t>
    </r>
  </si>
  <si>
    <t>Q1. Which column contains Data Validation? (Write the column letter)</t>
  </si>
  <si>
    <t>Q2.</t>
  </si>
  <si>
    <t>One of the cells in that column contains invalid data. Use the Data Validation tools to search for any invalid data and correct it.</t>
  </si>
  <si>
    <t>Which cell contains invalid data? (Write the cell address)</t>
  </si>
  <si>
    <t>Q3.</t>
  </si>
  <si>
    <t>Find the cell where Data Validation has been applied unnecessarily and remove the data validation from the cell.</t>
  </si>
  <si>
    <t>Which cell contains unwanted data validation? (Write the cell address)</t>
  </si>
  <si>
    <t>Q4.</t>
  </si>
  <si>
    <t>Apply a drop-down list to cell M6 (3 states: NSW, QLD, VIC) and create a formula in cell O6 to calculate the number of jobs in the selected state.</t>
  </si>
  <si>
    <t>Find the number of jobs in the state of QLD.</t>
  </si>
  <si>
    <t>Q5.</t>
  </si>
  <si>
    <r>
      <t xml:space="preserve">Apply a drop-down list to cell </t>
    </r>
    <r>
      <rPr>
        <b/>
        <sz val="14"/>
        <color rgb="FF1F1F1F"/>
        <rFont val="Unset"/>
      </rPr>
      <t>M10</t>
    </r>
    <r>
      <rPr>
        <b/>
        <sz val="14"/>
        <color rgb="FF1F1F1F"/>
        <rFont val="Source Sans Pro"/>
        <family val="2"/>
      </rPr>
      <t xml:space="preserve"> (3 states: NSW, QLD, VIC) either from scratch or by copying the validation from </t>
    </r>
    <r>
      <rPr>
        <b/>
        <sz val="14"/>
        <color rgb="FF1F1F1F"/>
        <rFont val="Unset"/>
      </rPr>
      <t>M6</t>
    </r>
    <r>
      <rPr>
        <b/>
        <sz val="14"/>
        <color rgb="FF1F1F1F"/>
        <rFont val="Source Sans Pro"/>
        <family val="2"/>
      </rPr>
      <t xml:space="preserve">. Create a formula in cell </t>
    </r>
    <r>
      <rPr>
        <b/>
        <sz val="14"/>
        <color rgb="FF1F1F1F"/>
        <rFont val="Unset"/>
      </rPr>
      <t>O10</t>
    </r>
    <r>
      <rPr>
        <b/>
        <sz val="14"/>
        <color rgb="FF1F1F1F"/>
        <rFont val="Source Sans Pro"/>
        <family val="2"/>
      </rPr>
      <t xml:space="preserve"> to calculate the total profit from the jobs in the selected state.</t>
    </r>
  </si>
  <si>
    <r>
      <t xml:space="preserve">Find the total profit from the jobs in the state of </t>
    </r>
    <r>
      <rPr>
        <b/>
        <sz val="14"/>
        <color rgb="FF1F1F1F"/>
        <rFont val="Unset"/>
      </rPr>
      <t>NSW</t>
    </r>
    <r>
      <rPr>
        <b/>
        <sz val="14"/>
        <color rgb="FF1F1F1F"/>
        <rFont val="Source Sans Pro"/>
        <family val="2"/>
      </rPr>
      <t>. (put in the number only, no separators or currency sign)</t>
    </r>
  </si>
  <si>
    <t>Q6</t>
  </si>
  <si>
    <t>Apply a drop-down list to cell N14 (Numbers: 1, 2, 3, …, 9) and apply Conditional Formatting to the Number of people column to find out the number of jobs with more than the number of people in the cell N14.</t>
  </si>
  <si>
    <t>How many jobs have more than 8 people?</t>
  </si>
  <si>
    <t>Q7</t>
  </si>
  <si>
    <t>Apply Data Validation to the Job number column to avoid duplicate job numbers. Is there any duplicated data in this column after applying Data Validation? Specify the cell addresses, separated by a comma.</t>
  </si>
  <si>
    <t>Add Data Validation to the Markup percentage column to have any number between 0.1 to 0.5. Which is the best option for the type of validation criteria?</t>
  </si>
  <si>
    <t>Whole Number</t>
  </si>
  <si>
    <t>Any Value</t>
  </si>
  <si>
    <t>Decimal</t>
  </si>
  <si>
    <t>The Job start date column should be validated to have the Job date after 2015-07-01. Which is the best option for the type of validation criteria? Apply the validation to this column.</t>
  </si>
  <si>
    <t>Date/greater than</t>
  </si>
  <si>
    <t>Date/less than</t>
  </si>
  <si>
    <t>Date/between</t>
  </si>
  <si>
    <t>Copy the Job start date column Data Validation to Estimated finish date column. Which cell/cells contain invalid data if any?</t>
  </si>
  <si>
    <t>Q8</t>
  </si>
  <si>
    <t>Q9</t>
  </si>
  <si>
    <t>Q10</t>
  </si>
  <si>
    <t>ANS</t>
  </si>
  <si>
    <t>J</t>
  </si>
  <si>
    <t>J14</t>
  </si>
  <si>
    <t>J3</t>
  </si>
  <si>
    <t>B10, B19</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</si>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</sst>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quot;$&quot;#,##0.00"/>
    <numFmt numFmtId="166" formatCode="#,##0_ ;\-#,##0\ "/>
    <numFmt numFmtId="167" formatCode="0.0"/>
  </numFmts>
  <fonts count="13">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b/>
      <sz val="12"/>
      <color theme="0"/>
      <name val="Calibri"/>
      <family val="2"/>
      <scheme val="minor"/>
    </font>
    <font>
      <b/>
      <sz val="8"/>
      <name val="Calibri"/>
      <family val="2"/>
      <scheme val="minor"/>
    </font>
    <font>
      <b/>
      <sz val="11"/>
      <color theme="0"/>
      <name val="Calibri"/>
      <family val="2"/>
      <scheme val="minor"/>
    </font>
    <font>
      <sz val="14"/>
      <color rgb="FF1F1F1F"/>
      <name val="Source Sans Pro"/>
      <family val="2"/>
    </font>
    <font>
      <b/>
      <sz val="14"/>
      <color rgb="FF1F1F1F"/>
      <name val="Unset"/>
    </font>
    <font>
      <b/>
      <sz val="16"/>
      <color rgb="FF1F1F1F"/>
      <name val="Unset"/>
    </font>
    <font>
      <b/>
      <sz val="16"/>
      <color rgb="FF1F1F1F"/>
      <name val="Source Sans Pro"/>
      <family val="2"/>
    </font>
    <font>
      <b/>
      <sz val="16"/>
      <color theme="1"/>
      <name val="Calibri"/>
      <family val="2"/>
      <scheme val="minor"/>
    </font>
    <font>
      <b/>
      <sz val="14"/>
      <color rgb="FF1F1F1F"/>
      <name val="Source Sans Pro"/>
      <family val="2"/>
    </font>
  </fonts>
  <fills count="5">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499984740745262"/>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top/>
      <bottom/>
      <diagonal/>
    </border>
    <border>
      <left style="medium">
        <color auto="1"/>
      </left>
      <right style="thin">
        <color auto="1"/>
      </right>
      <top style="medium">
        <color auto="1"/>
      </top>
      <bottom/>
      <diagonal/>
    </border>
    <border>
      <left style="medium">
        <color auto="1"/>
      </left>
      <right/>
      <top style="medium">
        <color auto="1"/>
      </top>
      <bottom/>
      <diagonal/>
    </border>
    <border>
      <left style="thin">
        <color auto="1"/>
      </left>
      <right style="thin">
        <color auto="1"/>
      </right>
      <top style="medium">
        <color auto="1"/>
      </top>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3" fillId="0" borderId="0" applyFont="0" applyFill="0" applyBorder="0" applyAlignment="0" applyProtection="0"/>
  </cellStyleXfs>
  <cellXfs count="60">
    <xf numFmtId="0" fontId="0" fillId="0" borderId="0" xfId="0"/>
    <xf numFmtId="0" fontId="0" fillId="0" borderId="0" xfId="0" applyProtection="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protection hidden="1"/>
    </xf>
    <xf numFmtId="14" fontId="0" fillId="0" borderId="1" xfId="0" applyNumberFormat="1" applyBorder="1" applyAlignment="1" applyProtection="1">
      <alignment horizontal="center"/>
      <protection hidden="1"/>
    </xf>
    <xf numFmtId="165" fontId="0" fillId="0" borderId="1" xfId="0" applyNumberFormat="1" applyBorder="1" applyAlignment="1" applyProtection="1">
      <alignment horizontal="center"/>
      <protection hidden="1"/>
    </xf>
    <xf numFmtId="0" fontId="1" fillId="0" borderId="0" xfId="0" applyFont="1" applyProtection="1">
      <protection locked="0"/>
    </xf>
    <xf numFmtId="0" fontId="2" fillId="0" borderId="0" xfId="0" applyFont="1" applyProtection="1">
      <protection locked="0"/>
    </xf>
    <xf numFmtId="0" fontId="1" fillId="0" borderId="0" xfId="0" applyFont="1" applyAlignment="1" applyProtection="1">
      <alignment vertical="top" wrapText="1"/>
      <protection locked="0"/>
    </xf>
    <xf numFmtId="0" fontId="0" fillId="0" borderId="0" xfId="0" applyAlignment="1" applyProtection="1">
      <alignment horizontal="center" vertical="top"/>
      <protection hidden="1"/>
    </xf>
    <xf numFmtId="0" fontId="0" fillId="0" borderId="0" xfId="0" applyAlignment="1" applyProtection="1">
      <alignment vertical="top"/>
      <protection locked="0"/>
    </xf>
    <xf numFmtId="0" fontId="1" fillId="0" borderId="0" xfId="0" applyFont="1" applyAlignment="1" applyProtection="1">
      <alignment horizontal="center" vertical="top" wrapText="1"/>
      <protection locked="0"/>
    </xf>
    <xf numFmtId="0" fontId="4" fillId="0" borderId="0" xfId="0" applyFont="1" applyAlignment="1" applyProtection="1">
      <alignment horizontal="center" vertical="center" wrapText="1"/>
      <protection locked="0"/>
    </xf>
    <xf numFmtId="0" fontId="4" fillId="0" borderId="6" xfId="0" applyFont="1" applyBorder="1" applyAlignment="1" applyProtection="1">
      <alignment horizontal="center" vertical="center" wrapText="1"/>
      <protection locked="0"/>
    </xf>
    <xf numFmtId="165" fontId="0" fillId="0" borderId="0" xfId="0" applyNumberFormat="1" applyProtection="1">
      <protection locked="0"/>
    </xf>
    <xf numFmtId="165" fontId="0" fillId="0" borderId="6" xfId="0" applyNumberFormat="1" applyBorder="1" applyProtection="1">
      <protection locked="0"/>
    </xf>
    <xf numFmtId="0" fontId="0" fillId="0" borderId="0" xfId="0" applyAlignment="1" applyProtection="1">
      <alignment horizontal="left" vertical="top"/>
      <protection locked="0"/>
    </xf>
    <xf numFmtId="0" fontId="0" fillId="0" borderId="0" xfId="0" applyAlignment="1" applyProtection="1">
      <alignment horizontal="left"/>
      <protection locked="0"/>
    </xf>
    <xf numFmtId="0" fontId="5" fillId="0" borderId="0" xfId="0" applyFont="1" applyAlignment="1" applyProtection="1">
      <alignment vertical="center" wrapText="1"/>
      <protection locked="0"/>
    </xf>
    <xf numFmtId="0" fontId="4" fillId="0" borderId="0" xfId="0" applyFont="1" applyAlignment="1" applyProtection="1">
      <alignment vertical="center"/>
      <protection locked="0"/>
    </xf>
    <xf numFmtId="0" fontId="5" fillId="0" borderId="11" xfId="0" applyFont="1" applyBorder="1" applyAlignment="1" applyProtection="1">
      <alignment vertical="center" wrapText="1"/>
      <protection locked="0"/>
    </xf>
    <xf numFmtId="0" fontId="4" fillId="0" borderId="11" xfId="0" applyFont="1" applyBorder="1" applyAlignment="1" applyProtection="1">
      <alignment vertical="center"/>
      <protection locked="0"/>
    </xf>
    <xf numFmtId="0" fontId="5" fillId="0" borderId="10" xfId="0" applyFont="1" applyBorder="1" applyAlignment="1" applyProtection="1">
      <alignment vertical="center" wrapText="1"/>
      <protection locked="0"/>
    </xf>
    <xf numFmtId="0" fontId="4" fillId="0" borderId="10" xfId="0" applyFont="1" applyBorder="1" applyAlignment="1" applyProtection="1">
      <alignment vertical="center"/>
      <protection locked="0"/>
    </xf>
    <xf numFmtId="164" fontId="0" fillId="0" borderId="10" xfId="1" applyFont="1" applyFill="1" applyBorder="1" applyAlignment="1" applyProtection="1">
      <alignment vertical="center"/>
      <protection locked="0"/>
    </xf>
    <xf numFmtId="3" fontId="0" fillId="0" borderId="1" xfId="0" applyNumberFormat="1" applyBorder="1" applyAlignment="1" applyProtection="1">
      <alignment horizontal="center"/>
      <protection hidden="1"/>
    </xf>
    <xf numFmtId="0" fontId="4" fillId="4" borderId="12" xfId="0" applyFont="1" applyFill="1" applyBorder="1" applyAlignment="1" applyProtection="1">
      <alignment vertical="center"/>
      <protection locked="0"/>
    </xf>
    <xf numFmtId="166" fontId="0" fillId="3" borderId="9" xfId="1" applyNumberFormat="1" applyFont="1" applyFill="1" applyBorder="1" applyAlignment="1" applyProtection="1">
      <alignment vertical="center"/>
      <protection locked="0"/>
    </xf>
    <xf numFmtId="167" fontId="0" fillId="0" borderId="1" xfId="0" applyNumberFormat="1" applyBorder="1" applyAlignment="1" applyProtection="1">
      <alignment horizontal="center"/>
      <protection hidden="1"/>
    </xf>
    <xf numFmtId="0" fontId="0" fillId="0" borderId="1" xfId="0" applyBorder="1" applyAlignment="1" applyProtection="1">
      <alignment horizontal="center"/>
      <protection hidden="1"/>
    </xf>
    <xf numFmtId="0" fontId="4" fillId="4" borderId="1" xfId="0" applyFont="1" applyFill="1" applyBorder="1" applyAlignment="1" applyProtection="1">
      <alignment horizontal="center" vertical="center" wrapText="1"/>
      <protection hidden="1"/>
    </xf>
    <xf numFmtId="0" fontId="4" fillId="4" borderId="2" xfId="0" applyFont="1" applyFill="1" applyBorder="1" applyAlignment="1" applyProtection="1">
      <alignment horizontal="center" vertical="center" wrapText="1"/>
      <protection hidden="1"/>
    </xf>
    <xf numFmtId="0" fontId="4" fillId="4" borderId="2" xfId="0" applyFont="1" applyFill="1" applyBorder="1" applyAlignment="1">
      <alignment horizontal="center" vertical="center" wrapText="1"/>
    </xf>
    <xf numFmtId="0" fontId="0" fillId="0" borderId="1" xfId="0" applyBorder="1" applyAlignment="1">
      <alignment horizontal="left"/>
    </xf>
    <xf numFmtId="0" fontId="0" fillId="0" borderId="1" xfId="0" applyBorder="1"/>
    <xf numFmtId="0" fontId="4" fillId="4" borderId="7" xfId="0" applyFont="1" applyFill="1" applyBorder="1" applyAlignment="1">
      <alignment vertical="center"/>
    </xf>
    <xf numFmtId="0" fontId="4" fillId="4" borderId="1" xfId="0" applyFont="1" applyFill="1" applyBorder="1" applyAlignment="1">
      <alignment horizontal="center" vertical="center" wrapText="1"/>
    </xf>
    <xf numFmtId="0" fontId="10" fillId="0" borderId="0" xfId="0" applyFont="1"/>
    <xf numFmtId="0" fontId="11" fillId="0" borderId="0" xfId="0" applyFont="1"/>
    <xf numFmtId="0" fontId="1" fillId="0" borderId="0" xfId="0" applyFont="1"/>
    <xf numFmtId="0" fontId="2" fillId="0" borderId="0" xfId="0" applyFont="1"/>
    <xf numFmtId="0" fontId="12" fillId="0" borderId="0" xfId="0" applyFont="1" applyAlignment="1">
      <alignment vertical="center"/>
    </xf>
    <xf numFmtId="0" fontId="7" fillId="0" borderId="0" xfId="0" applyFont="1" applyAlignment="1">
      <alignment vertical="center"/>
    </xf>
    <xf numFmtId="164" fontId="0" fillId="3" borderId="12" xfId="1" applyFont="1" applyFill="1" applyBorder="1" applyAlignment="1" applyProtection="1">
      <alignment horizontal="center" vertical="center"/>
      <protection locked="0"/>
    </xf>
    <xf numFmtId="164" fontId="0" fillId="3" borderId="13" xfId="1" applyFont="1" applyFill="1" applyBorder="1" applyAlignment="1" applyProtection="1">
      <alignment horizontal="center" vertical="center"/>
      <protection locked="0"/>
    </xf>
    <xf numFmtId="0" fontId="5" fillId="2" borderId="8" xfId="0" applyFont="1" applyFill="1" applyBorder="1" applyAlignment="1" applyProtection="1">
      <alignment horizontal="center" vertical="center" wrapText="1"/>
      <protection locked="0"/>
    </xf>
    <xf numFmtId="0" fontId="5" fillId="2" borderId="10" xfId="0" applyFont="1" applyFill="1" applyBorder="1" applyAlignment="1" applyProtection="1">
      <alignment horizontal="center" vertical="center" wrapText="1"/>
      <protection locked="0"/>
    </xf>
    <xf numFmtId="0" fontId="5" fillId="2" borderId="3" xfId="0" applyFont="1" applyFill="1" applyBorder="1" applyAlignment="1" applyProtection="1">
      <alignment horizontal="center" vertical="center" wrapText="1"/>
      <protection locked="0"/>
    </xf>
    <xf numFmtId="0" fontId="5" fillId="2" borderId="11" xfId="0" applyFont="1" applyFill="1" applyBorder="1" applyAlignment="1" applyProtection="1">
      <alignment horizontal="center" vertical="center" wrapText="1"/>
      <protection locked="0"/>
    </xf>
    <xf numFmtId="166" fontId="0" fillId="3" borderId="4" xfId="1" applyNumberFormat="1" applyFont="1" applyFill="1" applyBorder="1" applyAlignment="1" applyProtection="1">
      <alignment horizontal="center" vertical="center"/>
      <protection locked="0"/>
    </xf>
    <xf numFmtId="166" fontId="0" fillId="3" borderId="5" xfId="1" applyNumberFormat="1" applyFont="1" applyFill="1" applyBorder="1" applyAlignment="1" applyProtection="1">
      <alignment horizontal="center" vertical="center"/>
      <protection locked="0"/>
    </xf>
    <xf numFmtId="0" fontId="5" fillId="2" borderId="4" xfId="0" applyFont="1" applyFill="1" applyBorder="1" applyAlignment="1" applyProtection="1">
      <alignment horizontal="center" vertical="center" wrapText="1"/>
      <protection locked="0"/>
    </xf>
    <xf numFmtId="0" fontId="5" fillId="2" borderId="5"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protection locked="0"/>
    </xf>
    <xf numFmtId="0" fontId="4" fillId="4" borderId="5" xfId="0" applyFont="1" applyFill="1" applyBorder="1" applyAlignment="1" applyProtection="1">
      <alignment horizontal="center" vertical="center"/>
      <protection locked="0"/>
    </xf>
    <xf numFmtId="0" fontId="6" fillId="4"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cellXfs>
  <cellStyles count="2">
    <cellStyle name="Currency" xfId="1" builtinId="4"/>
    <cellStyle name="Normal" xfId="0" builtinId="0"/>
  </cellStyles>
  <dxfs count="1">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623887</xdr:colOff>
      <xdr:row>5</xdr:row>
      <xdr:rowOff>4763</xdr:rowOff>
    </xdr:from>
    <xdr:to>
      <xdr:col>11</xdr:col>
      <xdr:colOff>938212</xdr:colOff>
      <xdr:row>6</xdr:row>
      <xdr:rowOff>90488</xdr:rowOff>
    </xdr:to>
    <xdr:sp macro="" textlink="">
      <xdr:nvSpPr>
        <xdr:cNvPr id="21" name="Down Arrow 20">
          <a:extLst>
            <a:ext uri="{FF2B5EF4-FFF2-40B4-BE49-F238E27FC236}">
              <a16:creationId xmlns:a16="http://schemas.microsoft.com/office/drawing/2014/main" id="{00000000-0008-0000-0100-000015000000}"/>
            </a:ext>
          </a:extLst>
        </xdr:cNvPr>
        <xdr:cNvSpPr/>
      </xdr:nvSpPr>
      <xdr:spPr>
        <a:xfrm rot="16200000">
          <a:off x="8963025" y="1457325"/>
          <a:ext cx="285750" cy="314325"/>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AU" sz="1100"/>
        </a:p>
      </xdr:txBody>
    </xdr:sp>
    <xdr:clientData/>
  </xdr:twoCellAnchor>
  <xdr:twoCellAnchor>
    <xdr:from>
      <xdr:col>11</xdr:col>
      <xdr:colOff>733427</xdr:colOff>
      <xdr:row>10</xdr:row>
      <xdr:rowOff>28575</xdr:rowOff>
    </xdr:from>
    <xdr:to>
      <xdr:col>12</xdr:col>
      <xdr:colOff>57150</xdr:colOff>
      <xdr:row>11</xdr:row>
      <xdr:rowOff>28575</xdr:rowOff>
    </xdr:to>
    <xdr:sp macro="" textlink="">
      <xdr:nvSpPr>
        <xdr:cNvPr id="23" name="Down Arrow 22">
          <a:extLst>
            <a:ext uri="{FF2B5EF4-FFF2-40B4-BE49-F238E27FC236}">
              <a16:creationId xmlns:a16="http://schemas.microsoft.com/office/drawing/2014/main" id="{00000000-0008-0000-0100-000017000000}"/>
            </a:ext>
          </a:extLst>
        </xdr:cNvPr>
        <xdr:cNvSpPr/>
      </xdr:nvSpPr>
      <xdr:spPr>
        <a:xfrm rot="16200000">
          <a:off x="9124951" y="2409826"/>
          <a:ext cx="190500" cy="323848"/>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123826</xdr:colOff>
      <xdr:row>14</xdr:row>
      <xdr:rowOff>0</xdr:rowOff>
    </xdr:from>
    <xdr:to>
      <xdr:col>13</xdr:col>
      <xdr:colOff>1</xdr:colOff>
      <xdr:row>15</xdr:row>
      <xdr:rowOff>85725</xdr:rowOff>
    </xdr:to>
    <xdr:sp macro="" textlink="">
      <xdr:nvSpPr>
        <xdr:cNvPr id="27" name="Down Arrow 26">
          <a:extLst>
            <a:ext uri="{FF2B5EF4-FFF2-40B4-BE49-F238E27FC236}">
              <a16:creationId xmlns:a16="http://schemas.microsoft.com/office/drawing/2014/main" id="{00000000-0008-0000-0100-00001B000000}"/>
            </a:ext>
          </a:extLst>
        </xdr:cNvPr>
        <xdr:cNvSpPr/>
      </xdr:nvSpPr>
      <xdr:spPr>
        <a:xfrm rot="16200000">
          <a:off x="9463089" y="3205162"/>
          <a:ext cx="285750" cy="314325"/>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137160</xdr:colOff>
      <xdr:row>30</xdr:row>
      <xdr:rowOff>205740</xdr:rowOff>
    </xdr:from>
    <xdr:to>
      <xdr:col>4</xdr:col>
      <xdr:colOff>571500</xdr:colOff>
      <xdr:row>32</xdr:row>
      <xdr:rowOff>15240</xdr:rowOff>
    </xdr:to>
    <xdr:pic>
      <xdr:nvPicPr>
        <xdr:cNvPr id="3" name="Graphic 2" descr="Checkmark with solid fill">
          <a:extLst>
            <a:ext uri="{FF2B5EF4-FFF2-40B4-BE49-F238E27FC236}">
              <a16:creationId xmlns:a16="http://schemas.microsoft.com/office/drawing/2014/main" id="{50BC2B2E-F395-A689-009C-424E6EEEB8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75560" y="6682740"/>
          <a:ext cx="434340" cy="266700"/>
        </a:xfrm>
        <a:prstGeom prst="rect">
          <a:avLst/>
        </a:prstGeom>
      </xdr:spPr>
    </xdr:pic>
    <xdr:clientData/>
  </xdr:twoCellAnchor>
  <xdr:twoCellAnchor editAs="oneCell">
    <xdr:from>
      <xdr:col>4</xdr:col>
      <xdr:colOff>114300</xdr:colOff>
      <xdr:row>35</xdr:row>
      <xdr:rowOff>144780</xdr:rowOff>
    </xdr:from>
    <xdr:to>
      <xdr:col>4</xdr:col>
      <xdr:colOff>548640</xdr:colOff>
      <xdr:row>37</xdr:row>
      <xdr:rowOff>0</xdr:rowOff>
    </xdr:to>
    <xdr:pic>
      <xdr:nvPicPr>
        <xdr:cNvPr id="4" name="Graphic 3" descr="Checkmark with solid fill">
          <a:extLst>
            <a:ext uri="{FF2B5EF4-FFF2-40B4-BE49-F238E27FC236}">
              <a16:creationId xmlns:a16="http://schemas.microsoft.com/office/drawing/2014/main" id="{5CB4E699-E419-47FD-9EC0-635DF3ADB9D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52700" y="7673340"/>
          <a:ext cx="434340" cy="266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1:P65"/>
  <sheetViews>
    <sheetView tabSelected="1" workbookViewId="0">
      <selection activeCell="N19" sqref="N19"/>
    </sheetView>
  </sheetViews>
  <sheetFormatPr defaultColWidth="9.109375" defaultRowHeight="14.4"/>
  <cols>
    <col min="1" max="1" width="3.33203125" style="1" customWidth="1"/>
    <col min="2" max="2" width="12.44140625" style="17" bestFit="1" customWidth="1"/>
    <col min="3" max="3" width="19" style="1" customWidth="1"/>
    <col min="4" max="4" width="10.6640625" style="3" bestFit="1" customWidth="1"/>
    <col min="5" max="5" width="11.33203125" style="3" bestFit="1" customWidth="1"/>
    <col min="6" max="8" width="13.109375" style="3" customWidth="1"/>
    <col min="9" max="9" width="11.44140625" style="3" bestFit="1" customWidth="1"/>
    <col min="10" max="10" width="13.109375" style="3" customWidth="1"/>
    <col min="11" max="11" width="3.88671875" style="1" customWidth="1"/>
    <col min="12" max="12" width="15" style="1" customWidth="1"/>
    <col min="13" max="13" width="6.44140625" style="1" customWidth="1"/>
    <col min="14" max="14" width="24" style="1" customWidth="1"/>
    <col min="15" max="15" width="15" style="1" customWidth="1"/>
    <col min="16" max="16384" width="9.109375" style="1"/>
  </cols>
  <sheetData>
    <row r="1" spans="2:16" s="10" customFormat="1" ht="15" customHeight="1">
      <c r="B1" s="16"/>
      <c r="C1" s="8"/>
      <c r="D1" s="9"/>
      <c r="E1" s="9"/>
      <c r="F1" s="9"/>
      <c r="G1" s="9"/>
      <c r="H1" s="9"/>
      <c r="I1" s="9"/>
      <c r="J1" s="9"/>
      <c r="K1" s="11"/>
    </row>
    <row r="2" spans="2:16" s="10" customFormat="1" ht="15" customHeight="1">
      <c r="B2" s="16"/>
      <c r="C2" s="8"/>
      <c r="D2" s="9"/>
      <c r="E2" s="9"/>
      <c r="F2" s="9"/>
      <c r="G2" s="9"/>
      <c r="H2" s="9"/>
      <c r="I2" s="9"/>
      <c r="J2" s="9"/>
      <c r="K2" s="11"/>
    </row>
    <row r="3" spans="2:16" s="10" customFormat="1" ht="15" customHeight="1">
      <c r="B3" s="16"/>
      <c r="C3"/>
      <c r="D3" s="9"/>
      <c r="E3" s="9"/>
      <c r="F3" s="9"/>
      <c r="G3" s="9"/>
      <c r="H3" s="9"/>
      <c r="I3" s="9"/>
      <c r="J3" s="9"/>
      <c r="K3" s="11"/>
    </row>
    <row r="4" spans="2:16" s="2" customFormat="1" ht="12" customHeight="1" thickBot="1">
      <c r="B4"/>
      <c r="C4"/>
      <c r="D4"/>
      <c r="E4"/>
      <c r="F4"/>
      <c r="G4"/>
      <c r="H4"/>
      <c r="I4"/>
      <c r="J4"/>
      <c r="K4" s="12"/>
      <c r="L4" s="6"/>
      <c r="M4" s="6"/>
      <c r="N4" s="1"/>
      <c r="P4" s="1"/>
    </row>
    <row r="5" spans="2:16" s="2" customFormat="1" ht="60" customHeight="1" thickBot="1">
      <c r="B5" s="36" t="s">
        <v>19</v>
      </c>
      <c r="C5" s="32" t="s">
        <v>81</v>
      </c>
      <c r="D5" s="30" t="s">
        <v>83</v>
      </c>
      <c r="E5" s="30" t="s">
        <v>0</v>
      </c>
      <c r="F5" s="30" t="s">
        <v>84</v>
      </c>
      <c r="G5" s="30" t="s">
        <v>79</v>
      </c>
      <c r="H5" s="30" t="s">
        <v>85</v>
      </c>
      <c r="I5" s="31" t="s">
        <v>86</v>
      </c>
      <c r="J5" s="30" t="s">
        <v>82</v>
      </c>
      <c r="K5" s="13"/>
      <c r="L5" s="51" t="s">
        <v>80</v>
      </c>
      <c r="M5" s="7"/>
      <c r="N5" s="7"/>
      <c r="O5"/>
      <c r="P5" s="1"/>
    </row>
    <row r="6" spans="2:16" ht="15.75" customHeight="1" thickBot="1">
      <c r="B6" s="33" t="s">
        <v>70</v>
      </c>
      <c r="C6" s="34" t="s">
        <v>4</v>
      </c>
      <c r="D6" s="4">
        <v>42248</v>
      </c>
      <c r="E6" s="4">
        <v>43063</v>
      </c>
      <c r="F6" s="5">
        <v>90000</v>
      </c>
      <c r="G6" s="28">
        <v>0.1</v>
      </c>
      <c r="H6" s="5">
        <f>F6*(1+G6)</f>
        <v>99000.000000000015</v>
      </c>
      <c r="I6" s="25">
        <v>9</v>
      </c>
      <c r="J6" s="5" t="s">
        <v>16</v>
      </c>
      <c r="K6" s="14"/>
      <c r="L6" s="52"/>
      <c r="M6" s="26" t="s">
        <v>16</v>
      </c>
      <c r="N6" s="35" t="str">
        <f>"Number of jobs in "&amp;M6</f>
        <v>Number of jobs in QLD</v>
      </c>
      <c r="O6" s="27">
        <f>SUMIF(J6:J65,M6,I6:I65)</f>
        <v>66</v>
      </c>
    </row>
    <row r="7" spans="2:16" ht="15" customHeight="1">
      <c r="B7" s="33" t="s">
        <v>71</v>
      </c>
      <c r="C7" s="34" t="s">
        <v>6</v>
      </c>
      <c r="D7" s="4">
        <v>42275</v>
      </c>
      <c r="E7" s="4">
        <v>42829</v>
      </c>
      <c r="F7" s="5">
        <v>37800</v>
      </c>
      <c r="G7" s="29">
        <v>0.4</v>
      </c>
      <c r="H7" s="5">
        <f t="shared" ref="H7:H65" si="0">F7*(1+G7)</f>
        <v>52920</v>
      </c>
      <c r="I7" s="25">
        <v>4</v>
      </c>
      <c r="J7" s="5" t="s">
        <v>17</v>
      </c>
      <c r="K7" s="14"/>
      <c r="L7" s="22"/>
      <c r="M7" s="23"/>
      <c r="N7" s="23"/>
      <c r="O7" s="24"/>
    </row>
    <row r="8" spans="2:16" ht="15.75" customHeight="1">
      <c r="B8" s="33" t="s">
        <v>72</v>
      </c>
      <c r="C8" s="34" t="s">
        <v>3</v>
      </c>
      <c r="D8" s="4">
        <v>42427</v>
      </c>
      <c r="E8" s="4">
        <v>43188</v>
      </c>
      <c r="F8" s="5">
        <v>79200</v>
      </c>
      <c r="G8" s="29">
        <v>0.3</v>
      </c>
      <c r="H8" s="5">
        <f t="shared" si="0"/>
        <v>102960</v>
      </c>
      <c r="I8" s="25">
        <v>8</v>
      </c>
      <c r="J8" s="5" t="s">
        <v>18</v>
      </c>
      <c r="K8" s="14"/>
      <c r="L8" s="18"/>
      <c r="M8" s="19"/>
      <c r="N8" s="19"/>
      <c r="O8"/>
    </row>
    <row r="9" spans="2:16" ht="15.75" customHeight="1" thickBot="1">
      <c r="B9" s="33" t="s">
        <v>73</v>
      </c>
      <c r="C9" s="34" t="s">
        <v>7</v>
      </c>
      <c r="D9" s="4">
        <v>42277</v>
      </c>
      <c r="E9" s="4">
        <v>42826.5</v>
      </c>
      <c r="F9" s="5">
        <v>36900</v>
      </c>
      <c r="G9" s="29">
        <v>0.4</v>
      </c>
      <c r="H9" s="5">
        <f t="shared" si="0"/>
        <v>51660</v>
      </c>
      <c r="I9" s="25">
        <v>4</v>
      </c>
      <c r="J9" s="5" t="s">
        <v>16</v>
      </c>
      <c r="K9" s="14"/>
      <c r="L9" s="20"/>
      <c r="M9" s="21"/>
      <c r="N9" s="21"/>
      <c r="O9"/>
    </row>
    <row r="10" spans="2:16" ht="15" customHeight="1">
      <c r="B10" s="33" t="s">
        <v>74</v>
      </c>
      <c r="C10" s="34" t="s">
        <v>2</v>
      </c>
      <c r="D10" s="4">
        <v>42393</v>
      </c>
      <c r="E10" s="4">
        <v>43073</v>
      </c>
      <c r="F10" s="5">
        <v>63000</v>
      </c>
      <c r="G10" s="29">
        <v>0.3</v>
      </c>
      <c r="H10" s="5">
        <f t="shared" si="0"/>
        <v>81900</v>
      </c>
      <c r="I10" s="25">
        <v>6</v>
      </c>
      <c r="J10" s="5" t="s">
        <v>17</v>
      </c>
      <c r="K10" s="14"/>
      <c r="L10" s="51" t="s">
        <v>80</v>
      </c>
      <c r="M10" s="53" t="s">
        <v>16</v>
      </c>
      <c r="N10" s="55" t="str">
        <f>"Total profit from the jobs in "&amp;M10</f>
        <v>Total profit from the jobs in QLD</v>
      </c>
      <c r="O10" s="43">
        <f>SUMIF(J6:J65,M10,H6:H65)-SUMIF(J6:J65,M10,F6:F65)</f>
        <v>199440</v>
      </c>
    </row>
    <row r="11" spans="2:16" ht="15" customHeight="1" thickBot="1">
      <c r="B11" s="33" t="s">
        <v>75</v>
      </c>
      <c r="C11" s="34" t="s">
        <v>8</v>
      </c>
      <c r="D11" s="4">
        <v>42424</v>
      </c>
      <c r="E11" s="4">
        <v>42928.5</v>
      </c>
      <c r="F11" s="5">
        <v>27900</v>
      </c>
      <c r="G11" s="29">
        <v>0.4</v>
      </c>
      <c r="H11" s="5">
        <f t="shared" si="0"/>
        <v>39060</v>
      </c>
      <c r="I11" s="25">
        <v>3</v>
      </c>
      <c r="J11" s="5" t="s">
        <v>17</v>
      </c>
      <c r="K11" s="15"/>
      <c r="L11" s="52"/>
      <c r="M11" s="54"/>
      <c r="N11" s="56"/>
      <c r="O11" s="44"/>
    </row>
    <row r="12" spans="2:16" ht="15" customHeight="1">
      <c r="B12" s="33" t="s">
        <v>76</v>
      </c>
      <c r="C12" s="34" t="s">
        <v>9</v>
      </c>
      <c r="D12" s="4">
        <v>42392</v>
      </c>
      <c r="E12" s="4">
        <v>42851.5</v>
      </c>
      <c r="F12" s="5">
        <v>18900</v>
      </c>
      <c r="G12" s="29">
        <v>0.5</v>
      </c>
      <c r="H12" s="5">
        <f t="shared" si="0"/>
        <v>28350</v>
      </c>
      <c r="I12" s="25">
        <v>2</v>
      </c>
      <c r="J12" s="5" t="s">
        <v>16</v>
      </c>
      <c r="K12" s="15"/>
      <c r="L12"/>
      <c r="M12"/>
      <c r="N12"/>
      <c r="O12"/>
    </row>
    <row r="13" spans="2:16" ht="15" thickBot="1">
      <c r="B13" s="33" t="s">
        <v>77</v>
      </c>
      <c r="C13" s="34" t="s">
        <v>10</v>
      </c>
      <c r="D13" s="4">
        <v>42430</v>
      </c>
      <c r="E13" s="4">
        <v>43033.5</v>
      </c>
      <c r="F13" s="5">
        <v>47700</v>
      </c>
      <c r="G13" s="29">
        <v>0.3</v>
      </c>
      <c r="H13" s="5">
        <f t="shared" si="0"/>
        <v>62010</v>
      </c>
      <c r="I13" s="25">
        <v>5</v>
      </c>
      <c r="J13" s="5" t="s">
        <v>18</v>
      </c>
      <c r="K13" s="14"/>
      <c r="O13"/>
    </row>
    <row r="14" spans="2:16">
      <c r="B14" s="33" t="s">
        <v>78</v>
      </c>
      <c r="C14" s="34" t="s">
        <v>2</v>
      </c>
      <c r="D14" s="4">
        <v>42290</v>
      </c>
      <c r="E14" s="4">
        <v>42970</v>
      </c>
      <c r="F14" s="5">
        <v>63000</v>
      </c>
      <c r="G14" s="29">
        <v>0.3</v>
      </c>
      <c r="H14" s="5">
        <f t="shared" si="0"/>
        <v>81900</v>
      </c>
      <c r="I14" s="25">
        <v>6</v>
      </c>
      <c r="J14" s="5" t="s">
        <v>16</v>
      </c>
      <c r="K14" s="14"/>
      <c r="L14" s="45" t="s">
        <v>87</v>
      </c>
      <c r="M14" s="46"/>
      <c r="N14" s="49">
        <v>8</v>
      </c>
      <c r="O14"/>
    </row>
    <row r="15" spans="2:16" ht="15" thickBot="1">
      <c r="B15" s="33" t="s">
        <v>20</v>
      </c>
      <c r="C15" s="34" t="s">
        <v>9</v>
      </c>
      <c r="D15" s="4">
        <v>42384</v>
      </c>
      <c r="E15" s="4">
        <v>42843.5</v>
      </c>
      <c r="F15" s="5">
        <v>18900</v>
      </c>
      <c r="G15" s="29">
        <v>0.5</v>
      </c>
      <c r="H15" s="5">
        <f t="shared" si="0"/>
        <v>28350</v>
      </c>
      <c r="I15" s="25">
        <v>2</v>
      </c>
      <c r="J15" s="5" t="s">
        <v>18</v>
      </c>
      <c r="K15" s="14"/>
      <c r="L15" s="47"/>
      <c r="M15" s="48"/>
      <c r="N15" s="50"/>
      <c r="O15"/>
    </row>
    <row r="16" spans="2:16">
      <c r="B16" s="33" t="s">
        <v>21</v>
      </c>
      <c r="C16" s="34" t="s">
        <v>11</v>
      </c>
      <c r="D16" s="4">
        <v>42358</v>
      </c>
      <c r="E16" s="4">
        <v>42763.5</v>
      </c>
      <c r="F16" s="5">
        <v>8100</v>
      </c>
      <c r="G16" s="28">
        <v>0.5</v>
      </c>
      <c r="H16" s="5">
        <f t="shared" si="0"/>
        <v>12150</v>
      </c>
      <c r="I16" s="25">
        <v>1</v>
      </c>
      <c r="J16" s="5" t="s">
        <v>18</v>
      </c>
      <c r="K16" s="14"/>
    </row>
    <row r="17" spans="2:11">
      <c r="B17" s="33" t="s">
        <v>22</v>
      </c>
      <c r="C17" s="34" t="s">
        <v>12</v>
      </c>
      <c r="D17" s="4">
        <v>42269</v>
      </c>
      <c r="E17" s="4">
        <v>42706</v>
      </c>
      <c r="F17" s="5">
        <v>14400</v>
      </c>
      <c r="G17" s="29">
        <v>0.5</v>
      </c>
      <c r="H17" s="5">
        <f t="shared" si="0"/>
        <v>21600</v>
      </c>
      <c r="I17" s="25">
        <v>1</v>
      </c>
      <c r="J17" s="5" t="s">
        <v>18</v>
      </c>
      <c r="K17" s="14"/>
    </row>
    <row r="18" spans="2:11">
      <c r="B18" s="33" t="s">
        <v>23</v>
      </c>
      <c r="C18" s="34" t="s">
        <v>13</v>
      </c>
      <c r="D18" s="4">
        <v>42325</v>
      </c>
      <c r="E18" s="4">
        <v>43027.5</v>
      </c>
      <c r="F18" s="5">
        <v>67500</v>
      </c>
      <c r="G18" s="29">
        <v>0.3</v>
      </c>
      <c r="H18" s="5">
        <f t="shared" si="0"/>
        <v>87750</v>
      </c>
      <c r="I18" s="25">
        <v>7</v>
      </c>
      <c r="J18" s="5" t="s">
        <v>18</v>
      </c>
      <c r="K18" s="14"/>
    </row>
    <row r="19" spans="2:11">
      <c r="B19" s="33" t="s">
        <v>74</v>
      </c>
      <c r="C19" s="34" t="s">
        <v>11</v>
      </c>
      <c r="D19" s="4">
        <v>42385</v>
      </c>
      <c r="E19" s="4">
        <v>42790.5</v>
      </c>
      <c r="F19" s="5">
        <v>8100</v>
      </c>
      <c r="G19" s="29">
        <v>0.5</v>
      </c>
      <c r="H19" s="5">
        <f t="shared" si="0"/>
        <v>12150</v>
      </c>
      <c r="I19" s="25">
        <v>1</v>
      </c>
      <c r="J19" s="5" t="s">
        <v>17</v>
      </c>
      <c r="K19" s="14"/>
    </row>
    <row r="20" spans="2:11">
      <c r="B20" s="33" t="s">
        <v>24</v>
      </c>
      <c r="C20" s="34" t="s">
        <v>14</v>
      </c>
      <c r="D20" s="4">
        <v>42391</v>
      </c>
      <c r="E20" s="4">
        <v>42787.5</v>
      </c>
      <c r="F20" s="5">
        <v>6300</v>
      </c>
      <c r="G20" s="29">
        <v>0.5</v>
      </c>
      <c r="H20" s="5">
        <f t="shared" si="0"/>
        <v>9450</v>
      </c>
      <c r="I20" s="25">
        <v>1</v>
      </c>
      <c r="J20" s="5" t="s">
        <v>18</v>
      </c>
      <c r="K20" s="14"/>
    </row>
    <row r="21" spans="2:11">
      <c r="B21" s="33" t="s">
        <v>25</v>
      </c>
      <c r="C21" s="34" t="s">
        <v>8</v>
      </c>
      <c r="D21" s="4">
        <v>42395</v>
      </c>
      <c r="E21" s="4">
        <v>42899.5</v>
      </c>
      <c r="F21" s="5">
        <v>27900</v>
      </c>
      <c r="G21" s="28">
        <v>0.4</v>
      </c>
      <c r="H21" s="5">
        <f t="shared" si="0"/>
        <v>39060</v>
      </c>
      <c r="I21" s="25">
        <v>3</v>
      </c>
      <c r="J21" s="5" t="s">
        <v>18</v>
      </c>
      <c r="K21" s="14"/>
    </row>
    <row r="22" spans="2:11">
      <c r="B22" s="33" t="s">
        <v>26</v>
      </c>
      <c r="C22" s="34" t="s">
        <v>5</v>
      </c>
      <c r="D22" s="4">
        <v>42258</v>
      </c>
      <c r="E22" s="4">
        <v>43086.5</v>
      </c>
      <c r="F22" s="5">
        <v>92700</v>
      </c>
      <c r="G22" s="29">
        <v>0.3</v>
      </c>
      <c r="H22" s="5">
        <f t="shared" si="0"/>
        <v>120510</v>
      </c>
      <c r="I22" s="25">
        <v>9</v>
      </c>
      <c r="J22" s="5" t="s">
        <v>17</v>
      </c>
      <c r="K22" s="14"/>
    </row>
    <row r="23" spans="2:11">
      <c r="B23" s="33" t="s">
        <v>27</v>
      </c>
      <c r="C23" s="34" t="s">
        <v>14</v>
      </c>
      <c r="D23" s="4">
        <v>42415</v>
      </c>
      <c r="E23" s="4">
        <v>42811.5</v>
      </c>
      <c r="F23" s="5">
        <v>6300</v>
      </c>
      <c r="G23" s="29">
        <v>0.5</v>
      </c>
      <c r="H23" s="5">
        <f t="shared" si="0"/>
        <v>9450</v>
      </c>
      <c r="I23" s="25">
        <v>1</v>
      </c>
      <c r="J23" s="5" t="s">
        <v>17</v>
      </c>
      <c r="K23" s="14"/>
    </row>
    <row r="24" spans="2:11">
      <c r="B24" s="33" t="s">
        <v>28</v>
      </c>
      <c r="C24" s="34" t="s">
        <v>5</v>
      </c>
      <c r="D24" s="4">
        <v>42389</v>
      </c>
      <c r="E24" s="4">
        <v>43217.5</v>
      </c>
      <c r="F24" s="5">
        <v>92700</v>
      </c>
      <c r="G24" s="28">
        <v>0.1</v>
      </c>
      <c r="H24" s="5">
        <f t="shared" si="0"/>
        <v>101970.00000000001</v>
      </c>
      <c r="I24" s="25">
        <v>9</v>
      </c>
      <c r="J24" s="5" t="s">
        <v>17</v>
      </c>
      <c r="K24" s="14"/>
    </row>
    <row r="25" spans="2:11">
      <c r="B25" s="33" t="s">
        <v>29</v>
      </c>
      <c r="C25" s="34" t="s">
        <v>10</v>
      </c>
      <c r="D25" s="4">
        <v>42403</v>
      </c>
      <c r="E25" s="4">
        <v>43006.5</v>
      </c>
      <c r="F25" s="5">
        <v>47700</v>
      </c>
      <c r="G25" s="29">
        <v>0.3</v>
      </c>
      <c r="H25" s="5">
        <f t="shared" si="0"/>
        <v>62010</v>
      </c>
      <c r="I25" s="25">
        <v>5</v>
      </c>
      <c r="J25" s="5" t="s">
        <v>18</v>
      </c>
      <c r="K25" s="14"/>
    </row>
    <row r="26" spans="2:11">
      <c r="B26" s="33" t="s">
        <v>30</v>
      </c>
      <c r="C26" s="34" t="s">
        <v>12</v>
      </c>
      <c r="D26" s="4">
        <v>42311</v>
      </c>
      <c r="E26" s="4">
        <v>42748</v>
      </c>
      <c r="F26" s="5">
        <v>14400</v>
      </c>
      <c r="G26" s="29">
        <v>0.5</v>
      </c>
      <c r="H26" s="5">
        <f t="shared" si="0"/>
        <v>21600</v>
      </c>
      <c r="I26" s="25">
        <v>1</v>
      </c>
      <c r="J26" s="5" t="s">
        <v>18</v>
      </c>
      <c r="K26" s="14"/>
    </row>
    <row r="27" spans="2:11">
      <c r="B27" s="33" t="s">
        <v>31</v>
      </c>
      <c r="C27" s="34" t="s">
        <v>12</v>
      </c>
      <c r="D27" s="4">
        <v>42324</v>
      </c>
      <c r="E27" s="4">
        <v>42761</v>
      </c>
      <c r="F27" s="5">
        <v>14400</v>
      </c>
      <c r="G27" s="29">
        <v>0.5</v>
      </c>
      <c r="H27" s="5">
        <f t="shared" si="0"/>
        <v>21600</v>
      </c>
      <c r="I27" s="25">
        <v>1</v>
      </c>
      <c r="J27" s="5" t="s">
        <v>17</v>
      </c>
      <c r="K27" s="14"/>
    </row>
    <row r="28" spans="2:11">
      <c r="B28" s="33" t="s">
        <v>32</v>
      </c>
      <c r="C28" s="34" t="s">
        <v>10</v>
      </c>
      <c r="D28" s="4">
        <v>42434</v>
      </c>
      <c r="E28" s="4">
        <v>43037.5</v>
      </c>
      <c r="F28" s="5">
        <v>47700</v>
      </c>
      <c r="G28" s="29">
        <v>0.3</v>
      </c>
      <c r="H28" s="5">
        <f t="shared" si="0"/>
        <v>62010</v>
      </c>
      <c r="I28" s="25">
        <v>5</v>
      </c>
      <c r="J28" s="5" t="s">
        <v>16</v>
      </c>
      <c r="K28" s="14"/>
    </row>
    <row r="29" spans="2:11">
      <c r="B29" s="33" t="s">
        <v>33</v>
      </c>
      <c r="C29" s="34" t="s">
        <v>3</v>
      </c>
      <c r="D29" s="4">
        <v>42434</v>
      </c>
      <c r="E29" s="4">
        <v>43195</v>
      </c>
      <c r="F29" s="5">
        <v>79200</v>
      </c>
      <c r="G29" s="29">
        <v>0.3</v>
      </c>
      <c r="H29" s="5">
        <f t="shared" si="0"/>
        <v>102960</v>
      </c>
      <c r="I29" s="25">
        <v>8</v>
      </c>
      <c r="J29" s="5" t="s">
        <v>18</v>
      </c>
      <c r="K29" s="14"/>
    </row>
    <row r="30" spans="2:11">
      <c r="B30" s="33" t="s">
        <v>34</v>
      </c>
      <c r="C30" s="34" t="s">
        <v>15</v>
      </c>
      <c r="D30" s="4">
        <v>42354</v>
      </c>
      <c r="E30" s="4">
        <v>42764</v>
      </c>
      <c r="F30" s="5">
        <v>9000</v>
      </c>
      <c r="G30" s="29">
        <v>0.5</v>
      </c>
      <c r="H30" s="5">
        <f t="shared" si="0"/>
        <v>13500</v>
      </c>
      <c r="I30" s="25">
        <v>1</v>
      </c>
      <c r="J30" s="5" t="s">
        <v>16</v>
      </c>
      <c r="K30" s="14"/>
    </row>
    <row r="31" spans="2:11">
      <c r="B31" s="33" t="s">
        <v>35</v>
      </c>
      <c r="C31" s="34" t="s">
        <v>13</v>
      </c>
      <c r="D31" s="4">
        <v>42277</v>
      </c>
      <c r="E31" s="4">
        <v>42979.5</v>
      </c>
      <c r="F31" s="5">
        <v>67500</v>
      </c>
      <c r="G31" s="29">
        <v>0.3</v>
      </c>
      <c r="H31" s="5">
        <f t="shared" si="0"/>
        <v>87750</v>
      </c>
      <c r="I31" s="25">
        <v>7</v>
      </c>
      <c r="J31" s="5" t="s">
        <v>18</v>
      </c>
      <c r="K31" s="14"/>
    </row>
    <row r="32" spans="2:11">
      <c r="B32" s="33" t="s">
        <v>36</v>
      </c>
      <c r="C32" s="34" t="s">
        <v>4</v>
      </c>
      <c r="D32" s="4">
        <v>42382</v>
      </c>
      <c r="E32" s="4">
        <v>43179</v>
      </c>
      <c r="F32" s="5">
        <v>86400</v>
      </c>
      <c r="G32" s="29">
        <v>0.3</v>
      </c>
      <c r="H32" s="5">
        <f t="shared" si="0"/>
        <v>112320</v>
      </c>
      <c r="I32" s="25">
        <v>9</v>
      </c>
      <c r="J32" s="5" t="s">
        <v>16</v>
      </c>
      <c r="K32" s="14"/>
    </row>
    <row r="33" spans="2:11">
      <c r="B33" s="33" t="s">
        <v>37</v>
      </c>
      <c r="C33" s="34" t="s">
        <v>5</v>
      </c>
      <c r="D33" s="4">
        <v>42440</v>
      </c>
      <c r="E33" s="4">
        <v>43268.5</v>
      </c>
      <c r="F33" s="5">
        <v>92700</v>
      </c>
      <c r="G33" s="28">
        <v>0.1</v>
      </c>
      <c r="H33" s="5">
        <f t="shared" si="0"/>
        <v>101970.00000000001</v>
      </c>
      <c r="I33" s="25">
        <v>9</v>
      </c>
      <c r="J33" s="5" t="s">
        <v>18</v>
      </c>
      <c r="K33" s="14"/>
    </row>
    <row r="34" spans="2:11">
      <c r="B34" s="33" t="s">
        <v>38</v>
      </c>
      <c r="C34" s="34" t="s">
        <v>8</v>
      </c>
      <c r="D34" s="4">
        <v>42299</v>
      </c>
      <c r="E34" s="4">
        <v>42803.5</v>
      </c>
      <c r="F34" s="5">
        <v>27900</v>
      </c>
      <c r="G34" s="29">
        <v>0.4</v>
      </c>
      <c r="H34" s="5">
        <f t="shared" si="0"/>
        <v>39060</v>
      </c>
      <c r="I34" s="25">
        <v>3</v>
      </c>
      <c r="J34" s="5" t="s">
        <v>16</v>
      </c>
      <c r="K34" s="14"/>
    </row>
    <row r="35" spans="2:11">
      <c r="B35" s="33" t="s">
        <v>39</v>
      </c>
      <c r="C35" s="34" t="s">
        <v>15</v>
      </c>
      <c r="D35" s="4">
        <v>42291</v>
      </c>
      <c r="E35" s="4">
        <v>42701</v>
      </c>
      <c r="F35" s="5">
        <v>9000</v>
      </c>
      <c r="G35" s="29">
        <v>0.5</v>
      </c>
      <c r="H35" s="5">
        <f t="shared" si="0"/>
        <v>13500</v>
      </c>
      <c r="I35" s="25">
        <v>1</v>
      </c>
      <c r="J35" s="5" t="s">
        <v>16</v>
      </c>
      <c r="K35" s="14"/>
    </row>
    <row r="36" spans="2:11">
      <c r="B36" s="33" t="s">
        <v>40</v>
      </c>
      <c r="C36" s="34" t="s">
        <v>6</v>
      </c>
      <c r="D36" s="4">
        <v>42290</v>
      </c>
      <c r="E36" s="4">
        <v>42844</v>
      </c>
      <c r="F36" s="5">
        <v>37800</v>
      </c>
      <c r="G36" s="29">
        <v>0.4</v>
      </c>
      <c r="H36" s="5">
        <f t="shared" si="0"/>
        <v>52920</v>
      </c>
      <c r="I36" s="25">
        <v>4</v>
      </c>
      <c r="J36" s="5" t="s">
        <v>17</v>
      </c>
      <c r="K36" s="14"/>
    </row>
    <row r="37" spans="2:11">
      <c r="B37" s="33" t="s">
        <v>41</v>
      </c>
      <c r="C37" s="34" t="s">
        <v>8</v>
      </c>
      <c r="D37" s="4">
        <v>42269</v>
      </c>
      <c r="E37" s="4">
        <v>42773.5</v>
      </c>
      <c r="F37" s="5">
        <v>27900</v>
      </c>
      <c r="G37" s="29">
        <v>0.4</v>
      </c>
      <c r="H37" s="5">
        <f t="shared" si="0"/>
        <v>39060</v>
      </c>
      <c r="I37" s="25">
        <v>3</v>
      </c>
      <c r="J37" s="5" t="s">
        <v>16</v>
      </c>
      <c r="K37" s="14"/>
    </row>
    <row r="38" spans="2:11">
      <c r="B38" s="33" t="s">
        <v>42</v>
      </c>
      <c r="C38" s="34" t="s">
        <v>6</v>
      </c>
      <c r="D38" s="4">
        <v>42358</v>
      </c>
      <c r="E38" s="4">
        <v>42912</v>
      </c>
      <c r="F38" s="5">
        <v>37800</v>
      </c>
      <c r="G38" s="29">
        <v>0.4</v>
      </c>
      <c r="H38" s="5">
        <f t="shared" si="0"/>
        <v>52920</v>
      </c>
      <c r="I38" s="25">
        <v>4</v>
      </c>
      <c r="J38" s="5" t="s">
        <v>16</v>
      </c>
      <c r="K38" s="14"/>
    </row>
    <row r="39" spans="2:11">
      <c r="B39" s="33" t="s">
        <v>43</v>
      </c>
      <c r="C39" s="34" t="s">
        <v>4</v>
      </c>
      <c r="D39" s="4">
        <v>42369</v>
      </c>
      <c r="E39" s="4">
        <v>43166</v>
      </c>
      <c r="F39" s="5">
        <v>86400</v>
      </c>
      <c r="G39" s="29">
        <v>0.3</v>
      </c>
      <c r="H39" s="5">
        <f t="shared" si="0"/>
        <v>112320</v>
      </c>
      <c r="I39" s="25">
        <v>9</v>
      </c>
      <c r="J39" s="5" t="s">
        <v>18</v>
      </c>
      <c r="K39" s="14"/>
    </row>
    <row r="40" spans="2:11">
      <c r="B40" s="33" t="s">
        <v>44</v>
      </c>
      <c r="C40" s="34" t="s">
        <v>14</v>
      </c>
      <c r="D40" s="4">
        <v>42264</v>
      </c>
      <c r="E40" s="4">
        <v>42660.5</v>
      </c>
      <c r="F40" s="5">
        <v>6300</v>
      </c>
      <c r="G40" s="29">
        <v>0.5</v>
      </c>
      <c r="H40" s="5">
        <f t="shared" si="0"/>
        <v>9450</v>
      </c>
      <c r="I40" s="25">
        <v>1</v>
      </c>
      <c r="J40" s="5" t="s">
        <v>16</v>
      </c>
      <c r="K40" s="14"/>
    </row>
    <row r="41" spans="2:11">
      <c r="B41" s="33" t="s">
        <v>45</v>
      </c>
      <c r="C41" s="34" t="s">
        <v>3</v>
      </c>
      <c r="D41" s="4">
        <v>42319</v>
      </c>
      <c r="E41" s="4">
        <v>43080</v>
      </c>
      <c r="F41" s="5">
        <v>79200</v>
      </c>
      <c r="G41" s="29">
        <v>0.3</v>
      </c>
      <c r="H41" s="5">
        <f t="shared" si="0"/>
        <v>102960</v>
      </c>
      <c r="I41" s="25">
        <v>8</v>
      </c>
      <c r="J41" s="5" t="s">
        <v>17</v>
      </c>
      <c r="K41" s="14"/>
    </row>
    <row r="42" spans="2:11">
      <c r="B42" s="33" t="s">
        <v>46</v>
      </c>
      <c r="C42" s="34" t="s">
        <v>11</v>
      </c>
      <c r="D42" s="4">
        <v>42399</v>
      </c>
      <c r="E42" s="4">
        <v>42804.5</v>
      </c>
      <c r="F42" s="5">
        <v>8100</v>
      </c>
      <c r="G42" s="29">
        <v>0.5</v>
      </c>
      <c r="H42" s="5">
        <f t="shared" si="0"/>
        <v>12150</v>
      </c>
      <c r="I42" s="25">
        <v>1</v>
      </c>
      <c r="J42" s="5" t="s">
        <v>18</v>
      </c>
      <c r="K42" s="14"/>
    </row>
    <row r="43" spans="2:11">
      <c r="B43" s="33" t="s">
        <v>47</v>
      </c>
      <c r="C43" s="34" t="s">
        <v>11</v>
      </c>
      <c r="D43" s="4">
        <v>42275</v>
      </c>
      <c r="E43" s="4">
        <v>42680.5</v>
      </c>
      <c r="F43" s="5">
        <v>8100</v>
      </c>
      <c r="G43" s="29">
        <v>0.5</v>
      </c>
      <c r="H43" s="5">
        <f t="shared" si="0"/>
        <v>12150</v>
      </c>
      <c r="I43" s="25">
        <v>1</v>
      </c>
      <c r="J43" s="5" t="s">
        <v>17</v>
      </c>
      <c r="K43" s="14"/>
    </row>
    <row r="44" spans="2:11">
      <c r="B44" s="33" t="s">
        <v>48</v>
      </c>
      <c r="C44" s="34" t="s">
        <v>1</v>
      </c>
      <c r="D44" s="4">
        <v>42377</v>
      </c>
      <c r="E44" s="4">
        <v>43016.5</v>
      </c>
      <c r="F44" s="5">
        <v>54900</v>
      </c>
      <c r="G44" s="29">
        <v>0.3</v>
      </c>
      <c r="H44" s="5">
        <f t="shared" si="0"/>
        <v>71370</v>
      </c>
      <c r="I44" s="25">
        <v>5</v>
      </c>
      <c r="J44" s="5" t="s">
        <v>17</v>
      </c>
      <c r="K44" s="14"/>
    </row>
    <row r="45" spans="2:11">
      <c r="B45" s="33" t="s">
        <v>49</v>
      </c>
      <c r="C45" s="34" t="s">
        <v>14</v>
      </c>
      <c r="D45" s="4">
        <v>42380</v>
      </c>
      <c r="E45" s="4">
        <v>42776.5</v>
      </c>
      <c r="F45" s="5">
        <v>6300</v>
      </c>
      <c r="G45" s="29">
        <v>0.5</v>
      </c>
      <c r="H45" s="5">
        <f t="shared" si="0"/>
        <v>9450</v>
      </c>
      <c r="I45" s="25">
        <v>1</v>
      </c>
      <c r="J45" s="5" t="s">
        <v>18</v>
      </c>
      <c r="K45" s="14"/>
    </row>
    <row r="46" spans="2:11">
      <c r="B46" s="33" t="s">
        <v>50</v>
      </c>
      <c r="C46" s="34" t="s">
        <v>2</v>
      </c>
      <c r="D46" s="4">
        <v>42415</v>
      </c>
      <c r="E46" s="4">
        <v>43095</v>
      </c>
      <c r="F46" s="5">
        <v>63000</v>
      </c>
      <c r="G46" s="29">
        <v>0.3</v>
      </c>
      <c r="H46" s="5">
        <f t="shared" si="0"/>
        <v>81900</v>
      </c>
      <c r="I46" s="25">
        <v>6</v>
      </c>
      <c r="J46" s="5" t="s">
        <v>18</v>
      </c>
      <c r="K46" s="14"/>
    </row>
    <row r="47" spans="2:11">
      <c r="B47" s="33" t="s">
        <v>51</v>
      </c>
      <c r="C47" s="34" t="s">
        <v>11</v>
      </c>
      <c r="D47" s="4">
        <v>42358</v>
      </c>
      <c r="E47" s="4">
        <v>42763.5</v>
      </c>
      <c r="F47" s="5">
        <v>8100</v>
      </c>
      <c r="G47" s="29">
        <v>0.5</v>
      </c>
      <c r="H47" s="5">
        <f t="shared" si="0"/>
        <v>12150</v>
      </c>
      <c r="I47" s="25">
        <v>1</v>
      </c>
      <c r="J47" s="5" t="s">
        <v>18</v>
      </c>
      <c r="K47" s="14"/>
    </row>
    <row r="48" spans="2:11">
      <c r="B48" s="33" t="s">
        <v>52</v>
      </c>
      <c r="C48" s="34" t="s">
        <v>13</v>
      </c>
      <c r="D48" s="4">
        <v>42445</v>
      </c>
      <c r="E48" s="4">
        <v>43147.5</v>
      </c>
      <c r="F48" s="5">
        <v>67500</v>
      </c>
      <c r="G48" s="29">
        <v>0.3</v>
      </c>
      <c r="H48" s="5">
        <f t="shared" si="0"/>
        <v>87750</v>
      </c>
      <c r="I48" s="25">
        <v>7</v>
      </c>
      <c r="J48" s="5" t="s">
        <v>18</v>
      </c>
      <c r="K48" s="14"/>
    </row>
    <row r="49" spans="2:11">
      <c r="B49" s="33" t="s">
        <v>53</v>
      </c>
      <c r="C49" s="34" t="s">
        <v>6</v>
      </c>
      <c r="D49" s="4">
        <v>42375</v>
      </c>
      <c r="E49" s="4">
        <v>42929</v>
      </c>
      <c r="F49" s="5">
        <v>37800</v>
      </c>
      <c r="G49" s="29">
        <v>0.4</v>
      </c>
      <c r="H49" s="5">
        <f t="shared" si="0"/>
        <v>52920</v>
      </c>
      <c r="I49" s="25">
        <v>4</v>
      </c>
      <c r="J49" s="5" t="s">
        <v>17</v>
      </c>
      <c r="K49" s="14"/>
    </row>
    <row r="50" spans="2:11">
      <c r="B50" s="33" t="s">
        <v>54</v>
      </c>
      <c r="C50" s="34" t="s">
        <v>2</v>
      </c>
      <c r="D50" s="4">
        <v>42291</v>
      </c>
      <c r="E50" s="4">
        <v>42971</v>
      </c>
      <c r="F50" s="5">
        <v>63000</v>
      </c>
      <c r="G50" s="29">
        <v>0.3</v>
      </c>
      <c r="H50" s="5">
        <f t="shared" si="0"/>
        <v>81900</v>
      </c>
      <c r="I50" s="25">
        <v>6</v>
      </c>
      <c r="J50" s="5" t="s">
        <v>17</v>
      </c>
      <c r="K50" s="14"/>
    </row>
    <row r="51" spans="2:11">
      <c r="B51" s="33" t="s">
        <v>55</v>
      </c>
      <c r="C51" s="34" t="s">
        <v>1</v>
      </c>
      <c r="D51" s="4">
        <v>42324</v>
      </c>
      <c r="E51" s="4">
        <v>42963.5</v>
      </c>
      <c r="F51" s="5">
        <v>54900</v>
      </c>
      <c r="G51" s="29">
        <v>0.3</v>
      </c>
      <c r="H51" s="5">
        <f t="shared" si="0"/>
        <v>71370</v>
      </c>
      <c r="I51" s="25">
        <v>5</v>
      </c>
      <c r="J51" s="5" t="s">
        <v>17</v>
      </c>
      <c r="K51" s="14"/>
    </row>
    <row r="52" spans="2:11">
      <c r="B52" s="33" t="s">
        <v>56</v>
      </c>
      <c r="C52" s="34" t="s">
        <v>15</v>
      </c>
      <c r="D52" s="4">
        <v>42439</v>
      </c>
      <c r="E52" s="4">
        <v>42849</v>
      </c>
      <c r="F52" s="5">
        <v>9000</v>
      </c>
      <c r="G52" s="29">
        <v>0.5</v>
      </c>
      <c r="H52" s="5">
        <f t="shared" si="0"/>
        <v>13500</v>
      </c>
      <c r="I52" s="25">
        <v>1</v>
      </c>
      <c r="J52" s="5" t="s">
        <v>17</v>
      </c>
      <c r="K52" s="14"/>
    </row>
    <row r="53" spans="2:11">
      <c r="B53" s="33" t="s">
        <v>57</v>
      </c>
      <c r="C53" s="34" t="s">
        <v>11</v>
      </c>
      <c r="D53" s="4">
        <v>42263</v>
      </c>
      <c r="E53" s="4">
        <v>42668.5</v>
      </c>
      <c r="F53" s="5">
        <v>8100</v>
      </c>
      <c r="G53" s="29">
        <v>0.5</v>
      </c>
      <c r="H53" s="5">
        <f t="shared" si="0"/>
        <v>12150</v>
      </c>
      <c r="I53" s="25">
        <v>1</v>
      </c>
      <c r="J53" s="5" t="s">
        <v>17</v>
      </c>
      <c r="K53" s="14"/>
    </row>
    <row r="54" spans="2:11">
      <c r="B54" s="33" t="s">
        <v>58</v>
      </c>
      <c r="C54" s="34" t="s">
        <v>13</v>
      </c>
      <c r="D54" s="4">
        <v>42343</v>
      </c>
      <c r="E54" s="4">
        <v>43045.5</v>
      </c>
      <c r="F54" s="5">
        <v>67500</v>
      </c>
      <c r="G54" s="29">
        <v>0.3</v>
      </c>
      <c r="H54" s="5">
        <f t="shared" si="0"/>
        <v>87750</v>
      </c>
      <c r="I54" s="25">
        <v>7</v>
      </c>
      <c r="J54" s="5" t="s">
        <v>16</v>
      </c>
      <c r="K54" s="14"/>
    </row>
    <row r="55" spans="2:11">
      <c r="B55" s="33" t="s">
        <v>59</v>
      </c>
      <c r="C55" s="34" t="s">
        <v>1</v>
      </c>
      <c r="D55" s="4">
        <v>42398</v>
      </c>
      <c r="E55" s="4">
        <v>43037.5</v>
      </c>
      <c r="F55" s="5">
        <v>54900</v>
      </c>
      <c r="G55" s="29">
        <v>0.3</v>
      </c>
      <c r="H55" s="5">
        <f t="shared" si="0"/>
        <v>71370</v>
      </c>
      <c r="I55" s="25">
        <v>5</v>
      </c>
      <c r="J55" s="5" t="s">
        <v>17</v>
      </c>
      <c r="K55" s="14"/>
    </row>
    <row r="56" spans="2:11">
      <c r="B56" s="33" t="s">
        <v>60</v>
      </c>
      <c r="C56" s="34" t="s">
        <v>12</v>
      </c>
      <c r="D56" s="4">
        <v>42367</v>
      </c>
      <c r="E56" s="4">
        <v>42804</v>
      </c>
      <c r="F56" s="5">
        <v>14400</v>
      </c>
      <c r="G56" s="29">
        <v>0.5</v>
      </c>
      <c r="H56" s="5">
        <f t="shared" si="0"/>
        <v>21600</v>
      </c>
      <c r="I56" s="25">
        <v>1</v>
      </c>
      <c r="J56" s="5" t="s">
        <v>17</v>
      </c>
      <c r="K56" s="14"/>
    </row>
    <row r="57" spans="2:11">
      <c r="B57" s="33" t="s">
        <v>61</v>
      </c>
      <c r="C57" s="34" t="s">
        <v>11</v>
      </c>
      <c r="D57" s="4">
        <v>42292</v>
      </c>
      <c r="E57" s="4">
        <v>42697.5</v>
      </c>
      <c r="F57" s="5">
        <v>8100</v>
      </c>
      <c r="G57" s="29">
        <v>0.5</v>
      </c>
      <c r="H57" s="5">
        <f t="shared" si="0"/>
        <v>12150</v>
      </c>
      <c r="I57" s="25">
        <v>1</v>
      </c>
      <c r="J57" s="5" t="s">
        <v>18</v>
      </c>
      <c r="K57" s="14"/>
    </row>
    <row r="58" spans="2:11">
      <c r="B58" s="33" t="s">
        <v>62</v>
      </c>
      <c r="C58" s="34" t="s">
        <v>15</v>
      </c>
      <c r="D58" s="4">
        <v>42437</v>
      </c>
      <c r="E58" s="4">
        <v>42847</v>
      </c>
      <c r="F58" s="5">
        <v>9000</v>
      </c>
      <c r="G58" s="29">
        <v>0.5</v>
      </c>
      <c r="H58" s="5">
        <f t="shared" si="0"/>
        <v>13500</v>
      </c>
      <c r="I58" s="25">
        <v>1</v>
      </c>
      <c r="J58" s="5" t="s">
        <v>17</v>
      </c>
      <c r="K58" s="14"/>
    </row>
    <row r="59" spans="2:11">
      <c r="B59" s="33" t="s">
        <v>63</v>
      </c>
      <c r="C59" s="34" t="s">
        <v>9</v>
      </c>
      <c r="D59" s="4">
        <v>42319</v>
      </c>
      <c r="E59" s="4">
        <v>42778.5</v>
      </c>
      <c r="F59" s="5">
        <v>18900</v>
      </c>
      <c r="G59" s="29">
        <v>0.5</v>
      </c>
      <c r="H59" s="5">
        <f t="shared" si="0"/>
        <v>28350</v>
      </c>
      <c r="I59" s="25">
        <v>2</v>
      </c>
      <c r="J59" s="5" t="s">
        <v>17</v>
      </c>
      <c r="K59" s="14"/>
    </row>
    <row r="60" spans="2:11">
      <c r="B60" s="33" t="s">
        <v>64</v>
      </c>
      <c r="C60" s="34" t="s">
        <v>10</v>
      </c>
      <c r="D60" s="4">
        <v>42248</v>
      </c>
      <c r="E60" s="4">
        <v>42851.5</v>
      </c>
      <c r="F60" s="5">
        <v>47700</v>
      </c>
      <c r="G60" s="29">
        <v>0.3</v>
      </c>
      <c r="H60" s="5">
        <f t="shared" si="0"/>
        <v>62010</v>
      </c>
      <c r="I60" s="25">
        <v>5</v>
      </c>
      <c r="J60" s="5" t="s">
        <v>17</v>
      </c>
      <c r="K60" s="14"/>
    </row>
    <row r="61" spans="2:11">
      <c r="B61" s="33" t="s">
        <v>65</v>
      </c>
      <c r="C61" s="34" t="s">
        <v>11</v>
      </c>
      <c r="D61" s="4">
        <v>42248</v>
      </c>
      <c r="E61" s="4">
        <v>42653.5</v>
      </c>
      <c r="F61" s="5">
        <v>8100</v>
      </c>
      <c r="G61" s="29">
        <v>0.5</v>
      </c>
      <c r="H61" s="5">
        <f t="shared" si="0"/>
        <v>12150</v>
      </c>
      <c r="I61" s="25">
        <v>1</v>
      </c>
      <c r="J61" s="5" t="s">
        <v>16</v>
      </c>
      <c r="K61" s="14"/>
    </row>
    <row r="62" spans="2:11">
      <c r="B62" s="33" t="s">
        <v>66</v>
      </c>
      <c r="C62" s="34" t="s">
        <v>1</v>
      </c>
      <c r="D62" s="4">
        <v>42248</v>
      </c>
      <c r="E62" s="4">
        <v>42156.5</v>
      </c>
      <c r="F62" s="5">
        <v>54900</v>
      </c>
      <c r="G62" s="29">
        <v>0.3</v>
      </c>
      <c r="H62" s="5">
        <f t="shared" si="0"/>
        <v>71370</v>
      </c>
      <c r="I62" s="25">
        <v>5</v>
      </c>
      <c r="J62" s="5" t="s">
        <v>17</v>
      </c>
      <c r="K62" s="14"/>
    </row>
    <row r="63" spans="2:11">
      <c r="B63" s="33" t="s">
        <v>67</v>
      </c>
      <c r="C63" s="34" t="s">
        <v>5</v>
      </c>
      <c r="D63" s="4">
        <v>42248</v>
      </c>
      <c r="E63" s="4">
        <v>43076.5</v>
      </c>
      <c r="F63" s="5">
        <v>92700</v>
      </c>
      <c r="G63" s="29">
        <v>0.3</v>
      </c>
      <c r="H63" s="5">
        <f t="shared" si="0"/>
        <v>120510</v>
      </c>
      <c r="I63" s="25">
        <v>9</v>
      </c>
      <c r="J63" s="5" t="s">
        <v>17</v>
      </c>
      <c r="K63" s="14"/>
    </row>
    <row r="64" spans="2:11">
      <c r="B64" s="33" t="s">
        <v>68</v>
      </c>
      <c r="C64" s="34" t="s">
        <v>3</v>
      </c>
      <c r="D64" s="4">
        <v>42248</v>
      </c>
      <c r="E64" s="4">
        <v>43009</v>
      </c>
      <c r="F64" s="5">
        <v>79200</v>
      </c>
      <c r="G64" s="29">
        <v>0.3</v>
      </c>
      <c r="H64" s="5">
        <f t="shared" si="0"/>
        <v>102960</v>
      </c>
      <c r="I64" s="25">
        <v>8</v>
      </c>
      <c r="J64" s="5" t="s">
        <v>16</v>
      </c>
      <c r="K64" s="14"/>
    </row>
    <row r="65" spans="2:11">
      <c r="B65" s="33" t="s">
        <v>69</v>
      </c>
      <c r="C65" s="34" t="s">
        <v>9</v>
      </c>
      <c r="D65" s="4">
        <v>42248</v>
      </c>
      <c r="E65" s="4">
        <v>42707.5</v>
      </c>
      <c r="F65" s="5">
        <v>18900</v>
      </c>
      <c r="G65" s="29">
        <v>0.5</v>
      </c>
      <c r="H65" s="5">
        <f t="shared" si="0"/>
        <v>28350</v>
      </c>
      <c r="I65" s="25">
        <v>2</v>
      </c>
      <c r="J65" s="5" t="s">
        <v>16</v>
      </c>
      <c r="K65" s="14"/>
    </row>
  </sheetData>
  <sortState xmlns:xlrd2="http://schemas.microsoft.com/office/spreadsheetml/2017/richdata2" ref="C6:D65">
    <sortCondition ref="C6:C65"/>
  </sortState>
  <mergeCells count="7">
    <mergeCell ref="O10:O11"/>
    <mergeCell ref="L14:M15"/>
    <mergeCell ref="N14:N15"/>
    <mergeCell ref="L5:L6"/>
    <mergeCell ref="L10:L11"/>
    <mergeCell ref="M10:M11"/>
    <mergeCell ref="N10:N11"/>
  </mergeCells>
  <conditionalFormatting sqref="I6:I65">
    <cfRule type="cellIs" dxfId="0" priority="1" operator="greaterThan">
      <formula>$N$14</formula>
    </cfRule>
  </conditionalFormatting>
  <dataValidations count="5">
    <dataValidation type="list" allowBlank="1" showInputMessage="1" showErrorMessage="1" sqref="J3 J6:J65 M6 M10:M11" xr:uid="{00000000-0002-0000-0000-000000000000}">
      <formula1>"QLD,VIC,NSW"</formula1>
    </dataValidation>
    <dataValidation type="list" allowBlank="1" showInputMessage="1" showErrorMessage="1" sqref="N14:N15" xr:uid="{35C9A09F-E676-4610-98C8-2EC20A930832}">
      <formula1>"1,2,3,4,5,6,7,8,9"</formula1>
    </dataValidation>
    <dataValidation type="custom" allowBlank="1" showInputMessage="1" showErrorMessage="1" sqref="B6:B65" xr:uid="{199A0AEA-AF48-496F-8A08-8E72F13D8B8D}">
      <formula1>COUNTIFS($B$6:$B$65,B6)&lt;=1</formula1>
    </dataValidation>
    <dataValidation type="decimal" allowBlank="1" showInputMessage="1" showErrorMessage="1" sqref="G6:G65" xr:uid="{B2C6E3C4-079D-46F9-87CB-69619BE738A9}">
      <formula1>0.1</formula1>
      <formula2>0.5</formula2>
    </dataValidation>
    <dataValidation type="date" operator="greaterThan" allowBlank="1" showInputMessage="1" showErrorMessage="1" sqref="D6:E65" xr:uid="{A7DFD4BC-4165-4325-9729-52B7034DCC2A}">
      <formula1>37097</formula1>
    </dataValidation>
  </dataValidations>
  <pageMargins left="0.7" right="0.7" top="0.75" bottom="0.75" header="0.3" footer="0.3"/>
  <pageSetup paperSize="256"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7EFCD-09C3-4784-B81B-FC45F37292F9}">
  <dimension ref="A1:E44"/>
  <sheetViews>
    <sheetView topLeftCell="A32" workbookViewId="0">
      <selection activeCell="H47" sqref="H47"/>
    </sheetView>
  </sheetViews>
  <sheetFormatPr defaultRowHeight="14.4"/>
  <sheetData>
    <row r="1" spans="1:5" ht="21">
      <c r="A1" s="37" t="s">
        <v>88</v>
      </c>
    </row>
    <row r="2" spans="1:5" ht="21">
      <c r="A2" s="38" t="s">
        <v>89</v>
      </c>
    </row>
    <row r="3" spans="1:5">
      <c r="B3" t="s">
        <v>119</v>
      </c>
      <c r="C3" s="57" t="s">
        <v>120</v>
      </c>
      <c r="D3" s="58"/>
      <c r="E3" s="59"/>
    </row>
    <row r="4" spans="1:5" ht="18">
      <c r="A4" s="40" t="s">
        <v>90</v>
      </c>
      <c r="B4" s="40" t="s">
        <v>91</v>
      </c>
    </row>
    <row r="5" spans="1:5" ht="18">
      <c r="B5" s="40"/>
    </row>
    <row r="6" spans="1:5" ht="18">
      <c r="B6" s="40" t="s">
        <v>92</v>
      </c>
    </row>
    <row r="7" spans="1:5">
      <c r="B7" t="s">
        <v>119</v>
      </c>
      <c r="C7" s="57" t="s">
        <v>121</v>
      </c>
      <c r="D7" s="58"/>
      <c r="E7" s="59"/>
    </row>
    <row r="8" spans="1:5" ht="18">
      <c r="A8" s="40" t="s">
        <v>93</v>
      </c>
      <c r="B8" s="40" t="s">
        <v>94</v>
      </c>
    </row>
    <row r="9" spans="1:5" ht="18">
      <c r="B9" s="40"/>
    </row>
    <row r="10" spans="1:5" ht="18">
      <c r="B10" s="40" t="s">
        <v>95</v>
      </c>
    </row>
    <row r="11" spans="1:5">
      <c r="B11" t="s">
        <v>119</v>
      </c>
      <c r="C11" s="57" t="s">
        <v>122</v>
      </c>
      <c r="D11" s="58"/>
      <c r="E11" s="59"/>
    </row>
    <row r="12" spans="1:5" ht="18">
      <c r="A12" s="40" t="s">
        <v>96</v>
      </c>
      <c r="B12" s="40" t="s">
        <v>97</v>
      </c>
    </row>
    <row r="13" spans="1:5" ht="18">
      <c r="B13" s="40"/>
    </row>
    <row r="14" spans="1:5" ht="18">
      <c r="B14" s="40" t="s">
        <v>98</v>
      </c>
    </row>
    <row r="15" spans="1:5">
      <c r="B15" t="s">
        <v>119</v>
      </c>
      <c r="C15" s="57">
        <v>66</v>
      </c>
      <c r="D15" s="58"/>
      <c r="E15" s="59"/>
    </row>
    <row r="16" spans="1:5" ht="18">
      <c r="A16" s="40" t="s">
        <v>99</v>
      </c>
      <c r="B16" s="41" t="s">
        <v>100</v>
      </c>
    </row>
    <row r="17" spans="1:5" ht="18">
      <c r="B17" s="40"/>
    </row>
    <row r="18" spans="1:5" ht="18">
      <c r="B18" s="41" t="s">
        <v>101</v>
      </c>
    </row>
    <row r="19" spans="1:5">
      <c r="B19" t="s">
        <v>119</v>
      </c>
      <c r="C19" s="57">
        <v>199440</v>
      </c>
      <c r="D19" s="58"/>
      <c r="E19" s="59"/>
    </row>
    <row r="20" spans="1:5" ht="18">
      <c r="A20" s="39" t="s">
        <v>102</v>
      </c>
      <c r="B20" s="40" t="s">
        <v>103</v>
      </c>
    </row>
    <row r="21" spans="1:5" ht="18">
      <c r="B21" s="40"/>
    </row>
    <row r="22" spans="1:5" ht="18">
      <c r="B22" s="40" t="s">
        <v>104</v>
      </c>
    </row>
    <row r="23" spans="1:5">
      <c r="B23" t="s">
        <v>119</v>
      </c>
      <c r="C23" s="57">
        <v>7</v>
      </c>
      <c r="D23" s="58"/>
      <c r="E23" s="59"/>
    </row>
    <row r="24" spans="1:5" ht="18">
      <c r="A24" s="41" t="s">
        <v>105</v>
      </c>
      <c r="B24" s="41" t="s">
        <v>106</v>
      </c>
    </row>
    <row r="26" spans="1:5">
      <c r="B26" t="s">
        <v>119</v>
      </c>
      <c r="C26" s="57" t="s">
        <v>123</v>
      </c>
      <c r="D26" s="58"/>
      <c r="E26" s="59"/>
    </row>
    <row r="28" spans="1:5" ht="18">
      <c r="A28" s="41" t="s">
        <v>116</v>
      </c>
      <c r="B28" s="41" t="s">
        <v>107</v>
      </c>
    </row>
    <row r="30" spans="1:5" ht="18">
      <c r="B30" s="41" t="s">
        <v>108</v>
      </c>
    </row>
    <row r="31" spans="1:5" ht="18">
      <c r="B31" s="41" t="s">
        <v>109</v>
      </c>
    </row>
    <row r="32" spans="1:5" ht="18">
      <c r="B32" s="41" t="s">
        <v>110</v>
      </c>
    </row>
    <row r="35" spans="1:5" ht="18">
      <c r="A35" s="41" t="s">
        <v>117</v>
      </c>
      <c r="B35" s="41" t="s">
        <v>111</v>
      </c>
    </row>
    <row r="37" spans="1:5" ht="18">
      <c r="B37" s="41" t="s">
        <v>112</v>
      </c>
      <c r="D37" s="42"/>
      <c r="E37" s="34"/>
    </row>
    <row r="38" spans="1:5" ht="18">
      <c r="B38" s="41" t="s">
        <v>113</v>
      </c>
      <c r="E38" s="34"/>
    </row>
    <row r="39" spans="1:5" ht="18">
      <c r="B39" s="41" t="s">
        <v>114</v>
      </c>
      <c r="E39" s="34"/>
    </row>
    <row r="42" spans="1:5" ht="18">
      <c r="A42" s="41" t="s">
        <v>118</v>
      </c>
      <c r="B42" s="41" t="s">
        <v>115</v>
      </c>
    </row>
    <row r="44" spans="1:5">
      <c r="B44" t="s">
        <v>119</v>
      </c>
      <c r="C44" s="57" t="s">
        <v>124</v>
      </c>
      <c r="D44" s="58"/>
      <c r="E44" s="59"/>
    </row>
  </sheetData>
  <mergeCells count="8">
    <mergeCell ref="C7:E7"/>
    <mergeCell ref="C3:E3"/>
    <mergeCell ref="C44:E44"/>
    <mergeCell ref="C26:E26"/>
    <mergeCell ref="C23:E23"/>
    <mergeCell ref="C19:E19"/>
    <mergeCell ref="C15:E15"/>
    <mergeCell ref="C11:E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Jobs-Data</vt:lpstr>
      <vt:lpstr>Questions</vt:lpstr>
    </vt:vector>
  </TitlesOfParts>
  <Company>Kent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Behnaz Ortakand</dc:creator>
  <cp:lastModifiedBy>Madhav Kumar</cp:lastModifiedBy>
  <dcterms:created xsi:type="dcterms:W3CDTF">2016-08-30T01:18:10Z</dcterms:created>
  <dcterms:modified xsi:type="dcterms:W3CDTF">2024-03-15T19:21:42Z</dcterms:modified>
</cp:coreProperties>
</file>