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4eb42d5b6ce26d/Documents/"/>
    </mc:Choice>
  </mc:AlternateContent>
  <xr:revisionPtr revIDLastSave="243" documentId="8_{17890DED-4932-4E90-9390-64C4DA3A6CC1}" xr6:coauthVersionLast="47" xr6:coauthVersionMax="47" xr10:uidLastSave="{2F04D957-31AB-422E-8E93-9F1FFA95803F}"/>
  <bookViews>
    <workbookView xWindow="-108" yWindow="-108" windowWidth="23256" windowHeight="12456" xr2:uid="{CFDFD09D-B9A4-4F29-A82B-08F4C9537D8B}"/>
  </bookViews>
  <sheets>
    <sheet name="Sheet1" sheetId="1" r:id="rId1"/>
  </sheets>
  <definedNames>
    <definedName name="_xlnm._FilterDatabase" localSheetId="0" hidden="1">Sheet1!$A$1:$I$102</definedName>
  </definedName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1" l="1"/>
  <c r="L7" i="1" l="1"/>
  <c r="M7" i="1" s="1"/>
  <c r="P2" i="1"/>
  <c r="O2" i="1"/>
  <c r="N2" i="1"/>
  <c r="M2" i="1"/>
  <c r="L2" i="1"/>
  <c r="I81" i="1"/>
  <c r="I36" i="1"/>
  <c r="I69" i="1"/>
  <c r="I12" i="1"/>
  <c r="I56" i="1"/>
  <c r="I85" i="1"/>
  <c r="I5" i="1"/>
  <c r="I75" i="1"/>
  <c r="I46" i="1"/>
  <c r="I2" i="1"/>
  <c r="I41" i="1"/>
  <c r="I63" i="1"/>
  <c r="I23" i="1"/>
  <c r="I100" i="1"/>
  <c r="I62" i="1"/>
  <c r="I22" i="1"/>
  <c r="I90" i="1"/>
  <c r="I11" i="1"/>
  <c r="I44" i="1"/>
  <c r="I82" i="1"/>
  <c r="I98" i="1"/>
  <c r="I30" i="1"/>
  <c r="I70" i="1"/>
  <c r="I7" i="1"/>
  <c r="I51" i="1"/>
  <c r="I76" i="1"/>
  <c r="I34" i="1"/>
  <c r="I57" i="1"/>
  <c r="I92" i="1"/>
  <c r="I14" i="1"/>
  <c r="I102" i="1"/>
  <c r="I39" i="1"/>
  <c r="I65" i="1"/>
  <c r="I20" i="1"/>
  <c r="I88" i="1"/>
  <c r="I53" i="1"/>
  <c r="I9" i="1"/>
  <c r="I97" i="1"/>
  <c r="I72" i="1"/>
  <c r="I24" i="1"/>
  <c r="I48" i="1"/>
  <c r="I78" i="1"/>
  <c r="I35" i="1"/>
  <c r="I60" i="1"/>
  <c r="I84" i="1"/>
  <c r="I8" i="1"/>
  <c r="I43" i="1"/>
  <c r="I77" i="1"/>
  <c r="I27" i="1"/>
  <c r="I52" i="1"/>
  <c r="I91" i="1"/>
  <c r="I17" i="1"/>
  <c r="I40" i="1"/>
  <c r="I68" i="1"/>
  <c r="I18" i="1"/>
  <c r="I55" i="1"/>
  <c r="I94" i="1"/>
  <c r="I3" i="1"/>
  <c r="I37" i="1"/>
  <c r="I66" i="1"/>
  <c r="I32" i="1"/>
  <c r="I80" i="1"/>
  <c r="I10" i="1"/>
  <c r="I45" i="1"/>
  <c r="I87" i="1"/>
  <c r="I4" i="1"/>
  <c r="I49" i="1"/>
  <c r="I83" i="1"/>
  <c r="I99" i="1"/>
  <c r="I29" i="1"/>
  <c r="I71" i="1"/>
  <c r="I6" i="1"/>
  <c r="I54" i="1"/>
  <c r="I74" i="1"/>
  <c r="I33" i="1"/>
  <c r="I59" i="1"/>
  <c r="I93" i="1"/>
  <c r="I15" i="1"/>
  <c r="I47" i="1"/>
  <c r="I86" i="1"/>
  <c r="I101" i="1"/>
  <c r="I26" i="1"/>
  <c r="I64" i="1"/>
  <c r="I13" i="1"/>
  <c r="I67" i="1"/>
  <c r="I42" i="1"/>
  <c r="I25" i="1"/>
  <c r="I89" i="1"/>
  <c r="I19" i="1"/>
  <c r="I96" i="1"/>
  <c r="I73" i="1"/>
  <c r="I21" i="1"/>
  <c r="I79" i="1"/>
  <c r="I31" i="1"/>
  <c r="I58" i="1"/>
  <c r="I95" i="1"/>
  <c r="I61" i="1"/>
  <c r="I16" i="1"/>
  <c r="I38" i="1"/>
  <c r="I50" i="1"/>
  <c r="Q2" i="1" s="1"/>
  <c r="I28" i="1"/>
</calcChain>
</file>

<file path=xl/sharedStrings.xml><?xml version="1.0" encoding="utf-8"?>
<sst xmlns="http://schemas.openxmlformats.org/spreadsheetml/2006/main" count="440" uniqueCount="430">
  <si>
    <t>s.no</t>
  </si>
  <si>
    <t>name</t>
  </si>
  <si>
    <t>salary</t>
  </si>
  <si>
    <t>loan</t>
  </si>
  <si>
    <t>post</t>
  </si>
  <si>
    <t>Amelia Parker</t>
  </si>
  <si>
    <t>Marcus Johnson</t>
  </si>
  <si>
    <t>Sophia Ramirez</t>
  </si>
  <si>
    <t>Elijah Nguyen</t>
  </si>
  <si>
    <t>Olivia Patel</t>
  </si>
  <si>
    <t>Jackson Thompson</t>
  </si>
  <si>
    <t>Isabella Hernandez</t>
  </si>
  <si>
    <t>Ethan Kim</t>
  </si>
  <si>
    <t>Ava Mitchell</t>
  </si>
  <si>
    <t>Mason Lewis</t>
  </si>
  <si>
    <t>Charlotte Campbell</t>
  </si>
  <si>
    <t>Liam Gonzalez</t>
  </si>
  <si>
    <t>Harper Wright</t>
  </si>
  <si>
    <t>Aiden Martinez</t>
  </si>
  <si>
    <t>Emma Cooper</t>
  </si>
  <si>
    <t>Noah Young</t>
  </si>
  <si>
    <t>Mia Phillips</t>
  </si>
  <si>
    <t>Lucas Hill</t>
  </si>
  <si>
    <t>Evelyn Stewart</t>
  </si>
  <si>
    <t>Logan Kelly</t>
  </si>
  <si>
    <t>Emily Carter</t>
  </si>
  <si>
    <t>Oliver Price</t>
  </si>
  <si>
    <t>Abigail Morris</t>
  </si>
  <si>
    <t>James Rivera</t>
  </si>
  <si>
    <t>Elizabeth Bailey</t>
  </si>
  <si>
    <t>Benjamin Hayes</t>
  </si>
  <si>
    <t>Luna Foster</t>
  </si>
  <si>
    <t>William Sullivan</t>
  </si>
  <si>
    <t>Avery Reed</t>
  </si>
  <si>
    <t>Alexander Brooks</t>
  </si>
  <si>
    <t>Chloe Ward</t>
  </si>
  <si>
    <t>Michael Russell</t>
  </si>
  <si>
    <t>Grace Coleman</t>
  </si>
  <si>
    <t>Elijah Watson</t>
  </si>
  <si>
    <t>Zoey Perry</t>
  </si>
  <si>
    <t>Daniel Powell</t>
  </si>
  <si>
    <t>Layla Jenkins</t>
  </si>
  <si>
    <t>Henry Murphy</t>
  </si>
  <si>
    <t>Lily Wood</t>
  </si>
  <si>
    <t>Carter Sanders</t>
  </si>
  <si>
    <t>Mila Ross</t>
  </si>
  <si>
    <t>Sebastian Nelson</t>
  </si>
  <si>
    <t>Riley Butler</t>
  </si>
  <si>
    <t>Matthew Henderson</t>
  </si>
  <si>
    <t>Victoria Barnes</t>
  </si>
  <si>
    <t>Samuel Simmons</t>
  </si>
  <si>
    <t>Aria Long</t>
  </si>
  <si>
    <t>David Ross</t>
  </si>
  <si>
    <t>Scarlett Washington</t>
  </si>
  <si>
    <t>Joseph Gray</t>
  </si>
  <si>
    <t>Penelope Foster</t>
  </si>
  <si>
    <t>Gabriel Morgan</t>
  </si>
  <si>
    <t>Nora Cox</t>
  </si>
  <si>
    <t>Dylan James</t>
  </si>
  <si>
    <t>Addison Evans</t>
  </si>
  <si>
    <t>Isaac Hughes</t>
  </si>
  <si>
    <t>Sofia Richardson</t>
  </si>
  <si>
    <t>Wyatt Bryant</t>
  </si>
  <si>
    <t>Madelyn King</t>
  </si>
  <si>
    <t>Julian Gonzales</t>
  </si>
  <si>
    <t>Hannah Taylor</t>
  </si>
  <si>
    <t>Andrew Cook</t>
  </si>
  <si>
    <t>Bella Alexander</t>
  </si>
  <si>
    <t>Christopher Turner</t>
  </si>
  <si>
    <t>Avery Murphy</t>
  </si>
  <si>
    <t>Lincoln Brooks</t>
  </si>
  <si>
    <t>Eleanor Morris</t>
  </si>
  <si>
    <t>Joshua Ramirez</t>
  </si>
  <si>
    <t>Hazel Parker</t>
  </si>
  <si>
    <t>Christopher Scott</t>
  </si>
  <si>
    <t>Ellie Barnes</t>
  </si>
  <si>
    <t>Grayson Coleman</t>
  </si>
  <si>
    <t>Samantha Stewart</t>
  </si>
  <si>
    <t>Leo Mitchell</t>
  </si>
  <si>
    <t>Aaliyah Bell</t>
  </si>
  <si>
    <t>John Watson</t>
  </si>
  <si>
    <t>Nova Hill</t>
  </si>
  <si>
    <t>Isaac White</t>
  </si>
  <si>
    <t>Brooklyn Garcia</t>
  </si>
  <si>
    <t>Zachary Wright</t>
  </si>
  <si>
    <t>Leah Phillips</t>
  </si>
  <si>
    <t>Charles Jenkins</t>
  </si>
  <si>
    <t>Adeline Foster</t>
  </si>
  <si>
    <t>Nathaniel Price</t>
  </si>
  <si>
    <t>Alice Wood</t>
  </si>
  <si>
    <t>Isaac Flores</t>
  </si>
  <si>
    <t>Skylar Hayes</t>
  </si>
  <si>
    <t>Dominic Rivera</t>
  </si>
  <si>
    <t>Gabriella Cooper</t>
  </si>
  <si>
    <t>Luke Foster</t>
  </si>
  <si>
    <t>Caroline Patel</t>
  </si>
  <si>
    <t>Eliana Thompson</t>
  </si>
  <si>
    <t>Caleb Harris</t>
  </si>
  <si>
    <t>Clara Reed</t>
  </si>
  <si>
    <t>Anthony Collins</t>
  </si>
  <si>
    <t>Naomi Green</t>
  </si>
  <si>
    <t>Christian Howard</t>
  </si>
  <si>
    <t>Peyton Ward</t>
  </si>
  <si>
    <t>Nolan Martinez</t>
  </si>
  <si>
    <t>Sophie Sullivan</t>
  </si>
  <si>
    <t>Hunter Davis</t>
  </si>
  <si>
    <t>$45,320</t>
  </si>
  <si>
    <t>$62,890</t>
  </si>
  <si>
    <t>$38,750</t>
  </si>
  <si>
    <t>$55,460</t>
  </si>
  <si>
    <t>$72,910</t>
  </si>
  <si>
    <t>$41,280</t>
  </si>
  <si>
    <t>$68,540</t>
  </si>
  <si>
    <t>$49,670</t>
  </si>
  <si>
    <t>$59,820</t>
  </si>
  <si>
    <t>$35,690</t>
  </si>
  <si>
    <t>$52,150</t>
  </si>
  <si>
    <t>$76,480</t>
  </si>
  <si>
    <t>$43,560</t>
  </si>
  <si>
    <t>$67,210</t>
  </si>
  <si>
    <t>$36,840</t>
  </si>
  <si>
    <t>$50,970</t>
  </si>
  <si>
    <t>$78,320</t>
  </si>
  <si>
    <t>$46,750</t>
  </si>
  <si>
    <t>$61,390</t>
  </si>
  <si>
    <t>$39,480</t>
  </si>
  <si>
    <t>$54,120</t>
  </si>
  <si>
    <t>$70,980</t>
  </si>
  <si>
    <t>$48,260</t>
  </si>
  <si>
    <t>$64,750</t>
  </si>
  <si>
    <t>$37,950</t>
  </si>
  <si>
    <t>$57,680</t>
  </si>
  <si>
    <t>$74,130</t>
  </si>
  <si>
    <t>$42,930</t>
  </si>
  <si>
    <t>$69,620</t>
  </si>
  <si>
    <t>$51,480</t>
  </si>
  <si>
    <t>$77,690</t>
  </si>
  <si>
    <t>$45,890</t>
  </si>
  <si>
    <t>$63,570</t>
  </si>
  <si>
    <t>$38,260</t>
  </si>
  <si>
    <t>$56,790</t>
  </si>
  <si>
    <t>$73,240</t>
  </si>
  <si>
    <t>$40,580</t>
  </si>
  <si>
    <t>$66,150</t>
  </si>
  <si>
    <t>$47,390</t>
  </si>
  <si>
    <t>$60,980</t>
  </si>
  <si>
    <t>$34,780</t>
  </si>
  <si>
    <t>$53,820</t>
  </si>
  <si>
    <t>$79,450</t>
  </si>
  <si>
    <t>$44,120</t>
  </si>
  <si>
    <t>$71,760</t>
  </si>
  <si>
    <t>$49,050</t>
  </si>
  <si>
    <t>$65,390</t>
  </si>
  <si>
    <t>$36,450</t>
  </si>
  <si>
    <t>$58,230</t>
  </si>
  <si>
    <t>$81,580</t>
  </si>
  <si>
    <t>$42,370</t>
  </si>
  <si>
    <t>$68,920</t>
  </si>
  <si>
    <t>$50,360</t>
  </si>
  <si>
    <t>$76,850</t>
  </si>
  <si>
    <t>$43,630</t>
  </si>
  <si>
    <t>$70,270</t>
  </si>
  <si>
    <t>$47,880</t>
  </si>
  <si>
    <t>$64,490</t>
  </si>
  <si>
    <t>$38,690</t>
  </si>
  <si>
    <t>$57,120</t>
  </si>
  <si>
    <t>$74,590</t>
  </si>
  <si>
    <t>$41,980</t>
  </si>
  <si>
    <t>$67,840</t>
  </si>
  <si>
    <t>$45,520</t>
  </si>
  <si>
    <t>$62,150</t>
  </si>
  <si>
    <t>$35,840</t>
  </si>
  <si>
    <t>$55,270</t>
  </si>
  <si>
    <t>$79,720</t>
  </si>
  <si>
    <t>$46,330</t>
  </si>
  <si>
    <t>$72,050</t>
  </si>
  <si>
    <t>$48,710</t>
  </si>
  <si>
    <t>$65,930</t>
  </si>
  <si>
    <t>$37,210</t>
  </si>
  <si>
    <t>$59,460</t>
  </si>
  <si>
    <t>$82,310</t>
  </si>
  <si>
    <t>$43,070</t>
  </si>
  <si>
    <t>$70,580</t>
  </si>
  <si>
    <t>$51,220</t>
  </si>
  <si>
    <t>$77,130</t>
  </si>
  <si>
    <t>$44,360</t>
  </si>
  <si>
    <t>$68,070</t>
  </si>
  <si>
    <t>$49,980</t>
  </si>
  <si>
    <t>$76,210</t>
  </si>
  <si>
    <t>$42,680</t>
  </si>
  <si>
    <t>$66,320</t>
  </si>
  <si>
    <t>$47,550</t>
  </si>
  <si>
    <t>$63,980</t>
  </si>
  <si>
    <t>$36,280</t>
  </si>
  <si>
    <t>$57,960</t>
  </si>
  <si>
    <t>$80,890</t>
  </si>
  <si>
    <t>$45,150</t>
  </si>
  <si>
    <t>$71,490</t>
  </si>
  <si>
    <t>$52,890</t>
  </si>
  <si>
    <t>$78,940</t>
  </si>
  <si>
    <t>$43,360</t>
  </si>
  <si>
    <t>$69,170</t>
  </si>
  <si>
    <t>$50,740</t>
  </si>
  <si>
    <t>$77,450</t>
  </si>
  <si>
    <t>$46,560</t>
  </si>
  <si>
    <t>$73,780</t>
  </si>
  <si>
    <t>$48,990</t>
  </si>
  <si>
    <t>$25,000</t>
  </si>
  <si>
    <t>$37,500</t>
  </si>
  <si>
    <t>$18,200</t>
  </si>
  <si>
    <t>$42,700</t>
  </si>
  <si>
    <t>$30,800</t>
  </si>
  <si>
    <t>$55,600</t>
  </si>
  <si>
    <t>$21,300</t>
  </si>
  <si>
    <t>$47,900</t>
  </si>
  <si>
    <t>$35,400</t>
  </si>
  <si>
    <t>$60,100</t>
  </si>
  <si>
    <t>$28,700</t>
  </si>
  <si>
    <t>$51,200</t>
  </si>
  <si>
    <t>$23,600</t>
  </si>
  <si>
    <t>$45,300</t>
  </si>
  <si>
    <t>$33,900</t>
  </si>
  <si>
    <t>$58,400</t>
  </si>
  <si>
    <t>$26,500</t>
  </si>
  <si>
    <t>$40,000</t>
  </si>
  <si>
    <t>$17,800</t>
  </si>
  <si>
    <t>$49,600</t>
  </si>
  <si>
    <t>$31,100</t>
  </si>
  <si>
    <t>$56,300</t>
  </si>
  <si>
    <t>$19,700</t>
  </si>
  <si>
    <t>$44,100</t>
  </si>
  <si>
    <t>$36,200</t>
  </si>
  <si>
    <t>$61,800</t>
  </si>
  <si>
    <t>$29,400</t>
  </si>
  <si>
    <t>$53,700</t>
  </si>
  <si>
    <t>$22,900</t>
  </si>
  <si>
    <t>$48,500</t>
  </si>
  <si>
    <t>$34,100</t>
  </si>
  <si>
    <t>$59,200</t>
  </si>
  <si>
    <t>$27,300</t>
  </si>
  <si>
    <t>$41,700</t>
  </si>
  <si>
    <t>$20,500</t>
  </si>
  <si>
    <t>$46,000</t>
  </si>
  <si>
    <t>$38,300</t>
  </si>
  <si>
    <t>$63,500</t>
  </si>
  <si>
    <t>$24,200</t>
  </si>
  <si>
    <t>$52,400</t>
  </si>
  <si>
    <t>$16,400</t>
  </si>
  <si>
    <t>$50,900</t>
  </si>
  <si>
    <t>$32,600</t>
  </si>
  <si>
    <t>$57,900</t>
  </si>
  <si>
    <t>$25,800</t>
  </si>
  <si>
    <t>$43,400</t>
  </si>
  <si>
    <t>$35,700</t>
  </si>
  <si>
    <t>$60,600</t>
  </si>
  <si>
    <t>$28,300</t>
  </si>
  <si>
    <t>$54,000</t>
  </si>
  <si>
    <t>$21,700</t>
  </si>
  <si>
    <t>$48,200</t>
  </si>
  <si>
    <t>$30,300</t>
  </si>
  <si>
    <t>$55,100</t>
  </si>
  <si>
    <t>$19,200</t>
  </si>
  <si>
    <t>$42,300</t>
  </si>
  <si>
    <t>$37,800</t>
  </si>
  <si>
    <t>$62,400</t>
  </si>
  <si>
    <t>$26,200</t>
  </si>
  <si>
    <t>$49,100</t>
  </si>
  <si>
    <t>$33,300</t>
  </si>
  <si>
    <t>$58,900</t>
  </si>
  <si>
    <t>$22,400</t>
  </si>
  <si>
    <t>$51,700</t>
  </si>
  <si>
    <t>$39,500</t>
  </si>
  <si>
    <t>$64,700</t>
  </si>
  <si>
    <t>$31,800</t>
  </si>
  <si>
    <t>$56,200</t>
  </si>
  <si>
    <t>$20,900</t>
  </si>
  <si>
    <t>$45,700</t>
  </si>
  <si>
    <t>$28,100</t>
  </si>
  <si>
    <t>$53,200</t>
  </si>
  <si>
    <t>$36,900</t>
  </si>
  <si>
    <t>$61,300</t>
  </si>
  <si>
    <t>$23,100</t>
  </si>
  <si>
    <t>$50,600</t>
  </si>
  <si>
    <t>$32,100</t>
  </si>
  <si>
    <t>$57,500</t>
  </si>
  <si>
    <t>$25,400</t>
  </si>
  <si>
    <t>$48,900</t>
  </si>
  <si>
    <t>$34,500</t>
  </si>
  <si>
    <t>$59,800</t>
  </si>
  <si>
    <t>$27,600</t>
  </si>
  <si>
    <t>$52,900</t>
  </si>
  <si>
    <t>$21,100</t>
  </si>
  <si>
    <t>$46,500</t>
  </si>
  <si>
    <t>$38,800</t>
  </si>
  <si>
    <t>$63,200</t>
  </si>
  <si>
    <t>$29,900</t>
  </si>
  <si>
    <t>$54,400</t>
  </si>
  <si>
    <t>$20,300</t>
  </si>
  <si>
    <t>$50,000</t>
  </si>
  <si>
    <t>$31,500</t>
  </si>
  <si>
    <t>$56,700</t>
  </si>
  <si>
    <t>$18,900</t>
  </si>
  <si>
    <t>$43,000</t>
  </si>
  <si>
    <t>$36,500</t>
  </si>
  <si>
    <t>$61,100</t>
  </si>
  <si>
    <t>$24,700</t>
  </si>
  <si>
    <t>$49,300</t>
  </si>
  <si>
    <t>$33,000</t>
  </si>
  <si>
    <t>Senior Software Engineer</t>
  </si>
  <si>
    <t>Marketing Manager</t>
  </si>
  <si>
    <t>Human Resources Coordinator</t>
  </si>
  <si>
    <t>Sales Representative</t>
  </si>
  <si>
    <t>Financial Analyst</t>
  </si>
  <si>
    <t>Customer Service Representative</t>
  </si>
  <si>
    <t>Project Manager</t>
  </si>
  <si>
    <t>Product Manager</t>
  </si>
  <si>
    <t>Graphic Designer</t>
  </si>
  <si>
    <t>Data Analyst</t>
  </si>
  <si>
    <t>Operations Manager</t>
  </si>
  <si>
    <t>IT Support Specialist</t>
  </si>
  <si>
    <t>Content Writer</t>
  </si>
  <si>
    <t>Business Development Manager</t>
  </si>
  <si>
    <t>Administrative Assistant</t>
  </si>
  <si>
    <t>Quality Assurance Tester</t>
  </si>
  <si>
    <t>Account Executive</t>
  </si>
  <si>
    <t>Social Media Manager</t>
  </si>
  <si>
    <t>Procurement Specialist</t>
  </si>
  <si>
    <t>Research Analyst</t>
  </si>
  <si>
    <t>Software Developer</t>
  </si>
  <si>
    <t>Accountant</t>
  </si>
  <si>
    <t>Event Coordinator</t>
  </si>
  <si>
    <t>UX/UI Designer</t>
  </si>
  <si>
    <t>Public Relations Specialist</t>
  </si>
  <si>
    <t>Logistics Coordinator</t>
  </si>
  <si>
    <t>Legal Counsel</t>
  </si>
  <si>
    <t>Technical Support Engineer</t>
  </si>
  <si>
    <t>Copywriter</t>
  </si>
  <si>
    <t>Marketing Coordinator</t>
  </si>
  <si>
    <t>Supply Chain Manager</t>
  </si>
  <si>
    <t>Sales Manager</t>
  </si>
  <si>
    <t>Financial Controller</t>
  </si>
  <si>
    <t>Web Developer</t>
  </si>
  <si>
    <t>Executive Assistant</t>
  </si>
  <si>
    <t>Network Administrator</t>
  </si>
  <si>
    <t>Customer Success Manager</t>
  </si>
  <si>
    <t>Content Strategist</t>
  </si>
  <si>
    <t>HR Manager</t>
  </si>
  <si>
    <t>Operations Coordinator</t>
  </si>
  <si>
    <t>Systems Analyst</t>
  </si>
  <si>
    <t>Digital Marketing Specialist</t>
  </si>
  <si>
    <t>Compliance Officer</t>
  </si>
  <si>
    <t>Production Supervisor</t>
  </si>
  <si>
    <t>Business Analyst</t>
  </si>
  <si>
    <t>Brand Manager</t>
  </si>
  <si>
    <t>Recruitment Specialist</t>
  </si>
  <si>
    <t>Database Administrator</t>
  </si>
  <si>
    <t>Communications Coordinator</t>
  </si>
  <si>
    <t>Inventory Manager</t>
  </si>
  <si>
    <t>Investment Analyst</t>
  </si>
  <si>
    <t>UI Designer</t>
  </si>
  <si>
    <t>Account Manager</t>
  </si>
  <si>
    <t>Legal Assistant</t>
  </si>
  <si>
    <t>IT Project Manager</t>
  </si>
  <si>
    <t>Training Coordinator</t>
  </si>
  <si>
    <t>SEO Specialist</t>
  </si>
  <si>
    <t>Merchandiser</t>
  </si>
  <si>
    <t>Financial Planner</t>
  </si>
  <si>
    <t>Facilities Manager</t>
  </si>
  <si>
    <t>Sales Associate</t>
  </si>
  <si>
    <t>Customer Support Specialist</t>
  </si>
  <si>
    <t>Product Marketing Manager</t>
  </si>
  <si>
    <t>HR Coordinator</t>
  </si>
  <si>
    <t>Network Engineer</t>
  </si>
  <si>
    <t>Marketing Analyst</t>
  </si>
  <si>
    <t>Research Scientist</t>
  </si>
  <si>
    <t>Systems Administrator</t>
  </si>
  <si>
    <t>Procurement Manager</t>
  </si>
  <si>
    <t>Technical Writer</t>
  </si>
  <si>
    <t>Event Planner</t>
  </si>
  <si>
    <t>Operations Analyst</t>
  </si>
  <si>
    <t>Creative Director</t>
  </si>
  <si>
    <t>Risk Analyst</t>
  </si>
  <si>
    <t>Sales Coordinator</t>
  </si>
  <si>
    <t>Software Architect</t>
  </si>
  <si>
    <t>UX Researcher</t>
  </si>
  <si>
    <t>Data Scientist</t>
  </si>
  <si>
    <t>Customer Experience Manager</t>
  </si>
  <si>
    <t>Public Relations Manager</t>
  </si>
  <si>
    <t>Compliance Manager</t>
  </si>
  <si>
    <t>Business Development Specialist</t>
  </si>
  <si>
    <t>Supply Chain Analyst</t>
  </si>
  <si>
    <t>Application Developer</t>
  </si>
  <si>
    <t>Marketing Assistant</t>
  </si>
  <si>
    <t>Financial Advisor</t>
  </si>
  <si>
    <t>Production Manager</t>
  </si>
  <si>
    <t>IT Manager</t>
  </si>
  <si>
    <t>E-commerce Manager</t>
  </si>
  <si>
    <t>Content Manager</t>
  </si>
  <si>
    <t>Administrative Coordinator</t>
  </si>
  <si>
    <t>Sales Support Specialist</t>
  </si>
  <si>
    <t>IT Specialist</t>
  </si>
  <si>
    <t>Marketing Director</t>
  </si>
  <si>
    <t>Brand Ambassador</t>
  </si>
  <si>
    <t>HR Generalist</t>
  </si>
  <si>
    <t>Purchasing Manager</t>
  </si>
  <si>
    <t>Systems Engineer</t>
  </si>
  <si>
    <t>Social Media Coordinator</t>
  </si>
  <si>
    <t>Operations Director</t>
  </si>
  <si>
    <t>Recruitment Coordinator</t>
  </si>
  <si>
    <t>arrival time</t>
  </si>
  <si>
    <t>leave time</t>
  </si>
  <si>
    <t>working time</t>
  </si>
  <si>
    <t>employee name</t>
  </si>
  <si>
    <t>check in</t>
  </si>
  <si>
    <t>check out</t>
  </si>
  <si>
    <t>year employed</t>
  </si>
  <si>
    <t>year served</t>
  </si>
  <si>
    <t>employment date</t>
  </si>
  <si>
    <t>copy as picture</t>
  </si>
  <si>
    <t>Row Labels</t>
  </si>
  <si>
    <t>Grand Total</t>
  </si>
  <si>
    <t>08</t>
  </si>
  <si>
    <t>09</t>
  </si>
  <si>
    <t>10</t>
  </si>
  <si>
    <t>11</t>
  </si>
  <si>
    <t>12</t>
  </si>
  <si>
    <t>13</t>
  </si>
  <si>
    <t>14</t>
  </si>
  <si>
    <t>15</t>
  </si>
  <si>
    <t>Count of arrival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</si>
</sst>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8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12</xdr:row>
      <xdr:rowOff>76200</xdr:rowOff>
    </xdr:from>
    <xdr:to>
      <xdr:col>11</xdr:col>
      <xdr:colOff>365760</xdr:colOff>
      <xdr:row>26</xdr:row>
      <xdr:rowOff>106680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1BB9D8-1901-B82B-9DBA-B8B51DE7F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45869">
          <a:off x="9136380" y="2270760"/>
          <a:ext cx="129540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205740</xdr:colOff>
      <xdr:row>12</xdr:row>
      <xdr:rowOff>121921</xdr:rowOff>
    </xdr:from>
    <xdr:to>
      <xdr:col>12</xdr:col>
      <xdr:colOff>579120</xdr:colOff>
      <xdr:row>22</xdr:row>
      <xdr:rowOff>129541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9E4EAE-B02C-951E-CF2D-CB50FA6A3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0886509">
          <a:off x="10271760" y="2316481"/>
          <a:ext cx="123444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dhav Kumar" refreshedDate="45336.12849988426" createdVersion="8" refreshedVersion="8" minRefreshableVersion="3" recordCount="101" xr:uid="{7767C508-892E-4430-BA34-483135BCD91B}">
  <cacheSource type="worksheet">
    <worksheetSource ref="A1:I102" sheet="Sheet1"/>
  </cacheSource>
  <cacheFields count="11">
    <cacheField name="s.no" numFmtId="0">
      <sharedItems containsSemiMixedTypes="0" containsString="0" containsNumber="1" containsInteger="1" minValue="1" maxValue="101"/>
    </cacheField>
    <cacheField name="name" numFmtId="0">
      <sharedItems/>
    </cacheField>
    <cacheField name="employment date" numFmtId="14">
      <sharedItems containsSemiMixedTypes="0" containsNonDate="0" containsDate="1" containsString="0" minDate="1980-12-11T00:00:00" maxDate="2012-01-25T00:00:00"/>
    </cacheField>
    <cacheField name="salary" numFmtId="164">
      <sharedItems/>
    </cacheField>
    <cacheField name="loan" numFmtId="0">
      <sharedItems/>
    </cacheField>
    <cacheField name="post" numFmtId="0">
      <sharedItems/>
    </cacheField>
    <cacheField name="arrival time" numFmtId="18">
      <sharedItems containsSemiMixedTypes="0" containsNonDate="0" containsDate="1" containsString="0" minDate="1899-12-30T08:00:00" maxDate="1899-12-30T15:55:00" count="96">
        <d v="1899-12-30T09:15:00"/>
        <d v="1899-12-30T09:45:00"/>
        <d v="1899-12-30T09:00:00"/>
        <d v="1899-12-30T12:50:00"/>
        <d v="1899-12-30T10:05:00"/>
        <d v="1899-12-30T10:30:00"/>
        <d v="1899-12-30T08:25:00"/>
        <d v="1899-12-30T15:05:00"/>
        <d v="1899-12-30T12:30:00"/>
        <d v="1899-12-30T09:50:00"/>
        <d v="1899-12-30T13:45:00"/>
        <d v="1899-12-30T13:15:00"/>
        <d v="1899-12-30T08:20:00"/>
        <d v="1899-12-30T08:00:00"/>
        <d v="1899-12-30T12:15:00"/>
        <d v="1899-12-30T12:00:00"/>
        <d v="1899-12-30T14:10:00"/>
        <d v="1899-12-30T09:35:00"/>
        <d v="1899-12-30T11:15:00"/>
        <d v="1899-12-30T11:20:00"/>
        <d v="1899-12-30T15:35:00"/>
        <d v="1899-12-30T11:25:00"/>
        <d v="1899-12-30T11:50:00"/>
        <d v="1899-12-30T09:20:00"/>
        <d v="1899-12-30T14:40:00"/>
        <d v="1899-12-30T08:15:00"/>
        <d v="1899-12-30T08:05:00"/>
        <d v="1899-12-30T08:55:00"/>
        <d v="1899-12-30T09:40:00"/>
        <d v="1899-12-30T15:45:00"/>
        <d v="1899-12-30T11:00:00"/>
        <d v="1899-12-30T11:45:00"/>
        <d v="1899-12-30T10:40:00"/>
        <d v="1899-12-30T09:05:00"/>
        <d v="1899-12-30T10:15:00"/>
        <d v="1899-12-30T11:30:00"/>
        <d v="1899-12-30T10:50:00"/>
        <d v="1899-12-30T15:40:00"/>
        <d v="1899-12-30T11:40:00"/>
        <d v="1899-12-30T12:55:00"/>
        <d v="1899-12-30T10:10:00"/>
        <d v="1899-12-30T10:35:00"/>
        <d v="1899-12-30T14:30:00"/>
        <d v="1899-12-30T12:20:00"/>
        <d v="1899-12-30T14:25:00"/>
        <d v="1899-12-30T11:05:00"/>
        <d v="1899-12-30T10:45:00"/>
        <d v="1899-12-30T14:35:00"/>
        <d v="1899-12-30T09:30:00"/>
        <d v="1899-12-30T13:40:00"/>
        <d v="1899-12-30T14:55:00"/>
        <d v="1899-12-30T11:10:00"/>
        <d v="1899-12-30T15:10:00"/>
        <d v="1899-12-30T13:10:00"/>
        <d v="1899-12-30T13:20:00"/>
        <d v="1899-12-30T13:05:00"/>
        <d v="1899-12-30T13:55:00"/>
        <d v="1899-12-30T08:50:00"/>
        <d v="1899-12-30T12:05:00"/>
        <d v="1899-12-30T13:00:00"/>
        <d v="1899-12-30T14:15:00"/>
        <d v="1899-12-30T13:50:00"/>
        <d v="1899-12-30T13:30:00"/>
        <d v="1899-12-30T08:35:00"/>
        <d v="1899-12-30T10:25:00"/>
        <d v="1899-12-30T12:25:00"/>
        <d v="1899-12-30T12:40:00"/>
        <d v="1899-12-30T12:10:00"/>
        <d v="1899-12-30T10:00:00"/>
        <d v="1899-12-30T09:55:00"/>
        <d v="1899-12-30T10:55:00"/>
        <d v="1899-12-30T09:25:00"/>
        <d v="1899-12-30T10:20:00"/>
        <d v="1899-12-30T09:10:00"/>
        <d v="1899-12-30T14:45:00"/>
        <d v="1899-12-30T08:10:00"/>
        <d v="1899-12-30T14:00:00"/>
        <d v="1899-12-30T13:35:00"/>
        <d v="1899-12-30T13:25:00"/>
        <d v="1899-12-30T15:30:00"/>
        <d v="1899-12-30T08:30:00"/>
        <d v="1899-12-30T14:50:00"/>
        <d v="1899-12-30T11:55:00"/>
        <d v="1899-12-30T15:00:00"/>
        <d v="1899-12-30T14:20:00"/>
        <d v="1899-12-30T11:35:00"/>
        <d v="1899-12-30T15:20:00"/>
        <d v="1899-12-30T15:50:00"/>
        <d v="1899-12-30T14:05:00"/>
        <d v="1899-12-30T15:25:00"/>
        <d v="1899-12-30T12:35:00"/>
        <d v="1899-12-30T08:45:00"/>
        <d v="1899-12-30T15:15:00"/>
        <d v="1899-12-30T15:55:00"/>
        <d v="1899-12-30T08:40:00"/>
        <d v="1899-12-30T12:45:00"/>
      </sharedItems>
      <fieldGroup par="10"/>
    </cacheField>
    <cacheField name="leave time" numFmtId="18">
      <sharedItems containsSemiMixedTypes="0" containsNonDate="0" containsDate="1" containsString="0" minDate="1899-12-30T15:00:00" maxDate="1899-12-30T17:55:00"/>
    </cacheField>
    <cacheField name="working time" numFmtId="165">
      <sharedItems containsSemiMixedTypes="0" containsNonDate="0" containsDate="1" containsString="0" minDate="1899-12-30T00:15:00" maxDate="1899-12-30T23:45:00"/>
    </cacheField>
    <cacheField name="Minutes (arrival time)" numFmtId="0" databaseField="0">
      <fieldGroup base="6">
        <rangePr groupBy="minutes" startDate="1899-12-30T08:00:00" endDate="1899-12-30T15:55:00"/>
        <groupItems count="62">
          <s v="&lt;00-01-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-01-1900"/>
        </groupItems>
      </fieldGroup>
    </cacheField>
    <cacheField name="Hours (arrival time)" numFmtId="0" databaseField="0">
      <fieldGroup base="6">
        <rangePr groupBy="hours" startDate="1899-12-30T08:00:00" endDate="1899-12-30T15:55:00"/>
        <groupItems count="26">
          <s v="&lt;00-01-1900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-01-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27"/>
    <s v="Luna Foster"/>
    <d v="1980-12-11T00:00:00"/>
    <s v="$74,130"/>
    <s v="$29,400"/>
    <s v="Legal Counsel"/>
    <x v="0"/>
    <d v="1899-12-30T17:10:00"/>
    <d v="1899-12-30T07:55:00"/>
  </r>
  <r>
    <n v="75"/>
    <s v="Aaliyah Bell"/>
    <d v="1980-12-19T00:00:00"/>
    <s v="$82,310"/>
    <s v="$23,100"/>
    <s v="Sales Coordinator"/>
    <x v="1"/>
    <d v="1899-12-30T17:00:00"/>
    <d v="1899-12-30T07:15:00"/>
  </r>
  <r>
    <n v="83"/>
    <s v="Adeline Foster"/>
    <d v="1981-01-10T00:00:00"/>
    <s v="$76,210"/>
    <s v="$27,600"/>
    <s v="Supply Chain Analyst"/>
    <x v="2"/>
    <d v="1899-12-30T15:00:00"/>
    <d v="1899-12-30T06:00:00"/>
  </r>
  <r>
    <n v="24"/>
    <s v="James Rivera"/>
    <d v="1981-06-17T00:00:00"/>
    <s v="$64,750"/>
    <s v="$44,100"/>
    <s v="UX/UI Designer"/>
    <x v="3"/>
    <d v="1899-12-30T17:20:00"/>
    <d v="1899-12-30T04:30:00"/>
  </r>
  <r>
    <n v="89"/>
    <s v="Gabriella Cooper"/>
    <d v="1981-11-13T00:00:00"/>
    <s v="$57,960"/>
    <s v="$29,900"/>
    <s v="E-commerce Manager"/>
    <x v="4"/>
    <d v="1899-12-30T15:40:00"/>
    <d v="1899-12-30T05:35:00"/>
  </r>
  <r>
    <n v="41"/>
    <s v="Mila Ross"/>
    <d v="1981-11-21T00:00:00"/>
    <s v="$34,780"/>
    <s v="$16,400"/>
    <s v="Systems Analyst"/>
    <x v="5"/>
    <d v="1899-12-30T15:17:00"/>
    <d v="1899-12-30T04:47:00"/>
  </r>
  <r>
    <n v="63"/>
    <s v="Bella Alexander"/>
    <d v="1981-12-29T00:00:00"/>
    <s v="$67,840"/>
    <s v="$22,400"/>
    <s v="Product Marketing Manager"/>
    <x v="6"/>
    <d v="1899-12-30T17:05:00"/>
    <d v="1899-12-30T08:40:00"/>
  </r>
  <r>
    <n v="54"/>
    <s v="Dylan James"/>
    <d v="1982-02-25T00:00:00"/>
    <s v="$76,850"/>
    <s v="$55,100"/>
    <s v="Legal Assistant"/>
    <x v="7"/>
    <d v="1899-12-30T17:48:00"/>
    <d v="1899-12-30T02:43:00"/>
  </r>
  <r>
    <n v="80"/>
    <s v="Zachary Wright"/>
    <d v="1982-05-23T00:00:00"/>
    <s v="$44,360"/>
    <s v="$48,900"/>
    <s v="Public Relations Manager"/>
    <x v="8"/>
    <d v="1899-12-30T15:10:00"/>
    <d v="1899-12-30T02:40:00"/>
  </r>
  <r>
    <n v="35"/>
    <s v="Zoey Perry"/>
    <d v="1982-06-25T00:00:00"/>
    <s v="$56,790"/>
    <s v="$20,500"/>
    <s v="Executive Assistant"/>
    <x v="9"/>
    <d v="1899-12-30T15:55:00"/>
    <d v="1899-12-30T06:05:00"/>
  </r>
  <r>
    <n v="21"/>
    <s v="Emily Carter"/>
    <d v="1982-08-21T00:00:00"/>
    <s v="$54,120"/>
    <s v="$31,100"/>
    <s v="Software Developer"/>
    <x v="10"/>
    <d v="1899-12-30T17:05:00"/>
    <d v="1899-12-30T03:20:00"/>
  </r>
  <r>
    <n v="101"/>
    <s v="Hunter Davis"/>
    <d v="1982-11-22T00:00:00"/>
    <s v="$48,990"/>
    <s v="$33,000"/>
    <s v="Recruitment Coordinator"/>
    <x v="11"/>
    <d v="1899-12-30T15:35:00"/>
    <d v="1899-12-30T02:20:00"/>
  </r>
  <r>
    <n v="47"/>
    <s v="Aria Long"/>
    <d v="1983-06-03T00:00:00"/>
    <s v="$65,390"/>
    <s v="$35,700"/>
    <s v="Recruitment Specialist"/>
    <x v="12"/>
    <d v="1899-12-30T15:22:00"/>
    <d v="1899-12-30T07:02:00"/>
  </r>
  <r>
    <n v="95"/>
    <s v="Anthony Collins"/>
    <d v="1983-06-26T00:00:00"/>
    <s v="$43,360"/>
    <s v="$18,900"/>
    <s v="Brand Ambassador"/>
    <x v="13"/>
    <d v="1899-12-30T15:55:00"/>
    <d v="1899-12-30T07:55:00"/>
  </r>
  <r>
    <n v="16"/>
    <s v="Noah Young"/>
    <d v="1983-07-14T00:00:00"/>
    <s v="$50,970"/>
    <s v="$58,400"/>
    <s v="Quality Assurance Tester"/>
    <x v="14"/>
    <d v="1899-12-30T16:10:00"/>
    <d v="1899-12-30T03:55:00"/>
  </r>
  <r>
    <n v="69"/>
    <s v="Hazel Parker"/>
    <d v="1983-08-28T00:00:00"/>
    <s v="$46,330"/>
    <s v="$20,900"/>
    <s v="Procurement Manager"/>
    <x v="11"/>
    <d v="1899-12-30T17:35:00"/>
    <d v="1899-12-30T04:20:00"/>
  </r>
  <r>
    <n v="72"/>
    <s v="Grayson Coleman"/>
    <d v="1984-06-06T00:00:00"/>
    <s v="$65,930"/>
    <s v="$53,200"/>
    <s v="Operations Analyst"/>
    <x v="15"/>
    <d v="1899-12-30T17:25:00"/>
    <d v="1899-12-30T05:25:00"/>
  </r>
  <r>
    <n v="7"/>
    <s v="Isabella Hernandez"/>
    <d v="1984-09-03T00:00:00"/>
    <s v="$68,540"/>
    <s v="$21,300"/>
    <s v="Project Manager"/>
    <x v="16"/>
    <d v="1899-12-30T16:00:00"/>
    <d v="1899-12-30T01:50:00"/>
  </r>
  <r>
    <n v="51"/>
    <s v="Penelope Foster"/>
    <d v="1984-12-16T00:00:00"/>
    <s v="$42,370"/>
    <s v="$21,700"/>
    <s v="Investment Analyst"/>
    <x v="17"/>
    <d v="1899-12-30T17:28:00"/>
    <d v="1899-12-30T07:53:00"/>
  </r>
  <r>
    <n v="10"/>
    <s v="Mason Lewis"/>
    <d v="1985-04-12T00:00:00"/>
    <s v="$35,690"/>
    <s v="$60,100"/>
    <s v="Data Analyst"/>
    <x v="18"/>
    <d v="1899-12-30T16:15:00"/>
    <d v="1899-12-30T05:00:00"/>
  </r>
  <r>
    <n v="33"/>
    <s v="Grace Coleman"/>
    <d v="1985-08-31T00:00:00"/>
    <s v="$63,570"/>
    <s v="$27,300"/>
    <s v="Financial Controller"/>
    <x v="19"/>
    <d v="1899-12-30T17:50:00"/>
    <d v="1899-12-30T06:30:00"/>
  </r>
  <r>
    <n v="30"/>
    <s v="Alexander Brooks"/>
    <d v="1986-02-01T00:00:00"/>
    <s v="$51,480"/>
    <s v="$48,500"/>
    <s v="Marketing Coordinator"/>
    <x v="20"/>
    <d v="1899-12-30T17:35:00"/>
    <d v="1899-12-30T02:00:00"/>
  </r>
  <r>
    <n v="57"/>
    <s v="Sofia Richardson"/>
    <d v="1986-08-18T00:00:00"/>
    <s v="$47,880"/>
    <s v="$37,800"/>
    <s v="SEO Specialist"/>
    <x v="21"/>
    <d v="1899-12-30T17:02:00"/>
    <d v="1899-12-30T05:37:00"/>
  </r>
  <r>
    <n v="5"/>
    <s v="Olivia Patel"/>
    <d v="1986-11-28T00:00:00"/>
    <s v="$72,910"/>
    <s v="$30,800"/>
    <s v="Financial Analyst"/>
    <x v="22"/>
    <d v="1899-12-30T15:45:00"/>
    <d v="1899-12-30T03:55:00"/>
  </r>
  <r>
    <n v="99"/>
    <s v="Nolan Martinez"/>
    <d v="1986-12-28T00:00:00"/>
    <s v="$46,560"/>
    <s v="$24,700"/>
    <s v="Social Media Coordinator"/>
    <x v="23"/>
    <d v="1899-12-30T17:15:00"/>
    <d v="1899-12-30T07:55:00"/>
  </r>
  <r>
    <n v="66"/>
    <s v="Lincoln Brooks"/>
    <d v="1987-02-10T00:00:00"/>
    <s v="$35,840"/>
    <s v="$64,700"/>
    <s v="Marketing Analyst"/>
    <x v="24"/>
    <d v="1899-12-30T17:15:00"/>
    <d v="1899-12-30T02:35:00"/>
  </r>
  <r>
    <n v="1"/>
    <s v="Amelia Parker"/>
    <d v="1987-03-05T00:00:00"/>
    <s v="$45,320"/>
    <s v="$25,000"/>
    <s v="Senior Software Engineer"/>
    <x v="25"/>
    <d v="1899-12-30T16:30:00"/>
    <d v="1899-12-30T08:15:00"/>
  </r>
  <r>
    <n v="87"/>
    <s v="Skylar Hayes"/>
    <d v="1987-12-03T00:00:00"/>
    <s v="$63,980"/>
    <s v="$38,800"/>
    <s v="Production Manager"/>
    <x v="26"/>
    <d v="1899-12-30T17:45:00"/>
    <d v="1899-12-30T09:40:00"/>
  </r>
  <r>
    <n v="39"/>
    <s v="Lily Wood"/>
    <d v="1987-12-27T00:00:00"/>
    <s v="$47,390"/>
    <s v="$24,200"/>
    <s v="HR Manager"/>
    <x v="27"/>
    <d v="1899-12-30T17:18:00"/>
    <d v="1899-12-30T08:23:00"/>
  </r>
  <r>
    <n v="12"/>
    <s v="Liam Gonzalez"/>
    <d v="1988-01-19T00:00:00"/>
    <s v="$76,480"/>
    <s v="$51,200"/>
    <s v="IT Support Specialist"/>
    <x v="28"/>
    <d v="1899-12-30T17:45:00"/>
    <d v="1899-12-30T08:05:00"/>
  </r>
  <r>
    <n v="78"/>
    <s v="Isaac White"/>
    <d v="1988-02-15T00:00:00"/>
    <s v="$51,220"/>
    <s v="$57,500"/>
    <s v="Data Scientist"/>
    <x v="29"/>
    <d v="1899-12-30T17:20:00"/>
    <d v="1899-12-30T01:35:00"/>
  </r>
  <r>
    <n v="92"/>
    <s v="Eliana Thompson"/>
    <d v="1988-05-14T00:00:00"/>
    <s v="$71,490"/>
    <s v="$50,000"/>
    <s v="Sales Support Specialist"/>
    <x v="30"/>
    <d v="1899-12-30T15:50:00"/>
    <d v="1899-12-30T04:50:00"/>
  </r>
  <r>
    <n v="44"/>
    <s v="Matthew Henderson"/>
    <d v="1988-05-20T00:00:00"/>
    <s v="$44,120"/>
    <s v="$57,900"/>
    <s v="Production Supervisor"/>
    <x v="31"/>
    <d v="1899-12-30T15:48:00"/>
    <d v="1899-12-30T04:03:00"/>
  </r>
  <r>
    <n v="60"/>
    <s v="Julian Gonzales"/>
    <d v="1989-06-13T00:00:00"/>
    <s v="$57,120"/>
    <s v="$49,100"/>
    <s v="Facilities Manager"/>
    <x v="32"/>
    <d v="1899-12-30T17:22:00"/>
    <d v="1899-12-30T06:42:00"/>
  </r>
  <r>
    <n v="19"/>
    <s v="Evelyn Stewart"/>
    <d v="1989-09-16T00:00:00"/>
    <s v="$61,390"/>
    <s v="$17,800"/>
    <s v="Procurement Specialist"/>
    <x v="33"/>
    <d v="1899-12-30T16:50:00"/>
    <d v="1899-12-30T07:45:00"/>
  </r>
  <r>
    <n v="76"/>
    <s v="John Watson"/>
    <d v="1990-07-09T00:00:00"/>
    <s v="$43,070"/>
    <s v="$50,600"/>
    <s v="Software Architect"/>
    <x v="34"/>
    <d v="1899-12-30T16:40:00"/>
    <d v="1899-12-30T06:25:00"/>
  </r>
  <r>
    <n v="17"/>
    <s v="Mia Phillips"/>
    <d v="1990-11-01T00:00:00"/>
    <s v="$78,320"/>
    <s v="$26,500"/>
    <s v="Account Executive"/>
    <x v="35"/>
    <d v="1899-12-30T15:20:00"/>
    <d v="1899-12-30T03:50:00"/>
  </r>
  <r>
    <n v="49"/>
    <s v="Scarlett Washington"/>
    <d v="1991-03-11T00:00:00"/>
    <s v="$58,230"/>
    <s v="$28,300"/>
    <s v="Communications Coordinator"/>
    <x v="36"/>
    <d v="1899-12-30T16:38:00"/>
    <d v="1899-12-30T05:48:00"/>
  </r>
  <r>
    <n v="70"/>
    <s v="Christopher Scott"/>
    <d v="1991-04-03T00:00:00"/>
    <s v="$72,050"/>
    <s v="$45,700"/>
    <s v="Technical Writer"/>
    <x v="37"/>
    <d v="1899-12-30T16:25:00"/>
    <d v="1899-12-30T00:45:00"/>
  </r>
  <r>
    <n v="28"/>
    <s v="William Sullivan"/>
    <d v="1991-07-02T00:00:00"/>
    <s v="$42,930"/>
    <s v="$53,700"/>
    <s v="Technical Support Engineer"/>
    <x v="38"/>
    <d v="1899-12-30T16:55:00"/>
    <d v="1899-12-30T05:15:00"/>
  </r>
  <r>
    <n v="4"/>
    <s v="Elijah Nguyen"/>
    <d v="1992-07-09T00:00:00"/>
    <s v="$55,460"/>
    <s v="$42,700"/>
    <s v="Sales Representative"/>
    <x v="23"/>
    <d v="1899-12-30T16:45:00"/>
    <d v="1899-12-30T07:25:00"/>
  </r>
  <r>
    <n v="64"/>
    <s v="Christopher Turner"/>
    <d v="1992-07-18T00:00:00"/>
    <s v="$45,520"/>
    <s v="$51,700"/>
    <s v="HR Coordinator"/>
    <x v="39"/>
    <d v="1899-12-30T16:35:00"/>
    <d v="1899-12-30T03:40:00"/>
  </r>
  <r>
    <n v="36"/>
    <s v="Daniel Powell"/>
    <d v="1993-01-14T00:00:00"/>
    <s v="$73,240"/>
    <s v="$46,000"/>
    <s v="Network Administrator"/>
    <x v="40"/>
    <d v="1899-12-30T17:55:00"/>
    <d v="1899-12-30T07:45:00"/>
  </r>
  <r>
    <n v="81"/>
    <s v="Leah Phillips"/>
    <d v="1993-08-11T00:00:00"/>
    <s v="$68,070"/>
    <s v="$34,500"/>
    <s v="Compliance Manager"/>
    <x v="41"/>
    <d v="1899-12-30T17:50:00"/>
    <d v="1899-12-30T07:15:00"/>
  </r>
  <r>
    <n v="26"/>
    <s v="Benjamin Hayes"/>
    <d v="1993-10-08T00:00:00"/>
    <s v="$57,680"/>
    <s v="$61,800"/>
    <s v="Logistics Coordinator"/>
    <x v="42"/>
    <d v="1899-12-30T15:50:00"/>
    <d v="1899-12-30T01:20:00"/>
  </r>
  <r>
    <n v="96"/>
    <s v="Naomi Green"/>
    <d v="1994-01-15T00:00:00"/>
    <s v="$69,170"/>
    <s v="$43,000"/>
    <s v="HR Generalist"/>
    <x v="43"/>
    <d v="1899-12-30T17:25:00"/>
    <d v="1899-12-30T05:05:00"/>
  </r>
  <r>
    <n v="58"/>
    <s v="Wyatt Bryant"/>
    <d v="1994-04-24T00:00:00"/>
    <s v="$64,490"/>
    <s v="$62,400"/>
    <s v="Merchandiser"/>
    <x v="44"/>
    <d v="1899-12-30T16:32:00"/>
    <d v="1899-12-30T02:07:00"/>
  </r>
  <r>
    <n v="84"/>
    <s v="Nathaniel Price"/>
    <d v="1994-06-30T00:00:00"/>
    <s v="$42,680"/>
    <s v="$52,900"/>
    <s v="Application Developer"/>
    <x v="45"/>
    <d v="1899-12-30T17:40:00"/>
    <d v="1899-12-30T06:35:00"/>
  </r>
  <r>
    <n v="2"/>
    <s v="Marcus Johnson"/>
    <d v="1994-10-17T00:00:00"/>
    <s v="$62,890"/>
    <s v="$37,500"/>
    <s v="Marketing Manager"/>
    <x v="46"/>
    <d v="1899-12-30T15:15:00"/>
    <d v="1899-12-30T04:30:00"/>
  </r>
  <r>
    <n v="42"/>
    <s v="Sebastian Nelson"/>
    <d v="1995-02-12T00:00:00"/>
    <s v="$53,820"/>
    <s v="$50,900"/>
    <s v="Digital Marketing Specialist"/>
    <x v="47"/>
    <d v="1899-12-30T17:38:00"/>
    <d v="1899-12-30T03:03:00"/>
  </r>
  <r>
    <n v="67"/>
    <s v="Eleanor Morris"/>
    <d v="1995-09-21T00:00:00"/>
    <s v="$55,270"/>
    <s v="$31,800"/>
    <s v="Research Scientist"/>
    <x v="48"/>
    <d v="1899-12-30T16:55:00"/>
    <d v="1899-12-30T07:25:00"/>
  </r>
  <r>
    <n v="53"/>
    <s v="Nora Cox"/>
    <d v="1995-11-06T00:00:00"/>
    <s v="$50,360"/>
    <s v="$30,300"/>
    <s v="Account Manager"/>
    <x v="49"/>
    <d v="1899-12-30T15:58:00"/>
    <d v="1899-12-30T02:18:00"/>
  </r>
  <r>
    <n v="90"/>
    <s v="Luke Foster"/>
    <d v="1996-02-02T00:00:00"/>
    <s v="$80,890"/>
    <s v="$54,400"/>
    <s v="Content Manager"/>
    <x v="50"/>
    <d v="1899-12-30T17:30:00"/>
    <d v="1899-12-30T02:35:00"/>
  </r>
  <r>
    <n v="73"/>
    <s v="Samantha Stewart"/>
    <d v="1996-03-16T00:00:00"/>
    <s v="$37,210"/>
    <s v="$36,900"/>
    <s v="Creative Director"/>
    <x v="51"/>
    <d v="1899-12-30T16:10:00"/>
    <d v="1899-12-30T05:00:00"/>
  </r>
  <r>
    <n v="22"/>
    <s v="Oliver Price"/>
    <d v="1996-04-28T00:00:00"/>
    <s v="$70,980"/>
    <s v="$56,300"/>
    <s v="Accountant"/>
    <x v="52"/>
    <d v="1899-12-30T16:40:00"/>
    <d v="1899-12-30T01:30:00"/>
  </r>
  <r>
    <n v="45"/>
    <s v="Victoria Barnes"/>
    <d v="1996-08-09T00:00:00"/>
    <s v="$71,760"/>
    <s v="$25,800"/>
    <s v="Business Analyst"/>
    <x v="53"/>
    <d v="1899-12-30T17:12:00"/>
    <d v="1899-12-30T04:02:00"/>
  </r>
  <r>
    <n v="13"/>
    <s v="Harper Wright"/>
    <d v="1997-03-07T00:00:00"/>
    <s v="$43,560"/>
    <s v="$23,600"/>
    <s v="Content Writer"/>
    <x v="54"/>
    <d v="1899-12-30T16:20:00"/>
    <d v="1899-12-30T03:00:00"/>
  </r>
  <r>
    <n v="93"/>
    <s v="Caleb Harris"/>
    <d v="1997-08-01T00:00:00"/>
    <s v="$52,890"/>
    <s v="$31,500"/>
    <s v="IT Specialist"/>
    <x v="55"/>
    <d v="1899-12-30T17:10:00"/>
    <d v="1899-12-30T04:05:00"/>
  </r>
  <r>
    <n v="61"/>
    <s v="Hannah Taylor"/>
    <d v="1998-03-23T00:00:00"/>
    <s v="$74,590"/>
    <s v="$33,300"/>
    <s v="Sales Associate"/>
    <x v="56"/>
    <d v="1899-12-30T16:45:00"/>
    <d v="1899-12-30T02:50:00"/>
  </r>
  <r>
    <n v="15"/>
    <s v="Emma Cooper"/>
    <d v="1998-12-02T00:00:00"/>
    <s v="$36,840"/>
    <s v="$33,900"/>
    <s v="Administrative Assistant"/>
    <x v="57"/>
    <d v="1899-12-30T17:25:00"/>
    <d v="1899-12-30T08:35:00"/>
  </r>
  <r>
    <n v="32"/>
    <s v="Michael Russell"/>
    <d v="1999-05-13T00:00:00"/>
    <s v="$45,890"/>
    <s v="$59,200"/>
    <s v="Sales Manager"/>
    <x v="58"/>
    <d v="1899-12-30T15:05:00"/>
    <d v="1899-12-30T03:00:00"/>
  </r>
  <r>
    <n v="29"/>
    <s v="Avery Reed"/>
    <d v="2000-11-12T00:00:00"/>
    <s v="$69,620"/>
    <s v="$22,900"/>
    <s v="Copywriter"/>
    <x v="59"/>
    <d v="1899-12-30T15:40:00"/>
    <d v="1899-12-30T02:40:00"/>
  </r>
  <r>
    <n v="100"/>
    <s v="Sophie Sullivan"/>
    <d v="2001-07-08T00:00:00"/>
    <s v="$73,780"/>
    <s v="$49,300"/>
    <s v="Operations Director"/>
    <x v="35"/>
    <d v="1899-12-30T16:55:00"/>
    <d v="1899-12-30T05:25:00"/>
  </r>
  <r>
    <n v="50"/>
    <s v="Joseph Gray"/>
    <d v="2001-10-02T00:00:00"/>
    <s v="$81,580"/>
    <s v="$54,000"/>
    <s v="Inventory Manager"/>
    <x v="60"/>
    <d v="1899-12-30T15:32:00"/>
    <d v="1899-12-30T01:17:00"/>
  </r>
  <r>
    <n v="77"/>
    <s v="Nova Hill"/>
    <d v="2001-11-29T00:00:00"/>
    <s v="$70,580"/>
    <s v="$32,100"/>
    <s v="UX Researcher"/>
    <x v="61"/>
    <d v="1899-12-30T15:30:00"/>
    <d v="1899-12-30T01:40:00"/>
  </r>
  <r>
    <n v="3"/>
    <s v="Sophia Ramirez"/>
    <d v="2001-12-20T00:00:00"/>
    <s v="$38,750"/>
    <s v="$18,200"/>
    <s v="Human Resources Coordinator"/>
    <x v="62"/>
    <d v="1899-12-30T17:00:00"/>
    <d v="1899-12-30T03:30:00"/>
  </r>
  <r>
    <n v="71"/>
    <s v="Ellie Barnes"/>
    <d v="2002-01-22T00:00:00"/>
    <s v="$48,710"/>
    <s v="$28,100"/>
    <s v="Event Planner"/>
    <x v="63"/>
    <d v="1899-12-30T15:35:00"/>
    <d v="1899-12-30T07:00:00"/>
  </r>
  <r>
    <n v="20"/>
    <s v="Logan Kelly"/>
    <d v="2002-05-04T00:00:00"/>
    <s v="$39,480"/>
    <s v="$49,600"/>
    <s v="Research Analyst"/>
    <x v="64"/>
    <d v="1899-12-30T15:35:00"/>
    <d v="1899-12-30T05:10:00"/>
  </r>
  <r>
    <n v="40"/>
    <s v="Carter Sanders"/>
    <d v="2002-07-07T00:00:00"/>
    <s v="$60,980"/>
    <s v="$52,400"/>
    <s v="Operations Coordinator"/>
    <x v="65"/>
    <d v="1899-12-30T16:22:00"/>
    <d v="1899-12-30T03:57:00"/>
  </r>
  <r>
    <n v="88"/>
    <s v="Dominic Rivera"/>
    <d v="2002-07-15T00:00:00"/>
    <s v="$36,280"/>
    <s v="$63,200"/>
    <s v="IT Manager"/>
    <x v="66"/>
    <d v="1899-12-30T16:30:00"/>
    <d v="1899-12-30T03:50:00"/>
  </r>
  <r>
    <n v="56"/>
    <s v="Isaac Hughes"/>
    <d v="2003-05-01T00:00:00"/>
    <s v="$70,270"/>
    <s v="$42,300"/>
    <s v="Training Coordinator"/>
    <x v="67"/>
    <d v="1899-12-30T15:52:00"/>
    <d v="1899-12-30T03:42:00"/>
  </r>
  <r>
    <n v="9"/>
    <s v="Ava Mitchell"/>
    <d v="2003-08-08T00:00:00"/>
    <s v="$59,820"/>
    <s v="$35,400"/>
    <s v="Graphic Designer"/>
    <x v="68"/>
    <d v="1899-12-30T17:15:00"/>
    <d v="1899-12-30T07:15:00"/>
  </r>
  <r>
    <n v="91"/>
    <s v="Caroline Patel"/>
    <d v="2003-09-24T00:00:00"/>
    <s v="$45,150"/>
    <s v="$20,300"/>
    <s v="Administrative Coordinator"/>
    <x v="69"/>
    <d v="1899-12-30T16:05:00"/>
    <d v="1899-12-30T06:10:00"/>
  </r>
  <r>
    <n v="25"/>
    <s v="Elizabeth Bailey"/>
    <d v="2004-03-27T00:00:00"/>
    <s v="$37,950"/>
    <s v="$36,200"/>
    <s v="Public Relations Specialist"/>
    <x v="70"/>
    <d v="1899-12-30T16:35:00"/>
    <d v="1899-12-30T05:40:00"/>
  </r>
  <r>
    <n v="43"/>
    <s v="Riley Butler"/>
    <d v="2004-09-29T00:00:00"/>
    <s v="$79,450"/>
    <s v="$32,600"/>
    <s v="Compliance Officer"/>
    <x v="71"/>
    <d v="1899-12-30T16:28:00"/>
    <d v="1899-12-30T07:03:00"/>
  </r>
  <r>
    <n v="65"/>
    <s v="Avery Murphy"/>
    <d v="2004-11-02T00:00:00"/>
    <s v="$62,150"/>
    <s v="$39,500"/>
    <s v="Network Engineer"/>
    <x v="72"/>
    <d v="1899-12-30T15:25:00"/>
    <d v="1899-12-30T05:05:00"/>
  </r>
  <r>
    <n v="59"/>
    <s v="Madelyn King"/>
    <d v="2005-01-05T00:00:00"/>
    <s v="$38,690"/>
    <s v="$26,200"/>
    <s v="Financial Planner"/>
    <x v="73"/>
    <d v="1899-12-30T15:12:00"/>
    <d v="1899-12-30T06:02:00"/>
  </r>
  <r>
    <n v="11"/>
    <s v="Charlotte Campbell"/>
    <d v="2005-06-30T00:00:00"/>
    <s v="$52,150"/>
    <s v="$28,700"/>
    <s v="Operations Manager"/>
    <x v="74"/>
    <d v="1899-12-30T15:00:00"/>
    <d v="1899-12-30T00:15:00"/>
  </r>
  <r>
    <n v="79"/>
    <s v="Brooklyn Garcia"/>
    <d v="2005-09-04T00:00:00"/>
    <s v="$77,130"/>
    <s v="$25,400"/>
    <s v="Customer Experience Manager"/>
    <x v="75"/>
    <d v="1899-12-30T16:00:00"/>
    <d v="1899-12-30T07:50:00"/>
  </r>
  <r>
    <n v="18"/>
    <s v="Lucas Hill"/>
    <d v="2006-02-08T00:00:00"/>
    <s v="$46,750"/>
    <s v="$40,000"/>
    <s v="Social Media Manager"/>
    <x v="76"/>
    <d v="1899-12-30T17:40:00"/>
    <d v="1899-12-30T03:40:00"/>
  </r>
  <r>
    <n v="37"/>
    <s v="Layla Jenkins"/>
    <d v="2006-03-03T00:00:00"/>
    <s v="$40,580"/>
    <s v="$38,300"/>
    <s v="Customer Success Manager"/>
    <x v="77"/>
    <d v="1899-12-30T16:48:00"/>
    <d v="1899-12-30T03:13:00"/>
  </r>
  <r>
    <n v="85"/>
    <s v="Alice Wood"/>
    <d v="2006-03-08T00:00:00"/>
    <s v="$66,320"/>
    <s v="$21,100"/>
    <s v="Marketing Assistant"/>
    <x v="78"/>
    <d v="1899-12-30T16:15:00"/>
    <d v="1899-12-30T02:50:00"/>
  </r>
  <r>
    <n v="62"/>
    <s v="Andrew Cook"/>
    <d v="2006-10-13T00:00:00"/>
    <s v="$41,980"/>
    <s v="$58,900"/>
    <s v="Customer Support Specialist"/>
    <x v="79"/>
    <d v="1899-12-30T15:15:00"/>
    <d v="1899-12-30T23:45:00"/>
  </r>
  <r>
    <n v="23"/>
    <s v="Abigail Morris"/>
    <d v="2007-01-09T00:00:00"/>
    <s v="$48,260"/>
    <s v="$19,700"/>
    <s v="Event Coordinator"/>
    <x v="80"/>
    <d v="1899-12-30T15:25:00"/>
    <d v="1899-12-30T06:55:00"/>
  </r>
  <r>
    <n v="97"/>
    <s v="Christian Howard"/>
    <d v="2007-03-04T00:00:00"/>
    <s v="$50,740"/>
    <s v="$36,500"/>
    <s v="Purchasing Manager"/>
    <x v="46"/>
    <d v="1899-12-30T16:35:00"/>
    <d v="1899-12-30T05:50:00"/>
  </r>
  <r>
    <n v="82"/>
    <s v="Charles Jenkins"/>
    <d v="2007-04-29T00:00:00"/>
    <s v="$49,980"/>
    <s v="$59,800"/>
    <s v="Business Development Specialist"/>
    <x v="81"/>
    <d v="1899-12-30T16:20:00"/>
    <d v="1899-12-30T01:30:00"/>
  </r>
  <r>
    <n v="52"/>
    <s v="Gabriel Morgan"/>
    <d v="2007-07-26T00:00:00"/>
    <s v="$68,920"/>
    <s v="$48,200"/>
    <s v="UI Designer"/>
    <x v="82"/>
    <d v="1899-12-30T16:08:00"/>
    <d v="1899-12-30T04:13:00"/>
  </r>
  <r>
    <n v="6"/>
    <s v="Jackson Thompson"/>
    <d v="2008-02-14T00:00:00"/>
    <s v="$41,280"/>
    <s v="$55,600"/>
    <s v="Customer Service Representative"/>
    <x v="83"/>
    <d v="1899-12-30T17:30:00"/>
    <d v="1899-12-30T02:30:00"/>
  </r>
  <r>
    <n v="34"/>
    <s v="Elijah Watson"/>
    <d v="2008-04-07T00:00:00"/>
    <s v="$38,260"/>
    <s v="$41,700"/>
    <s v="Web Developer"/>
    <x v="84"/>
    <d v="1899-12-30T16:05:00"/>
    <d v="1899-12-30T01:45:00"/>
  </r>
  <r>
    <n v="68"/>
    <s v="Joshua Ramirez"/>
    <d v="2008-05-11T00:00:00"/>
    <s v="$79,720"/>
    <s v="$56,200"/>
    <s v="Systems Administrator"/>
    <x v="85"/>
    <d v="1899-12-30T15:45:00"/>
    <d v="1899-12-30T04:10:00"/>
  </r>
  <r>
    <n v="46"/>
    <s v="Samuel Simmons"/>
    <d v="2009-04-16T00:00:00"/>
    <s v="$49,050"/>
    <s v="$43,400"/>
    <s v="Brand Manager"/>
    <x v="86"/>
    <d v="1899-12-30T16:18:00"/>
    <d v="1899-12-30T00:58:00"/>
  </r>
  <r>
    <n v="94"/>
    <s v="Clara Reed"/>
    <d v="2009-04-17T00:00:00"/>
    <s v="$78,940"/>
    <s v="$56,700"/>
    <s v="Marketing Director"/>
    <x v="87"/>
    <d v="1899-12-30T16:45:00"/>
    <d v="1899-12-30T00:55:00"/>
  </r>
  <r>
    <n v="74"/>
    <s v="Leo Mitchell"/>
    <d v="2009-10-06T00:00:00"/>
    <s v="$59,460"/>
    <s v="$61,300"/>
    <s v="Risk Analyst"/>
    <x v="88"/>
    <d v="1899-12-30T15:20:00"/>
    <d v="1899-12-30T01:15:00"/>
  </r>
  <r>
    <n v="14"/>
    <s v="Aiden Martinez"/>
    <d v="2009-10-25T00:00:00"/>
    <s v="$67,210"/>
    <s v="$45,300"/>
    <s v="Business Development Manager"/>
    <x v="89"/>
    <d v="1899-12-30T17:10:00"/>
    <d v="1899-12-30T01:45:00"/>
  </r>
  <r>
    <n v="8"/>
    <s v="Ethan Kim"/>
    <d v="2010-05-22T00:00:00"/>
    <s v="$49,670"/>
    <s v="$47,900"/>
    <s v="Product Manager"/>
    <x v="90"/>
    <d v="1899-12-30T15:30:00"/>
    <d v="1899-12-30T02:55:00"/>
  </r>
  <r>
    <n v="55"/>
    <s v="Addison Evans"/>
    <d v="2010-09-12T00:00:00"/>
    <s v="$43,630"/>
    <s v="$19,200"/>
    <s v="IT Project Manager"/>
    <x v="91"/>
    <d v="1899-12-30T16:58:00"/>
    <d v="1899-12-30T08:13:00"/>
  </r>
  <r>
    <n v="38"/>
    <s v="Henry Murphy"/>
    <d v="2010-10-19T00:00:00"/>
    <s v="$66,150"/>
    <s v="$63,500"/>
    <s v="Content Strategist"/>
    <x v="92"/>
    <d v="1899-12-30T15:33:00"/>
    <d v="1899-12-30T00:18:00"/>
  </r>
  <r>
    <n v="86"/>
    <s v="Isaac Flores"/>
    <d v="2010-10-26T00:00:00"/>
    <s v="$47,550"/>
    <s v="$46,500"/>
    <s v="Financial Advisor"/>
    <x v="93"/>
    <d v="1899-12-30T17:05:00"/>
    <d v="1899-12-30T01:10:00"/>
  </r>
  <r>
    <n v="31"/>
    <s v="Chloe Ward"/>
    <d v="2011-09-23T00:00:00"/>
    <s v="$77,690"/>
    <s v="$34,100"/>
    <s v="Supply Chain Manager"/>
    <x v="94"/>
    <d v="1899-12-30T16:25:00"/>
    <d v="1899-12-30T07:45:00"/>
  </r>
  <r>
    <n v="98"/>
    <s v="Peyton Ward"/>
    <d v="2011-10-20T00:00:00"/>
    <s v="$77,450"/>
    <s v="$61,100"/>
    <s v="Systems Engineer"/>
    <x v="16"/>
    <d v="1899-12-30T15:45:00"/>
    <d v="1899-12-30T01:35:00"/>
  </r>
  <r>
    <n v="48"/>
    <s v="David Ross"/>
    <d v="2012-01-24T00:00:00"/>
    <s v="$36,450"/>
    <s v="$60,600"/>
    <s v="Database Administrator"/>
    <x v="95"/>
    <d v="1899-12-30T17:42:00"/>
    <d v="1899-12-30T04:57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588F8-8F86-42E1-8758-36C5F5E942C2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3:M42" firstHeaderRow="1" firstDataRow="1" firstDataCol="1"/>
  <pivotFields count="11">
    <pivotField showAll="0"/>
    <pivotField showAll="0"/>
    <pivotField numFmtId="14" showAll="0"/>
    <pivotField showAll="0"/>
    <pivotField showAll="0"/>
    <pivotField showAll="0"/>
    <pivotField axis="axisRow" dataField="1" numFmtId="18" showAll="0">
      <items count="97">
        <item x="13"/>
        <item x="26"/>
        <item x="75"/>
        <item x="25"/>
        <item x="12"/>
        <item x="6"/>
        <item x="80"/>
        <item x="63"/>
        <item x="94"/>
        <item x="91"/>
        <item x="57"/>
        <item x="27"/>
        <item x="2"/>
        <item x="33"/>
        <item x="73"/>
        <item x="0"/>
        <item x="23"/>
        <item x="71"/>
        <item x="48"/>
        <item x="17"/>
        <item x="28"/>
        <item x="1"/>
        <item x="9"/>
        <item x="69"/>
        <item x="68"/>
        <item x="4"/>
        <item x="40"/>
        <item x="34"/>
        <item x="72"/>
        <item x="64"/>
        <item x="5"/>
        <item x="41"/>
        <item x="32"/>
        <item x="46"/>
        <item x="36"/>
        <item x="70"/>
        <item x="30"/>
        <item x="45"/>
        <item x="51"/>
        <item x="18"/>
        <item x="19"/>
        <item x="21"/>
        <item x="35"/>
        <item x="85"/>
        <item x="38"/>
        <item x="31"/>
        <item x="22"/>
        <item x="82"/>
        <item x="15"/>
        <item x="58"/>
        <item x="67"/>
        <item x="14"/>
        <item x="43"/>
        <item x="65"/>
        <item x="8"/>
        <item x="90"/>
        <item x="66"/>
        <item x="95"/>
        <item x="3"/>
        <item x="39"/>
        <item x="59"/>
        <item x="55"/>
        <item x="53"/>
        <item x="11"/>
        <item x="54"/>
        <item x="78"/>
        <item x="62"/>
        <item x="77"/>
        <item x="49"/>
        <item x="10"/>
        <item x="61"/>
        <item x="56"/>
        <item x="76"/>
        <item x="88"/>
        <item x="16"/>
        <item x="60"/>
        <item x="84"/>
        <item x="44"/>
        <item x="42"/>
        <item x="47"/>
        <item x="24"/>
        <item x="74"/>
        <item x="81"/>
        <item x="50"/>
        <item x="83"/>
        <item x="7"/>
        <item x="52"/>
        <item x="92"/>
        <item x="86"/>
        <item x="89"/>
        <item x="79"/>
        <item x="20"/>
        <item x="37"/>
        <item x="29"/>
        <item x="87"/>
        <item x="93"/>
        <item t="default"/>
      </items>
    </pivotField>
    <pivotField numFmtId="18" showAll="0"/>
    <pivotField numFmtId="165" showAll="0"/>
    <pivotField axis="axisRow"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3">
    <field x="10"/>
    <field x="9"/>
    <field x="6"/>
  </rowFields>
  <rowItems count="9"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arrival ti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0D1E3-E810-471F-8083-9934401F5D50}">
  <sheetPr filterMode="1"/>
  <dimension ref="A1:Q102"/>
  <sheetViews>
    <sheetView tabSelected="1" workbookViewId="0">
      <selection activeCell="M17" sqref="M17"/>
    </sheetView>
  </sheetViews>
  <sheetFormatPr defaultRowHeight="14.4" x14ac:dyDescent="0.3"/>
  <cols>
    <col min="1" max="1" width="6.6640625" bestFit="1" customWidth="1"/>
    <col min="2" max="2" width="17.88671875" bestFit="1" customWidth="1"/>
    <col min="3" max="3" width="17.6640625" bestFit="1" customWidth="1"/>
    <col min="4" max="4" width="8" bestFit="1" customWidth="1"/>
    <col min="5" max="5" width="7.44140625" bestFit="1" customWidth="1"/>
    <col min="6" max="6" width="28.21875" bestFit="1" customWidth="1"/>
    <col min="7" max="7" width="12.44140625" bestFit="1" customWidth="1"/>
    <col min="8" max="8" width="11.6640625" bestFit="1" customWidth="1"/>
    <col min="9" max="9" width="13.77734375" bestFit="1" customWidth="1"/>
    <col min="11" max="11" width="14.109375" bestFit="1" customWidth="1"/>
    <col min="12" max="12" width="12.5546875" bestFit="1" customWidth="1"/>
    <col min="13" max="13" width="18.44140625" bestFit="1" customWidth="1"/>
    <col min="14" max="14" width="7.44140625" bestFit="1" customWidth="1"/>
    <col min="15" max="15" width="8.77734375" bestFit="1" customWidth="1"/>
    <col min="17" max="17" width="11.5546875" bestFit="1" customWidth="1"/>
  </cols>
  <sheetData>
    <row r="1" spans="1:17" x14ac:dyDescent="0.3">
      <c r="A1" t="s">
        <v>0</v>
      </c>
      <c r="B1" t="s">
        <v>1</v>
      </c>
      <c r="C1" t="s">
        <v>417</v>
      </c>
      <c r="D1" s="1" t="s">
        <v>2</v>
      </c>
      <c r="E1" t="s">
        <v>3</v>
      </c>
      <c r="F1" t="s">
        <v>4</v>
      </c>
      <c r="G1" t="s">
        <v>409</v>
      </c>
      <c r="H1" t="s">
        <v>410</v>
      </c>
      <c r="I1" t="s">
        <v>411</v>
      </c>
      <c r="K1" t="s">
        <v>412</v>
      </c>
      <c r="L1" t="s">
        <v>4</v>
      </c>
      <c r="M1" t="s">
        <v>3</v>
      </c>
      <c r="N1" t="s">
        <v>2</v>
      </c>
      <c r="O1" t="s">
        <v>413</v>
      </c>
      <c r="P1" t="s">
        <v>414</v>
      </c>
      <c r="Q1" t="s">
        <v>411</v>
      </c>
    </row>
    <row r="2" spans="1:17" x14ac:dyDescent="0.3">
      <c r="A2">
        <v>27</v>
      </c>
      <c r="B2" t="s">
        <v>31</v>
      </c>
      <c r="C2" s="4">
        <v>29566</v>
      </c>
      <c r="D2" s="1" t="s">
        <v>132</v>
      </c>
      <c r="E2" t="s">
        <v>233</v>
      </c>
      <c r="F2" t="s">
        <v>334</v>
      </c>
      <c r="G2" s="2">
        <v>0.38541666666666669</v>
      </c>
      <c r="H2" s="2">
        <v>0.71527777777777779</v>
      </c>
      <c r="I2" s="3">
        <f t="shared" ref="I2:I33" si="0">IF(H2&gt;G2,H2-G2,1+H2-G2)</f>
        <v>0.3298611111111111</v>
      </c>
      <c r="K2" t="s">
        <v>57</v>
      </c>
      <c r="L2" t="str">
        <f>VLOOKUP(K2,B1:I102,5,0)</f>
        <v>Account Manager</v>
      </c>
      <c r="M2" t="str">
        <f>VLOOKUP(K2,B1:I102,4,0)</f>
        <v>$30,300</v>
      </c>
      <c r="N2" t="str">
        <f>VLOOKUP(K2,B1:I102,3,0)</f>
        <v>$50,360</v>
      </c>
      <c r="O2" s="2">
        <f>VLOOKUP(K2,B1:I102,6,0)</f>
        <v>0.56944444444444442</v>
      </c>
      <c r="P2" s="2">
        <f>VLOOKUP(K2,B1:I102,7,0)</f>
        <v>0.66527777777777775</v>
      </c>
      <c r="Q2" s="3">
        <f>VLOOKUP(K2,B1:I102,8,0)</f>
        <v>9.5833333333333326E-2</v>
      </c>
    </row>
    <row r="3" spans="1:17" x14ac:dyDescent="0.3">
      <c r="A3">
        <v>75</v>
      </c>
      <c r="B3" t="s">
        <v>79</v>
      </c>
      <c r="C3" s="4">
        <v>29574</v>
      </c>
      <c r="D3" s="1" t="s">
        <v>180</v>
      </c>
      <c r="E3" t="s">
        <v>281</v>
      </c>
      <c r="F3" t="s">
        <v>382</v>
      </c>
      <c r="G3" s="2">
        <v>0.40625</v>
      </c>
      <c r="H3" s="2">
        <v>0.70833333333333337</v>
      </c>
      <c r="I3" s="3">
        <f t="shared" si="0"/>
        <v>0.30208333333333337</v>
      </c>
    </row>
    <row r="4" spans="1:17" x14ac:dyDescent="0.3">
      <c r="A4">
        <v>83</v>
      </c>
      <c r="B4" t="s">
        <v>87</v>
      </c>
      <c r="C4" s="4">
        <v>29596</v>
      </c>
      <c r="D4" s="1" t="s">
        <v>188</v>
      </c>
      <c r="E4" t="s">
        <v>289</v>
      </c>
      <c r="F4" t="s">
        <v>390</v>
      </c>
      <c r="G4" s="2">
        <v>0.375</v>
      </c>
      <c r="H4" s="2">
        <v>0.625</v>
      </c>
      <c r="I4" s="3">
        <f t="shared" si="0"/>
        <v>0.25</v>
      </c>
    </row>
    <row r="5" spans="1:17" x14ac:dyDescent="0.3">
      <c r="A5">
        <v>24</v>
      </c>
      <c r="B5" t="s">
        <v>28</v>
      </c>
      <c r="C5" s="4">
        <v>29754</v>
      </c>
      <c r="D5" s="1" t="s">
        <v>129</v>
      </c>
      <c r="E5" t="s">
        <v>230</v>
      </c>
      <c r="F5" t="s">
        <v>331</v>
      </c>
      <c r="G5" s="2">
        <v>0.53472222222222221</v>
      </c>
      <c r="H5" s="2">
        <v>0.72222222222222221</v>
      </c>
      <c r="I5" s="3">
        <f t="shared" si="0"/>
        <v>0.1875</v>
      </c>
    </row>
    <row r="6" spans="1:17" x14ac:dyDescent="0.3">
      <c r="A6">
        <v>89</v>
      </c>
      <c r="B6" t="s">
        <v>93</v>
      </c>
      <c r="C6" s="4">
        <v>29903</v>
      </c>
      <c r="D6" s="1" t="s">
        <v>194</v>
      </c>
      <c r="E6" t="s">
        <v>295</v>
      </c>
      <c r="F6" t="s">
        <v>396</v>
      </c>
      <c r="G6" s="2">
        <v>0.4201388888888889</v>
      </c>
      <c r="H6" s="2">
        <v>0.65277777777777779</v>
      </c>
      <c r="I6" s="3">
        <f t="shared" si="0"/>
        <v>0.2326388888888889</v>
      </c>
      <c r="K6" t="s">
        <v>412</v>
      </c>
      <c r="L6" t="s">
        <v>415</v>
      </c>
      <c r="M6" t="s">
        <v>416</v>
      </c>
    </row>
    <row r="7" spans="1:17" x14ac:dyDescent="0.3">
      <c r="A7">
        <v>41</v>
      </c>
      <c r="B7" t="s">
        <v>45</v>
      </c>
      <c r="C7" s="4">
        <v>29911</v>
      </c>
      <c r="D7" s="1" t="s">
        <v>146</v>
      </c>
      <c r="E7" t="s">
        <v>247</v>
      </c>
      <c r="F7" t="s">
        <v>348</v>
      </c>
      <c r="G7" s="2">
        <v>0.4375</v>
      </c>
      <c r="H7" s="2">
        <v>0.63680555555555551</v>
      </c>
      <c r="I7" s="3">
        <f t="shared" si="0"/>
        <v>0.19930555555555551</v>
      </c>
      <c r="K7" t="s">
        <v>57</v>
      </c>
      <c r="L7" s="4">
        <f>VLOOKUP(K7,B1:I102,2,0)</f>
        <v>35009</v>
      </c>
      <c r="M7">
        <f ca="1">DATEDIF(L7,TODAY(),"y")</f>
        <v>28</v>
      </c>
    </row>
    <row r="8" spans="1:17" x14ac:dyDescent="0.3">
      <c r="A8">
        <v>63</v>
      </c>
      <c r="B8" t="s">
        <v>67</v>
      </c>
      <c r="C8" s="4">
        <v>29949</v>
      </c>
      <c r="D8" s="1" t="s">
        <v>168</v>
      </c>
      <c r="E8" t="s">
        <v>269</v>
      </c>
      <c r="F8" t="s">
        <v>370</v>
      </c>
      <c r="G8" s="2">
        <v>0.35069444444444442</v>
      </c>
      <c r="H8" s="2">
        <v>0.71180555555555547</v>
      </c>
      <c r="I8" s="3">
        <f t="shared" si="0"/>
        <v>0.36111111111111105</v>
      </c>
    </row>
    <row r="9" spans="1:17" x14ac:dyDescent="0.3">
      <c r="A9">
        <v>54</v>
      </c>
      <c r="B9" t="s">
        <v>58</v>
      </c>
      <c r="C9" s="4">
        <v>30007</v>
      </c>
      <c r="D9" s="1" t="s">
        <v>159</v>
      </c>
      <c r="E9" t="s">
        <v>260</v>
      </c>
      <c r="F9" t="s">
        <v>361</v>
      </c>
      <c r="G9" s="2">
        <v>0.62847222222222221</v>
      </c>
      <c r="H9" s="2">
        <v>0.7416666666666667</v>
      </c>
      <c r="I9" s="3">
        <f t="shared" si="0"/>
        <v>0.11319444444444449</v>
      </c>
      <c r="K9" t="s">
        <v>412</v>
      </c>
      <c r="L9" t="s">
        <v>4</v>
      </c>
    </row>
    <row r="10" spans="1:17" x14ac:dyDescent="0.3">
      <c r="A10">
        <v>80</v>
      </c>
      <c r="B10" t="s">
        <v>84</v>
      </c>
      <c r="C10" s="4">
        <v>30094</v>
      </c>
      <c r="D10" s="1" t="s">
        <v>185</v>
      </c>
      <c r="E10" t="s">
        <v>286</v>
      </c>
      <c r="F10" t="s">
        <v>387</v>
      </c>
      <c r="G10" s="2">
        <v>0.52083333333333337</v>
      </c>
      <c r="H10" s="2">
        <v>0.63194444444444442</v>
      </c>
      <c r="I10" s="3">
        <f t="shared" si="0"/>
        <v>0.11111111111111105</v>
      </c>
      <c r="K10" t="s">
        <v>57</v>
      </c>
      <c r="L10" t="str">
        <f>_xlfn.XLOOKUP(K10,B2:B102,F2:F102,"Not found",0)</f>
        <v>Account Manager</v>
      </c>
    </row>
    <row r="11" spans="1:17" x14ac:dyDescent="0.3">
      <c r="A11">
        <v>35</v>
      </c>
      <c r="B11" t="s">
        <v>39</v>
      </c>
      <c r="C11" s="4">
        <v>30127</v>
      </c>
      <c r="D11" s="1" t="s">
        <v>140</v>
      </c>
      <c r="E11" t="s">
        <v>241</v>
      </c>
      <c r="F11" t="s">
        <v>342</v>
      </c>
      <c r="G11" s="2">
        <v>0.40972222222222227</v>
      </c>
      <c r="H11" s="2">
        <v>0.66319444444444442</v>
      </c>
      <c r="I11" s="3">
        <f t="shared" si="0"/>
        <v>0.25347222222222215</v>
      </c>
    </row>
    <row r="12" spans="1:17" x14ac:dyDescent="0.3">
      <c r="A12">
        <v>21</v>
      </c>
      <c r="B12" t="s">
        <v>25</v>
      </c>
      <c r="C12" s="4">
        <v>30184</v>
      </c>
      <c r="D12" s="1" t="s">
        <v>126</v>
      </c>
      <c r="E12" t="s">
        <v>227</v>
      </c>
      <c r="F12" t="s">
        <v>328</v>
      </c>
      <c r="G12" s="2">
        <v>0.57291666666666663</v>
      </c>
      <c r="H12" s="2">
        <v>0.71180555555555547</v>
      </c>
      <c r="I12" s="3">
        <f t="shared" si="0"/>
        <v>0.13888888888888884</v>
      </c>
      <c r="K12" t="s">
        <v>418</v>
      </c>
    </row>
    <row r="13" spans="1:17" x14ac:dyDescent="0.3">
      <c r="A13">
        <v>101</v>
      </c>
      <c r="B13" t="s">
        <v>105</v>
      </c>
      <c r="C13" s="4">
        <v>30277</v>
      </c>
      <c r="D13" s="1" t="s">
        <v>206</v>
      </c>
      <c r="E13" t="s">
        <v>307</v>
      </c>
      <c r="F13" t="s">
        <v>408</v>
      </c>
      <c r="G13" s="2">
        <v>0.55208333333333337</v>
      </c>
      <c r="H13" s="2">
        <v>0.64930555555555558</v>
      </c>
      <c r="I13" s="3">
        <f t="shared" si="0"/>
        <v>9.722222222222221E-2</v>
      </c>
    </row>
    <row r="14" spans="1:17" x14ac:dyDescent="0.3">
      <c r="A14">
        <v>47</v>
      </c>
      <c r="B14" t="s">
        <v>51</v>
      </c>
      <c r="C14" s="4">
        <v>30470</v>
      </c>
      <c r="D14" s="1" t="s">
        <v>152</v>
      </c>
      <c r="E14" t="s">
        <v>253</v>
      </c>
      <c r="F14" t="s">
        <v>354</v>
      </c>
      <c r="G14" s="2">
        <v>0.34722222222222227</v>
      </c>
      <c r="H14" s="2">
        <v>0.64027777777777783</v>
      </c>
      <c r="I14" s="3">
        <f t="shared" si="0"/>
        <v>0.29305555555555557</v>
      </c>
    </row>
    <row r="15" spans="1:17" x14ac:dyDescent="0.3">
      <c r="A15">
        <v>95</v>
      </c>
      <c r="B15" t="s">
        <v>99</v>
      </c>
      <c r="C15" s="4">
        <v>30493</v>
      </c>
      <c r="D15" s="1" t="s">
        <v>200</v>
      </c>
      <c r="E15" t="s">
        <v>301</v>
      </c>
      <c r="F15" t="s">
        <v>402</v>
      </c>
      <c r="G15" s="2">
        <v>0.33333333333333331</v>
      </c>
      <c r="H15" s="2">
        <v>0.66319444444444442</v>
      </c>
      <c r="I15" s="3">
        <f t="shared" si="0"/>
        <v>0.3298611111111111</v>
      </c>
    </row>
    <row r="16" spans="1:17" x14ac:dyDescent="0.3">
      <c r="A16">
        <v>16</v>
      </c>
      <c r="B16" t="s">
        <v>20</v>
      </c>
      <c r="C16" s="4">
        <v>30511</v>
      </c>
      <c r="D16" s="1" t="s">
        <v>121</v>
      </c>
      <c r="E16" t="s">
        <v>222</v>
      </c>
      <c r="F16" t="s">
        <v>323</v>
      </c>
      <c r="G16" s="2">
        <v>0.51041666666666663</v>
      </c>
      <c r="H16" s="2">
        <v>0.67361111111111116</v>
      </c>
      <c r="I16" s="3">
        <f t="shared" si="0"/>
        <v>0.16319444444444453</v>
      </c>
    </row>
    <row r="17" spans="1:9" x14ac:dyDescent="0.3">
      <c r="A17">
        <v>69</v>
      </c>
      <c r="B17" t="s">
        <v>73</v>
      </c>
      <c r="C17" s="4">
        <v>30556</v>
      </c>
      <c r="D17" s="1" t="s">
        <v>174</v>
      </c>
      <c r="E17" t="s">
        <v>275</v>
      </c>
      <c r="F17" t="s">
        <v>376</v>
      </c>
      <c r="G17" s="2">
        <v>0.55208333333333337</v>
      </c>
      <c r="H17" s="2">
        <v>0.73263888888888884</v>
      </c>
      <c r="I17" s="3">
        <f t="shared" si="0"/>
        <v>0.18055555555555547</v>
      </c>
    </row>
    <row r="18" spans="1:9" x14ac:dyDescent="0.3">
      <c r="A18">
        <v>72</v>
      </c>
      <c r="B18" t="s">
        <v>76</v>
      </c>
      <c r="C18" s="4">
        <v>30839</v>
      </c>
      <c r="D18" s="1" t="s">
        <v>177</v>
      </c>
      <c r="E18" t="s">
        <v>278</v>
      </c>
      <c r="F18" t="s">
        <v>379</v>
      </c>
      <c r="G18" s="2">
        <v>0.5</v>
      </c>
      <c r="H18" s="2">
        <v>0.72569444444444453</v>
      </c>
      <c r="I18" s="3">
        <f t="shared" si="0"/>
        <v>0.22569444444444453</v>
      </c>
    </row>
    <row r="19" spans="1:9" x14ac:dyDescent="0.3">
      <c r="A19">
        <v>7</v>
      </c>
      <c r="B19" t="s">
        <v>11</v>
      </c>
      <c r="C19" s="4">
        <v>30928</v>
      </c>
      <c r="D19" s="1" t="s">
        <v>112</v>
      </c>
      <c r="E19" t="s">
        <v>213</v>
      </c>
      <c r="F19" t="s">
        <v>314</v>
      </c>
      <c r="G19" s="2">
        <v>0.59027777777777779</v>
      </c>
      <c r="H19" s="2">
        <v>0.66666666666666663</v>
      </c>
      <c r="I19" s="3">
        <f t="shared" si="0"/>
        <v>7.638888888888884E-2</v>
      </c>
    </row>
    <row r="20" spans="1:9" x14ac:dyDescent="0.3">
      <c r="A20">
        <v>51</v>
      </c>
      <c r="B20" t="s">
        <v>55</v>
      </c>
      <c r="C20" s="4">
        <v>31032</v>
      </c>
      <c r="D20" s="1" t="s">
        <v>156</v>
      </c>
      <c r="E20" t="s">
        <v>257</v>
      </c>
      <c r="F20" t="s">
        <v>358</v>
      </c>
      <c r="G20" s="2">
        <v>0.39930555555555558</v>
      </c>
      <c r="H20" s="2">
        <v>0.72777777777777775</v>
      </c>
      <c r="I20" s="3">
        <f t="shared" si="0"/>
        <v>0.32847222222222217</v>
      </c>
    </row>
    <row r="21" spans="1:9" x14ac:dyDescent="0.3">
      <c r="A21">
        <v>10</v>
      </c>
      <c r="B21" t="s">
        <v>14</v>
      </c>
      <c r="C21" s="4">
        <v>31149</v>
      </c>
      <c r="D21" s="1" t="s">
        <v>115</v>
      </c>
      <c r="E21" t="s">
        <v>216</v>
      </c>
      <c r="F21" t="s">
        <v>317</v>
      </c>
      <c r="G21" s="2">
        <v>0.46875</v>
      </c>
      <c r="H21" s="2">
        <v>0.67708333333333337</v>
      </c>
      <c r="I21" s="3">
        <f t="shared" si="0"/>
        <v>0.20833333333333337</v>
      </c>
    </row>
    <row r="22" spans="1:9" x14ac:dyDescent="0.3">
      <c r="A22">
        <v>33</v>
      </c>
      <c r="B22" t="s">
        <v>37</v>
      </c>
      <c r="C22" s="4">
        <v>31290</v>
      </c>
      <c r="D22" s="1" t="s">
        <v>138</v>
      </c>
      <c r="E22" t="s">
        <v>239</v>
      </c>
      <c r="F22" t="s">
        <v>340</v>
      </c>
      <c r="G22" s="2">
        <v>0.47222222222222227</v>
      </c>
      <c r="H22" s="2">
        <v>0.74305555555555547</v>
      </c>
      <c r="I22" s="3">
        <f t="shared" si="0"/>
        <v>0.2708333333333332</v>
      </c>
    </row>
    <row r="23" spans="1:9" x14ac:dyDescent="0.3">
      <c r="A23">
        <v>30</v>
      </c>
      <c r="B23" t="s">
        <v>34</v>
      </c>
      <c r="C23" s="4">
        <v>31444</v>
      </c>
      <c r="D23" s="1" t="s">
        <v>135</v>
      </c>
      <c r="E23" t="s">
        <v>236</v>
      </c>
      <c r="F23" t="s">
        <v>337</v>
      </c>
      <c r="G23" s="2">
        <v>0.64930555555555558</v>
      </c>
      <c r="H23" s="2">
        <v>0.73263888888888884</v>
      </c>
      <c r="I23" s="3">
        <f t="shared" si="0"/>
        <v>8.3333333333333259E-2</v>
      </c>
    </row>
    <row r="24" spans="1:9" x14ac:dyDescent="0.3">
      <c r="A24">
        <v>57</v>
      </c>
      <c r="B24" t="s">
        <v>61</v>
      </c>
      <c r="C24" s="4">
        <v>31642</v>
      </c>
      <c r="D24" s="1" t="s">
        <v>162</v>
      </c>
      <c r="E24" t="s">
        <v>263</v>
      </c>
      <c r="F24" t="s">
        <v>364</v>
      </c>
      <c r="G24" s="2">
        <v>0.47569444444444442</v>
      </c>
      <c r="H24" s="2">
        <v>0.70972222222222225</v>
      </c>
      <c r="I24" s="3">
        <f t="shared" si="0"/>
        <v>0.23402777777777783</v>
      </c>
    </row>
    <row r="25" spans="1:9" x14ac:dyDescent="0.3">
      <c r="A25">
        <v>5</v>
      </c>
      <c r="B25" t="s">
        <v>9</v>
      </c>
      <c r="C25" s="4">
        <v>31744</v>
      </c>
      <c r="D25" s="1" t="s">
        <v>110</v>
      </c>
      <c r="E25" t="s">
        <v>211</v>
      </c>
      <c r="F25" t="s">
        <v>312</v>
      </c>
      <c r="G25" s="2">
        <v>0.49305555555555558</v>
      </c>
      <c r="H25" s="2">
        <v>0.65625</v>
      </c>
      <c r="I25" s="3">
        <f t="shared" si="0"/>
        <v>0.16319444444444442</v>
      </c>
    </row>
    <row r="26" spans="1:9" x14ac:dyDescent="0.3">
      <c r="A26">
        <v>99</v>
      </c>
      <c r="B26" t="s">
        <v>103</v>
      </c>
      <c r="C26" s="4">
        <v>31774</v>
      </c>
      <c r="D26" s="1" t="s">
        <v>204</v>
      </c>
      <c r="E26" t="s">
        <v>305</v>
      </c>
      <c r="F26" t="s">
        <v>406</v>
      </c>
      <c r="G26" s="2">
        <v>0.3888888888888889</v>
      </c>
      <c r="H26" s="2">
        <v>0.71875</v>
      </c>
      <c r="I26" s="3">
        <f t="shared" si="0"/>
        <v>0.3298611111111111</v>
      </c>
    </row>
    <row r="27" spans="1:9" x14ac:dyDescent="0.3">
      <c r="A27">
        <v>66</v>
      </c>
      <c r="B27" t="s">
        <v>70</v>
      </c>
      <c r="C27" s="4">
        <v>31818</v>
      </c>
      <c r="D27" s="1" t="s">
        <v>171</v>
      </c>
      <c r="E27" t="s">
        <v>272</v>
      </c>
      <c r="F27" t="s">
        <v>373</v>
      </c>
      <c r="G27" s="2">
        <v>0.61111111111111105</v>
      </c>
      <c r="H27" s="2">
        <v>0.71875</v>
      </c>
      <c r="I27" s="3">
        <f t="shared" si="0"/>
        <v>0.10763888888888895</v>
      </c>
    </row>
    <row r="28" spans="1:9" x14ac:dyDescent="0.3">
      <c r="A28">
        <v>1</v>
      </c>
      <c r="B28" t="s">
        <v>5</v>
      </c>
      <c r="C28" s="4">
        <v>31841</v>
      </c>
      <c r="D28" s="1" t="s">
        <v>106</v>
      </c>
      <c r="E28" t="s">
        <v>207</v>
      </c>
      <c r="F28" t="s">
        <v>308</v>
      </c>
      <c r="G28" s="2">
        <v>0.34375</v>
      </c>
      <c r="H28" s="2">
        <v>0.6875</v>
      </c>
      <c r="I28" s="3">
        <f t="shared" si="0"/>
        <v>0.34375</v>
      </c>
    </row>
    <row r="29" spans="1:9" x14ac:dyDescent="0.3">
      <c r="A29">
        <v>87</v>
      </c>
      <c r="B29" t="s">
        <v>91</v>
      </c>
      <c r="C29" s="4">
        <v>32114</v>
      </c>
      <c r="D29" s="1" t="s">
        <v>192</v>
      </c>
      <c r="E29" t="s">
        <v>293</v>
      </c>
      <c r="F29" t="s">
        <v>394</v>
      </c>
      <c r="G29" s="2">
        <v>0.33680555555555558</v>
      </c>
      <c r="H29" s="2">
        <v>0.73958333333333337</v>
      </c>
      <c r="I29" s="3">
        <f t="shared" si="0"/>
        <v>0.40277777777777779</v>
      </c>
    </row>
    <row r="30" spans="1:9" x14ac:dyDescent="0.3">
      <c r="A30">
        <v>39</v>
      </c>
      <c r="B30" t="s">
        <v>43</v>
      </c>
      <c r="C30" s="4">
        <v>32138</v>
      </c>
      <c r="D30" s="1" t="s">
        <v>144</v>
      </c>
      <c r="E30" t="s">
        <v>245</v>
      </c>
      <c r="F30" t="s">
        <v>346</v>
      </c>
      <c r="G30" s="2">
        <v>0.37152777777777773</v>
      </c>
      <c r="H30" s="2">
        <v>0.72083333333333333</v>
      </c>
      <c r="I30" s="3">
        <f t="shared" si="0"/>
        <v>0.34930555555555559</v>
      </c>
    </row>
    <row r="31" spans="1:9" x14ac:dyDescent="0.3">
      <c r="A31">
        <v>12</v>
      </c>
      <c r="B31" t="s">
        <v>16</v>
      </c>
      <c r="C31" s="4">
        <v>32161</v>
      </c>
      <c r="D31" s="1" t="s">
        <v>117</v>
      </c>
      <c r="E31" t="s">
        <v>218</v>
      </c>
      <c r="F31" t="s">
        <v>319</v>
      </c>
      <c r="G31" s="2">
        <v>0.40277777777777773</v>
      </c>
      <c r="H31" s="2">
        <v>0.73958333333333337</v>
      </c>
      <c r="I31" s="3">
        <f t="shared" si="0"/>
        <v>0.33680555555555564</v>
      </c>
    </row>
    <row r="32" spans="1:9" x14ac:dyDescent="0.3">
      <c r="A32">
        <v>78</v>
      </c>
      <c r="B32" t="s">
        <v>82</v>
      </c>
      <c r="C32" s="4">
        <v>32188</v>
      </c>
      <c r="D32" s="1" t="s">
        <v>183</v>
      </c>
      <c r="E32" t="s">
        <v>284</v>
      </c>
      <c r="F32" t="s">
        <v>385</v>
      </c>
      <c r="G32" s="2">
        <v>0.65625</v>
      </c>
      <c r="H32" s="2">
        <v>0.72222222222222221</v>
      </c>
      <c r="I32" s="3">
        <f t="shared" si="0"/>
        <v>6.597222222222221E-2</v>
      </c>
    </row>
    <row r="33" spans="1:13" x14ac:dyDescent="0.3">
      <c r="A33">
        <v>92</v>
      </c>
      <c r="B33" t="s">
        <v>96</v>
      </c>
      <c r="C33" s="4">
        <v>32277</v>
      </c>
      <c r="D33" s="1" t="s">
        <v>197</v>
      </c>
      <c r="E33" t="s">
        <v>298</v>
      </c>
      <c r="F33" t="s">
        <v>399</v>
      </c>
      <c r="G33" s="2">
        <v>0.45833333333333331</v>
      </c>
      <c r="H33" s="2">
        <v>0.65972222222222221</v>
      </c>
      <c r="I33" s="3">
        <f t="shared" si="0"/>
        <v>0.2013888888888889</v>
      </c>
      <c r="L33" s="5" t="s">
        <v>419</v>
      </c>
      <c r="M33" t="s">
        <v>429</v>
      </c>
    </row>
    <row r="34" spans="1:13" x14ac:dyDescent="0.3">
      <c r="A34">
        <v>44</v>
      </c>
      <c r="B34" t="s">
        <v>48</v>
      </c>
      <c r="C34" s="4">
        <v>32283</v>
      </c>
      <c r="D34" s="1" t="s">
        <v>149</v>
      </c>
      <c r="E34" t="s">
        <v>250</v>
      </c>
      <c r="F34" t="s">
        <v>351</v>
      </c>
      <c r="G34" s="2">
        <v>0.48958333333333331</v>
      </c>
      <c r="H34" s="2">
        <v>0.65833333333333333</v>
      </c>
      <c r="I34" s="3">
        <f t="shared" ref="I34:I65" si="1">IF(H34&gt;G34,H34-G34,1+H34-G34)</f>
        <v>0.16875000000000001</v>
      </c>
      <c r="L34" s="6" t="s">
        <v>421</v>
      </c>
      <c r="M34">
        <v>12</v>
      </c>
    </row>
    <row r="35" spans="1:13" x14ac:dyDescent="0.3">
      <c r="A35">
        <v>60</v>
      </c>
      <c r="B35" t="s">
        <v>64</v>
      </c>
      <c r="C35" s="4">
        <v>32672</v>
      </c>
      <c r="D35" s="1" t="s">
        <v>165</v>
      </c>
      <c r="E35" t="s">
        <v>266</v>
      </c>
      <c r="F35" t="s">
        <v>367</v>
      </c>
      <c r="G35" s="2">
        <v>0.44444444444444442</v>
      </c>
      <c r="H35" s="2">
        <v>0.72361111111111109</v>
      </c>
      <c r="I35" s="3">
        <f t="shared" si="1"/>
        <v>0.27916666666666667</v>
      </c>
      <c r="L35" s="6" t="s">
        <v>422</v>
      </c>
      <c r="M35">
        <v>13</v>
      </c>
    </row>
    <row r="36" spans="1:13" x14ac:dyDescent="0.3">
      <c r="A36">
        <v>19</v>
      </c>
      <c r="B36" t="s">
        <v>23</v>
      </c>
      <c r="C36" s="4">
        <v>32767</v>
      </c>
      <c r="D36" s="1" t="s">
        <v>124</v>
      </c>
      <c r="E36" t="s">
        <v>225</v>
      </c>
      <c r="F36" t="s">
        <v>326</v>
      </c>
      <c r="G36" s="2">
        <v>0.37847222222222227</v>
      </c>
      <c r="H36" s="2">
        <v>0.70138888888888884</v>
      </c>
      <c r="I36" s="3">
        <f t="shared" si="1"/>
        <v>0.32291666666666657</v>
      </c>
      <c r="L36" s="6" t="s">
        <v>423</v>
      </c>
      <c r="M36">
        <v>13</v>
      </c>
    </row>
    <row r="37" spans="1:13" x14ac:dyDescent="0.3">
      <c r="A37">
        <v>76</v>
      </c>
      <c r="B37" t="s">
        <v>80</v>
      </c>
      <c r="C37" s="4">
        <v>33063</v>
      </c>
      <c r="D37" s="1" t="s">
        <v>181</v>
      </c>
      <c r="E37" t="s">
        <v>282</v>
      </c>
      <c r="F37" t="s">
        <v>383</v>
      </c>
      <c r="G37" s="2">
        <v>0.42708333333333331</v>
      </c>
      <c r="H37" s="2">
        <v>0.69444444444444453</v>
      </c>
      <c r="I37" s="3">
        <f t="shared" si="1"/>
        <v>0.26736111111111122</v>
      </c>
      <c r="L37" s="6" t="s">
        <v>424</v>
      </c>
      <c r="M37">
        <v>13</v>
      </c>
    </row>
    <row r="38" spans="1:13" x14ac:dyDescent="0.3">
      <c r="A38">
        <v>17</v>
      </c>
      <c r="B38" t="s">
        <v>21</v>
      </c>
      <c r="C38" s="4">
        <v>33178</v>
      </c>
      <c r="D38" s="1" t="s">
        <v>122</v>
      </c>
      <c r="E38" t="s">
        <v>223</v>
      </c>
      <c r="F38" t="s">
        <v>324</v>
      </c>
      <c r="G38" s="2">
        <v>0.47916666666666669</v>
      </c>
      <c r="H38" s="2">
        <v>0.63888888888888895</v>
      </c>
      <c r="I38" s="3">
        <f t="shared" si="1"/>
        <v>0.15972222222222227</v>
      </c>
      <c r="L38" s="6" t="s">
        <v>425</v>
      </c>
      <c r="M38">
        <v>12</v>
      </c>
    </row>
    <row r="39" spans="1:13" x14ac:dyDescent="0.3">
      <c r="A39">
        <v>49</v>
      </c>
      <c r="B39" t="s">
        <v>53</v>
      </c>
      <c r="C39" s="4">
        <v>33308</v>
      </c>
      <c r="D39" s="1" t="s">
        <v>154</v>
      </c>
      <c r="E39" t="s">
        <v>255</v>
      </c>
      <c r="F39" t="s">
        <v>356</v>
      </c>
      <c r="G39" s="2">
        <v>0.4513888888888889</v>
      </c>
      <c r="H39" s="2">
        <v>0.69305555555555554</v>
      </c>
      <c r="I39" s="3">
        <f t="shared" si="1"/>
        <v>0.24166666666666664</v>
      </c>
      <c r="L39" s="6" t="s">
        <v>426</v>
      </c>
      <c r="M39">
        <v>13</v>
      </c>
    </row>
    <row r="40" spans="1:13" x14ac:dyDescent="0.3">
      <c r="A40">
        <v>70</v>
      </c>
      <c r="B40" t="s">
        <v>74</v>
      </c>
      <c r="C40" s="4">
        <v>33331</v>
      </c>
      <c r="D40" s="1" t="s">
        <v>175</v>
      </c>
      <c r="E40" t="s">
        <v>276</v>
      </c>
      <c r="F40" t="s">
        <v>377</v>
      </c>
      <c r="G40" s="2">
        <v>0.65277777777777779</v>
      </c>
      <c r="H40" s="2">
        <v>0.68402777777777779</v>
      </c>
      <c r="I40" s="3">
        <f t="shared" si="1"/>
        <v>3.125E-2</v>
      </c>
      <c r="L40" s="6" t="s">
        <v>427</v>
      </c>
      <c r="M40">
        <v>13</v>
      </c>
    </row>
    <row r="41" spans="1:13" x14ac:dyDescent="0.3">
      <c r="A41">
        <v>28</v>
      </c>
      <c r="B41" t="s">
        <v>32</v>
      </c>
      <c r="C41" s="4">
        <v>33421</v>
      </c>
      <c r="D41" s="1" t="s">
        <v>133</v>
      </c>
      <c r="E41" t="s">
        <v>234</v>
      </c>
      <c r="F41" t="s">
        <v>335</v>
      </c>
      <c r="G41" s="2">
        <v>0.4861111111111111</v>
      </c>
      <c r="H41" s="2">
        <v>0.70486111111111116</v>
      </c>
      <c r="I41" s="3">
        <f t="shared" si="1"/>
        <v>0.21875000000000006</v>
      </c>
      <c r="L41" s="6" t="s">
        <v>428</v>
      </c>
      <c r="M41">
        <v>12</v>
      </c>
    </row>
    <row r="42" spans="1:13" x14ac:dyDescent="0.3">
      <c r="A42">
        <v>4</v>
      </c>
      <c r="B42" t="s">
        <v>8</v>
      </c>
      <c r="C42" s="4">
        <v>33794</v>
      </c>
      <c r="D42" s="1" t="s">
        <v>109</v>
      </c>
      <c r="E42" t="s">
        <v>210</v>
      </c>
      <c r="F42" t="s">
        <v>311</v>
      </c>
      <c r="G42" s="2">
        <v>0.3888888888888889</v>
      </c>
      <c r="H42" s="2">
        <v>0.69791666666666663</v>
      </c>
      <c r="I42" s="3">
        <f t="shared" si="1"/>
        <v>0.30902777777777773</v>
      </c>
      <c r="L42" s="6" t="s">
        <v>420</v>
      </c>
      <c r="M42">
        <v>101</v>
      </c>
    </row>
    <row r="43" spans="1:13" x14ac:dyDescent="0.3">
      <c r="A43">
        <v>64</v>
      </c>
      <c r="B43" t="s">
        <v>68</v>
      </c>
      <c r="C43" s="4">
        <v>33803</v>
      </c>
      <c r="D43" s="1" t="s">
        <v>169</v>
      </c>
      <c r="E43" t="s">
        <v>270</v>
      </c>
      <c r="F43" t="s">
        <v>371</v>
      </c>
      <c r="G43" s="2">
        <v>0.53819444444444442</v>
      </c>
      <c r="H43" s="2">
        <v>0.69097222222222221</v>
      </c>
      <c r="I43" s="3">
        <f t="shared" si="1"/>
        <v>0.15277777777777779</v>
      </c>
    </row>
    <row r="44" spans="1:13" x14ac:dyDescent="0.3">
      <c r="A44">
        <v>36</v>
      </c>
      <c r="B44" t="s">
        <v>40</v>
      </c>
      <c r="C44" s="4">
        <v>33983</v>
      </c>
      <c r="D44" s="1" t="s">
        <v>141</v>
      </c>
      <c r="E44" t="s">
        <v>242</v>
      </c>
      <c r="F44" t="s">
        <v>343</v>
      </c>
      <c r="G44" s="2">
        <v>0.4236111111111111</v>
      </c>
      <c r="H44" s="2">
        <v>0.74652777777777779</v>
      </c>
      <c r="I44" s="3">
        <f t="shared" si="1"/>
        <v>0.32291666666666669</v>
      </c>
    </row>
    <row r="45" spans="1:13" x14ac:dyDescent="0.3">
      <c r="A45">
        <v>81</v>
      </c>
      <c r="B45" t="s">
        <v>85</v>
      </c>
      <c r="C45" s="4">
        <v>34192</v>
      </c>
      <c r="D45" s="1" t="s">
        <v>186</v>
      </c>
      <c r="E45" t="s">
        <v>287</v>
      </c>
      <c r="F45" t="s">
        <v>388</v>
      </c>
      <c r="G45" s="2">
        <v>0.44097222222222227</v>
      </c>
      <c r="H45" s="2">
        <v>0.74305555555555547</v>
      </c>
      <c r="I45" s="3">
        <f t="shared" si="1"/>
        <v>0.3020833333333332</v>
      </c>
    </row>
    <row r="46" spans="1:13" x14ac:dyDescent="0.3">
      <c r="A46">
        <v>26</v>
      </c>
      <c r="B46" t="s">
        <v>30</v>
      </c>
      <c r="C46" s="4">
        <v>34250</v>
      </c>
      <c r="D46" s="1" t="s">
        <v>131</v>
      </c>
      <c r="E46" t="s">
        <v>232</v>
      </c>
      <c r="F46" t="s">
        <v>333</v>
      </c>
      <c r="G46" s="2">
        <v>0.60416666666666663</v>
      </c>
      <c r="H46" s="2">
        <v>0.65972222222222221</v>
      </c>
      <c r="I46" s="3">
        <f t="shared" si="1"/>
        <v>5.555555555555558E-2</v>
      </c>
    </row>
    <row r="47" spans="1:13" x14ac:dyDescent="0.3">
      <c r="A47">
        <v>96</v>
      </c>
      <c r="B47" t="s">
        <v>100</v>
      </c>
      <c r="C47" s="4">
        <v>34349</v>
      </c>
      <c r="D47" s="1" t="s">
        <v>201</v>
      </c>
      <c r="E47" t="s">
        <v>302</v>
      </c>
      <c r="F47" t="s">
        <v>403</v>
      </c>
      <c r="G47" s="2">
        <v>0.51388888888888895</v>
      </c>
      <c r="H47" s="2">
        <v>0.72569444444444453</v>
      </c>
      <c r="I47" s="3">
        <f t="shared" si="1"/>
        <v>0.21180555555555558</v>
      </c>
    </row>
    <row r="48" spans="1:13" x14ac:dyDescent="0.3">
      <c r="A48">
        <v>58</v>
      </c>
      <c r="B48" t="s">
        <v>62</v>
      </c>
      <c r="C48" s="4">
        <v>34448</v>
      </c>
      <c r="D48" s="1" t="s">
        <v>163</v>
      </c>
      <c r="E48" t="s">
        <v>264</v>
      </c>
      <c r="F48" t="s">
        <v>365</v>
      </c>
      <c r="G48" s="2">
        <v>0.60069444444444442</v>
      </c>
      <c r="H48" s="2">
        <v>0.68888888888888899</v>
      </c>
      <c r="I48" s="3">
        <f t="shared" si="1"/>
        <v>8.8194444444444575E-2</v>
      </c>
    </row>
    <row r="49" spans="1:9" x14ac:dyDescent="0.3">
      <c r="A49">
        <v>84</v>
      </c>
      <c r="B49" t="s">
        <v>88</v>
      </c>
      <c r="C49" s="4">
        <v>34515</v>
      </c>
      <c r="D49" s="1" t="s">
        <v>189</v>
      </c>
      <c r="E49" t="s">
        <v>290</v>
      </c>
      <c r="F49" t="s">
        <v>391</v>
      </c>
      <c r="G49" s="2">
        <v>0.46180555555555558</v>
      </c>
      <c r="H49" s="2">
        <v>0.73611111111111116</v>
      </c>
      <c r="I49" s="3">
        <f t="shared" si="1"/>
        <v>0.27430555555555558</v>
      </c>
    </row>
    <row r="50" spans="1:9" x14ac:dyDescent="0.3">
      <c r="A50">
        <v>2</v>
      </c>
      <c r="B50" t="s">
        <v>6</v>
      </c>
      <c r="C50" s="4">
        <v>34624</v>
      </c>
      <c r="D50" s="1" t="s">
        <v>107</v>
      </c>
      <c r="E50" t="s">
        <v>208</v>
      </c>
      <c r="F50" t="s">
        <v>309</v>
      </c>
      <c r="G50" s="2">
        <v>0.44791666666666669</v>
      </c>
      <c r="H50" s="2">
        <v>0.63541666666666663</v>
      </c>
      <c r="I50" s="3">
        <f t="shared" si="1"/>
        <v>0.18749999999999994</v>
      </c>
    </row>
    <row r="51" spans="1:9" x14ac:dyDescent="0.3">
      <c r="A51">
        <v>42</v>
      </c>
      <c r="B51" t="s">
        <v>46</v>
      </c>
      <c r="C51" s="4">
        <v>34742</v>
      </c>
      <c r="D51" s="1" t="s">
        <v>147</v>
      </c>
      <c r="E51" t="s">
        <v>248</v>
      </c>
      <c r="F51" t="s">
        <v>349</v>
      </c>
      <c r="G51" s="2">
        <v>0.60763888888888895</v>
      </c>
      <c r="H51" s="2">
        <v>0.73472222222222217</v>
      </c>
      <c r="I51" s="3">
        <f t="shared" si="1"/>
        <v>0.12708333333333321</v>
      </c>
    </row>
    <row r="52" spans="1:9" x14ac:dyDescent="0.3">
      <c r="A52">
        <v>67</v>
      </c>
      <c r="B52" t="s">
        <v>71</v>
      </c>
      <c r="C52" s="4">
        <v>34963</v>
      </c>
      <c r="D52" s="1" t="s">
        <v>172</v>
      </c>
      <c r="E52" t="s">
        <v>273</v>
      </c>
      <c r="F52" t="s">
        <v>374</v>
      </c>
      <c r="G52" s="2">
        <v>0.39583333333333331</v>
      </c>
      <c r="H52" s="2">
        <v>0.70486111111111116</v>
      </c>
      <c r="I52" s="3">
        <f t="shared" si="1"/>
        <v>0.30902777777777785</v>
      </c>
    </row>
    <row r="53" spans="1:9" x14ac:dyDescent="0.3">
      <c r="A53">
        <v>53</v>
      </c>
      <c r="B53" t="s">
        <v>57</v>
      </c>
      <c r="C53" s="4">
        <v>35009</v>
      </c>
      <c r="D53" s="1" t="s">
        <v>158</v>
      </c>
      <c r="E53" t="s">
        <v>259</v>
      </c>
      <c r="F53" t="s">
        <v>360</v>
      </c>
      <c r="G53" s="2">
        <v>0.56944444444444442</v>
      </c>
      <c r="H53" s="2">
        <v>0.66527777777777775</v>
      </c>
      <c r="I53" s="3">
        <f t="shared" si="1"/>
        <v>9.5833333333333326E-2</v>
      </c>
    </row>
    <row r="54" spans="1:9" x14ac:dyDescent="0.3">
      <c r="A54">
        <v>90</v>
      </c>
      <c r="B54" t="s">
        <v>94</v>
      </c>
      <c r="C54" s="4">
        <v>35097</v>
      </c>
      <c r="D54" s="1" t="s">
        <v>195</v>
      </c>
      <c r="E54" t="s">
        <v>296</v>
      </c>
      <c r="F54" t="s">
        <v>397</v>
      </c>
      <c r="G54" s="2">
        <v>0.62152777777777779</v>
      </c>
      <c r="H54" s="2">
        <v>0.72916666666666663</v>
      </c>
      <c r="I54" s="3">
        <f t="shared" si="1"/>
        <v>0.10763888888888884</v>
      </c>
    </row>
    <row r="55" spans="1:9" x14ac:dyDescent="0.3">
      <c r="A55">
        <v>73</v>
      </c>
      <c r="B55" t="s">
        <v>77</v>
      </c>
      <c r="C55" s="4">
        <v>35140</v>
      </c>
      <c r="D55" s="1" t="s">
        <v>178</v>
      </c>
      <c r="E55" t="s">
        <v>279</v>
      </c>
      <c r="F55" t="s">
        <v>380</v>
      </c>
      <c r="G55" s="2">
        <v>0.46527777777777773</v>
      </c>
      <c r="H55" s="2">
        <v>0.67361111111111116</v>
      </c>
      <c r="I55" s="3">
        <f t="shared" si="1"/>
        <v>0.20833333333333343</v>
      </c>
    </row>
    <row r="56" spans="1:9" x14ac:dyDescent="0.3">
      <c r="A56">
        <v>22</v>
      </c>
      <c r="B56" t="s">
        <v>26</v>
      </c>
      <c r="C56" s="4">
        <v>35183</v>
      </c>
      <c r="D56" s="1" t="s">
        <v>127</v>
      </c>
      <c r="E56" t="s">
        <v>228</v>
      </c>
      <c r="F56" t="s">
        <v>329</v>
      </c>
      <c r="G56" s="2">
        <v>0.63194444444444442</v>
      </c>
      <c r="H56" s="2">
        <v>0.69444444444444453</v>
      </c>
      <c r="I56" s="3">
        <f t="shared" si="1"/>
        <v>6.2500000000000111E-2</v>
      </c>
    </row>
    <row r="57" spans="1:9" x14ac:dyDescent="0.3">
      <c r="A57">
        <v>45</v>
      </c>
      <c r="B57" t="s">
        <v>49</v>
      </c>
      <c r="C57" s="4">
        <v>35286</v>
      </c>
      <c r="D57" s="1" t="s">
        <v>150</v>
      </c>
      <c r="E57" t="s">
        <v>251</v>
      </c>
      <c r="F57" t="s">
        <v>352</v>
      </c>
      <c r="G57" s="2">
        <v>0.54861111111111105</v>
      </c>
      <c r="H57" s="2">
        <v>0.71666666666666667</v>
      </c>
      <c r="I57" s="3">
        <f t="shared" si="1"/>
        <v>0.16805555555555562</v>
      </c>
    </row>
    <row r="58" spans="1:9" x14ac:dyDescent="0.3">
      <c r="A58">
        <v>13</v>
      </c>
      <c r="B58" t="s">
        <v>17</v>
      </c>
      <c r="C58" s="4">
        <v>35496</v>
      </c>
      <c r="D58" s="1" t="s">
        <v>118</v>
      </c>
      <c r="E58" t="s">
        <v>219</v>
      </c>
      <c r="F58" t="s">
        <v>320</v>
      </c>
      <c r="G58" s="2">
        <v>0.55555555555555558</v>
      </c>
      <c r="H58" s="2">
        <v>0.68055555555555547</v>
      </c>
      <c r="I58" s="3">
        <f t="shared" si="1"/>
        <v>0.12499999999999989</v>
      </c>
    </row>
    <row r="59" spans="1:9" x14ac:dyDescent="0.3">
      <c r="A59">
        <v>93</v>
      </c>
      <c r="B59" t="s">
        <v>97</v>
      </c>
      <c r="C59" s="4">
        <v>35643</v>
      </c>
      <c r="D59" s="1" t="s">
        <v>198</v>
      </c>
      <c r="E59" t="s">
        <v>299</v>
      </c>
      <c r="F59" t="s">
        <v>400</v>
      </c>
      <c r="G59" s="2">
        <v>0.54513888888888895</v>
      </c>
      <c r="H59" s="2">
        <v>0.71527777777777779</v>
      </c>
      <c r="I59" s="3">
        <f t="shared" si="1"/>
        <v>0.17013888888888884</v>
      </c>
    </row>
    <row r="60" spans="1:9" x14ac:dyDescent="0.3">
      <c r="A60">
        <v>61</v>
      </c>
      <c r="B60" t="s">
        <v>65</v>
      </c>
      <c r="C60" s="4">
        <v>35877</v>
      </c>
      <c r="D60" s="1" t="s">
        <v>166</v>
      </c>
      <c r="E60" t="s">
        <v>267</v>
      </c>
      <c r="F60" t="s">
        <v>368</v>
      </c>
      <c r="G60" s="2">
        <v>0.57986111111111105</v>
      </c>
      <c r="H60" s="2">
        <v>0.69791666666666663</v>
      </c>
      <c r="I60" s="3">
        <f t="shared" si="1"/>
        <v>0.11805555555555558</v>
      </c>
    </row>
    <row r="61" spans="1:9" x14ac:dyDescent="0.3">
      <c r="A61">
        <v>15</v>
      </c>
      <c r="B61" t="s">
        <v>19</v>
      </c>
      <c r="C61" s="4">
        <v>36131</v>
      </c>
      <c r="D61" s="1" t="s">
        <v>120</v>
      </c>
      <c r="E61" t="s">
        <v>221</v>
      </c>
      <c r="F61" t="s">
        <v>322</v>
      </c>
      <c r="G61" s="2">
        <v>0.36805555555555558</v>
      </c>
      <c r="H61" s="2">
        <v>0.72569444444444453</v>
      </c>
      <c r="I61" s="3">
        <f t="shared" si="1"/>
        <v>0.35763888888888895</v>
      </c>
    </row>
    <row r="62" spans="1:9" x14ac:dyDescent="0.3">
      <c r="A62">
        <v>32</v>
      </c>
      <c r="B62" t="s">
        <v>36</v>
      </c>
      <c r="C62" s="4">
        <v>36293</v>
      </c>
      <c r="D62" s="1" t="s">
        <v>137</v>
      </c>
      <c r="E62" t="s">
        <v>238</v>
      </c>
      <c r="F62" t="s">
        <v>339</v>
      </c>
      <c r="G62" s="2">
        <v>0.50347222222222221</v>
      </c>
      <c r="H62" s="2">
        <v>0.62847222222222221</v>
      </c>
      <c r="I62" s="3">
        <f t="shared" si="1"/>
        <v>0.125</v>
      </c>
    </row>
    <row r="63" spans="1:9" x14ac:dyDescent="0.3">
      <c r="A63">
        <v>29</v>
      </c>
      <c r="B63" t="s">
        <v>33</v>
      </c>
      <c r="C63" s="4">
        <v>36842</v>
      </c>
      <c r="D63" s="1" t="s">
        <v>134</v>
      </c>
      <c r="E63" t="s">
        <v>235</v>
      </c>
      <c r="F63" t="s">
        <v>336</v>
      </c>
      <c r="G63" s="2">
        <v>0.54166666666666663</v>
      </c>
      <c r="H63" s="2">
        <v>0.65277777777777779</v>
      </c>
      <c r="I63" s="3">
        <f t="shared" si="1"/>
        <v>0.11111111111111116</v>
      </c>
    </row>
    <row r="64" spans="1:9" x14ac:dyDescent="0.3">
      <c r="A64">
        <v>100</v>
      </c>
      <c r="B64" t="s">
        <v>104</v>
      </c>
      <c r="C64" s="4">
        <v>37080</v>
      </c>
      <c r="D64" s="1" t="s">
        <v>205</v>
      </c>
      <c r="E64" t="s">
        <v>306</v>
      </c>
      <c r="F64" t="s">
        <v>407</v>
      </c>
      <c r="G64" s="2">
        <v>0.47916666666666669</v>
      </c>
      <c r="H64" s="2">
        <v>0.70486111111111116</v>
      </c>
      <c r="I64" s="3">
        <f t="shared" si="1"/>
        <v>0.22569444444444448</v>
      </c>
    </row>
    <row r="65" spans="1:9" x14ac:dyDescent="0.3">
      <c r="A65">
        <v>50</v>
      </c>
      <c r="B65" t="s">
        <v>54</v>
      </c>
      <c r="C65" s="4">
        <v>37166</v>
      </c>
      <c r="D65" s="1" t="s">
        <v>155</v>
      </c>
      <c r="E65" t="s">
        <v>256</v>
      </c>
      <c r="F65" t="s">
        <v>357</v>
      </c>
      <c r="G65" s="2">
        <v>0.59375</v>
      </c>
      <c r="H65" s="2">
        <v>0.64722222222222225</v>
      </c>
      <c r="I65" s="3">
        <f t="shared" si="1"/>
        <v>5.3472222222222254E-2</v>
      </c>
    </row>
    <row r="66" spans="1:9" x14ac:dyDescent="0.3">
      <c r="A66">
        <v>77</v>
      </c>
      <c r="B66" t="s">
        <v>81</v>
      </c>
      <c r="C66" s="4">
        <v>37224</v>
      </c>
      <c r="D66" s="1" t="s">
        <v>182</v>
      </c>
      <c r="E66" t="s">
        <v>283</v>
      </c>
      <c r="F66" t="s">
        <v>384</v>
      </c>
      <c r="G66" s="2">
        <v>0.57638888888888895</v>
      </c>
      <c r="H66" s="2">
        <v>0.64583333333333337</v>
      </c>
      <c r="I66" s="3">
        <f t="shared" ref="I66:I97" si="2">IF(H66&gt;G66,H66-G66,1+H66-G66)</f>
        <v>6.944444444444442E-2</v>
      </c>
    </row>
    <row r="67" spans="1:9" x14ac:dyDescent="0.3">
      <c r="A67">
        <v>3</v>
      </c>
      <c r="B67" t="s">
        <v>7</v>
      </c>
      <c r="C67" s="4">
        <v>37245</v>
      </c>
      <c r="D67" s="1" t="s">
        <v>108</v>
      </c>
      <c r="E67" t="s">
        <v>209</v>
      </c>
      <c r="F67" t="s">
        <v>310</v>
      </c>
      <c r="G67" s="2">
        <v>0.5625</v>
      </c>
      <c r="H67" s="2">
        <v>0.70833333333333337</v>
      </c>
      <c r="I67" s="3">
        <f t="shared" si="2"/>
        <v>0.14583333333333337</v>
      </c>
    </row>
    <row r="68" spans="1:9" x14ac:dyDescent="0.3">
      <c r="A68">
        <v>71</v>
      </c>
      <c r="B68" t="s">
        <v>75</v>
      </c>
      <c r="C68" s="4">
        <v>37278</v>
      </c>
      <c r="D68" s="1" t="s">
        <v>176</v>
      </c>
      <c r="E68" t="s">
        <v>277</v>
      </c>
      <c r="F68" t="s">
        <v>378</v>
      </c>
      <c r="G68" s="2">
        <v>0.3576388888888889</v>
      </c>
      <c r="H68" s="2">
        <v>0.64930555555555558</v>
      </c>
      <c r="I68" s="3">
        <f t="shared" si="2"/>
        <v>0.29166666666666669</v>
      </c>
    </row>
    <row r="69" spans="1:9" x14ac:dyDescent="0.3">
      <c r="A69">
        <v>20</v>
      </c>
      <c r="B69" t="s">
        <v>24</v>
      </c>
      <c r="C69" s="4">
        <v>37380</v>
      </c>
      <c r="D69" s="1" t="s">
        <v>125</v>
      </c>
      <c r="E69" t="s">
        <v>226</v>
      </c>
      <c r="F69" t="s">
        <v>327</v>
      </c>
      <c r="G69" s="2">
        <v>0.43402777777777773</v>
      </c>
      <c r="H69" s="2">
        <v>0.64930555555555558</v>
      </c>
      <c r="I69" s="3">
        <f t="shared" si="2"/>
        <v>0.21527777777777785</v>
      </c>
    </row>
    <row r="70" spans="1:9" x14ac:dyDescent="0.3">
      <c r="A70">
        <v>40</v>
      </c>
      <c r="B70" t="s">
        <v>44</v>
      </c>
      <c r="C70" s="4">
        <v>37444</v>
      </c>
      <c r="D70" s="1" t="s">
        <v>145</v>
      </c>
      <c r="E70" t="s">
        <v>246</v>
      </c>
      <c r="F70" t="s">
        <v>347</v>
      </c>
      <c r="G70" s="2">
        <v>0.51736111111111105</v>
      </c>
      <c r="H70" s="2">
        <v>0.68194444444444446</v>
      </c>
      <c r="I70" s="3">
        <f t="shared" si="2"/>
        <v>0.16458333333333341</v>
      </c>
    </row>
    <row r="71" spans="1:9" x14ac:dyDescent="0.3">
      <c r="A71">
        <v>88</v>
      </c>
      <c r="B71" t="s">
        <v>92</v>
      </c>
      <c r="C71" s="4">
        <v>37452</v>
      </c>
      <c r="D71" s="1" t="s">
        <v>193</v>
      </c>
      <c r="E71" t="s">
        <v>294</v>
      </c>
      <c r="F71" t="s">
        <v>395</v>
      </c>
      <c r="G71" s="2">
        <v>0.52777777777777779</v>
      </c>
      <c r="H71" s="2">
        <v>0.6875</v>
      </c>
      <c r="I71" s="3">
        <f t="shared" si="2"/>
        <v>0.15972222222222221</v>
      </c>
    </row>
    <row r="72" spans="1:9" x14ac:dyDescent="0.3">
      <c r="A72">
        <v>56</v>
      </c>
      <c r="B72" t="s">
        <v>60</v>
      </c>
      <c r="C72" s="4">
        <v>37742</v>
      </c>
      <c r="D72" s="1" t="s">
        <v>161</v>
      </c>
      <c r="E72" t="s">
        <v>262</v>
      </c>
      <c r="F72" t="s">
        <v>363</v>
      </c>
      <c r="G72" s="2">
        <v>0.50694444444444442</v>
      </c>
      <c r="H72" s="2">
        <v>0.66111111111111109</v>
      </c>
      <c r="I72" s="3">
        <f t="shared" si="2"/>
        <v>0.15416666666666667</v>
      </c>
    </row>
    <row r="73" spans="1:9" x14ac:dyDescent="0.3">
      <c r="A73">
        <v>9</v>
      </c>
      <c r="B73" t="s">
        <v>13</v>
      </c>
      <c r="C73" s="4">
        <v>37841</v>
      </c>
      <c r="D73" s="1" t="s">
        <v>114</v>
      </c>
      <c r="E73" t="s">
        <v>215</v>
      </c>
      <c r="F73" t="s">
        <v>316</v>
      </c>
      <c r="G73" s="2">
        <v>0.41666666666666669</v>
      </c>
      <c r="H73" s="2">
        <v>0.71875</v>
      </c>
      <c r="I73" s="3">
        <f t="shared" si="2"/>
        <v>0.30208333333333331</v>
      </c>
    </row>
    <row r="74" spans="1:9" x14ac:dyDescent="0.3">
      <c r="A74">
        <v>91</v>
      </c>
      <c r="B74" t="s">
        <v>95</v>
      </c>
      <c r="C74" s="4">
        <v>37888</v>
      </c>
      <c r="D74" s="1" t="s">
        <v>196</v>
      </c>
      <c r="E74" t="s">
        <v>297</v>
      </c>
      <c r="F74" t="s">
        <v>398</v>
      </c>
      <c r="G74" s="2">
        <v>0.41319444444444442</v>
      </c>
      <c r="H74" s="2">
        <v>0.67013888888888884</v>
      </c>
      <c r="I74" s="3">
        <f t="shared" si="2"/>
        <v>0.25694444444444442</v>
      </c>
    </row>
    <row r="75" spans="1:9" x14ac:dyDescent="0.3">
      <c r="A75">
        <v>25</v>
      </c>
      <c r="B75" t="s">
        <v>29</v>
      </c>
      <c r="C75" s="4">
        <v>38073</v>
      </c>
      <c r="D75" s="1" t="s">
        <v>130</v>
      </c>
      <c r="E75" t="s">
        <v>231</v>
      </c>
      <c r="F75" t="s">
        <v>332</v>
      </c>
      <c r="G75" s="2">
        <v>0.4548611111111111</v>
      </c>
      <c r="H75" s="2">
        <v>0.69097222222222221</v>
      </c>
      <c r="I75" s="3">
        <f t="shared" si="2"/>
        <v>0.2361111111111111</v>
      </c>
    </row>
    <row r="76" spans="1:9" x14ac:dyDescent="0.3">
      <c r="A76">
        <v>43</v>
      </c>
      <c r="B76" t="s">
        <v>47</v>
      </c>
      <c r="C76" s="4">
        <v>38259</v>
      </c>
      <c r="D76" s="1" t="s">
        <v>148</v>
      </c>
      <c r="E76" t="s">
        <v>249</v>
      </c>
      <c r="F76" t="s">
        <v>350</v>
      </c>
      <c r="G76" s="2">
        <v>0.3923611111111111</v>
      </c>
      <c r="H76" s="2">
        <v>0.68611111111111101</v>
      </c>
      <c r="I76" s="3">
        <f t="shared" si="2"/>
        <v>0.2937499999999999</v>
      </c>
    </row>
    <row r="77" spans="1:9" x14ac:dyDescent="0.3">
      <c r="A77">
        <v>65</v>
      </c>
      <c r="B77" t="s">
        <v>69</v>
      </c>
      <c r="C77" s="4">
        <v>38293</v>
      </c>
      <c r="D77" s="1" t="s">
        <v>170</v>
      </c>
      <c r="E77" t="s">
        <v>271</v>
      </c>
      <c r="F77" t="s">
        <v>372</v>
      </c>
      <c r="G77" s="2">
        <v>0.43055555555555558</v>
      </c>
      <c r="H77" s="2">
        <v>0.64236111111111105</v>
      </c>
      <c r="I77" s="3">
        <f t="shared" si="2"/>
        <v>0.21180555555555547</v>
      </c>
    </row>
    <row r="78" spans="1:9" x14ac:dyDescent="0.3">
      <c r="A78">
        <v>59</v>
      </c>
      <c r="B78" t="s">
        <v>63</v>
      </c>
      <c r="C78" s="4">
        <v>38357</v>
      </c>
      <c r="D78" s="1" t="s">
        <v>164</v>
      </c>
      <c r="E78" t="s">
        <v>265</v>
      </c>
      <c r="F78" t="s">
        <v>366</v>
      </c>
      <c r="G78" s="2">
        <v>0.38194444444444442</v>
      </c>
      <c r="H78" s="2">
        <v>0.6333333333333333</v>
      </c>
      <c r="I78" s="3">
        <f t="shared" si="2"/>
        <v>0.25138888888888888</v>
      </c>
    </row>
    <row r="79" spans="1:9" x14ac:dyDescent="0.3">
      <c r="A79">
        <v>11</v>
      </c>
      <c r="B79" t="s">
        <v>15</v>
      </c>
      <c r="C79" s="4">
        <v>38533</v>
      </c>
      <c r="D79" s="1" t="s">
        <v>116</v>
      </c>
      <c r="E79" t="s">
        <v>217</v>
      </c>
      <c r="F79" t="s">
        <v>318</v>
      </c>
      <c r="G79" s="2">
        <v>0.61458333333333337</v>
      </c>
      <c r="H79" s="2">
        <v>0.625</v>
      </c>
      <c r="I79" s="3">
        <f t="shared" si="2"/>
        <v>1.041666666666663E-2</v>
      </c>
    </row>
    <row r="80" spans="1:9" x14ac:dyDescent="0.3">
      <c r="A80">
        <v>79</v>
      </c>
      <c r="B80" t="s">
        <v>83</v>
      </c>
      <c r="C80" s="4">
        <v>38599</v>
      </c>
      <c r="D80" s="1" t="s">
        <v>184</v>
      </c>
      <c r="E80" t="s">
        <v>285</v>
      </c>
      <c r="F80" t="s">
        <v>386</v>
      </c>
      <c r="G80" s="2">
        <v>0.34027777777777773</v>
      </c>
      <c r="H80" s="2">
        <v>0.66666666666666663</v>
      </c>
      <c r="I80" s="3">
        <f t="shared" si="2"/>
        <v>0.3263888888888889</v>
      </c>
    </row>
    <row r="81" spans="1:9" x14ac:dyDescent="0.3">
      <c r="A81">
        <v>18</v>
      </c>
      <c r="B81" t="s">
        <v>22</v>
      </c>
      <c r="C81" s="4">
        <v>38756</v>
      </c>
      <c r="D81" s="1" t="s">
        <v>123</v>
      </c>
      <c r="E81" t="s">
        <v>224</v>
      </c>
      <c r="F81" t="s">
        <v>325</v>
      </c>
      <c r="G81" s="2">
        <v>0.58333333333333337</v>
      </c>
      <c r="H81" s="2">
        <v>0.73611111111111116</v>
      </c>
      <c r="I81" s="3">
        <f t="shared" si="2"/>
        <v>0.15277777777777779</v>
      </c>
    </row>
    <row r="82" spans="1:9" x14ac:dyDescent="0.3">
      <c r="A82">
        <v>37</v>
      </c>
      <c r="B82" t="s">
        <v>41</v>
      </c>
      <c r="C82" s="4">
        <v>38779</v>
      </c>
      <c r="D82" s="1" t="s">
        <v>142</v>
      </c>
      <c r="E82" t="s">
        <v>243</v>
      </c>
      <c r="F82" t="s">
        <v>344</v>
      </c>
      <c r="G82" s="2">
        <v>0.56597222222222221</v>
      </c>
      <c r="H82" s="2">
        <v>0.70000000000000007</v>
      </c>
      <c r="I82" s="3">
        <f t="shared" si="2"/>
        <v>0.13402777777777786</v>
      </c>
    </row>
    <row r="83" spans="1:9" x14ac:dyDescent="0.3">
      <c r="A83">
        <v>85</v>
      </c>
      <c r="B83" t="s">
        <v>89</v>
      </c>
      <c r="C83" s="4">
        <v>38784</v>
      </c>
      <c r="D83" s="1" t="s">
        <v>190</v>
      </c>
      <c r="E83" t="s">
        <v>291</v>
      </c>
      <c r="F83" t="s">
        <v>392</v>
      </c>
      <c r="G83" s="2">
        <v>0.55902777777777779</v>
      </c>
      <c r="H83" s="2">
        <v>0.67708333333333337</v>
      </c>
      <c r="I83" s="3">
        <f t="shared" si="2"/>
        <v>0.11805555555555558</v>
      </c>
    </row>
    <row r="84" spans="1:9" x14ac:dyDescent="0.3">
      <c r="A84">
        <v>62</v>
      </c>
      <c r="B84" t="s">
        <v>66</v>
      </c>
      <c r="C84" s="4">
        <v>39003</v>
      </c>
      <c r="D84" s="1" t="s">
        <v>167</v>
      </c>
      <c r="E84" t="s">
        <v>268</v>
      </c>
      <c r="F84" t="s">
        <v>369</v>
      </c>
      <c r="G84" s="2">
        <v>0.64583333333333337</v>
      </c>
      <c r="H84" s="2">
        <v>0.63541666666666663</v>
      </c>
      <c r="I84" s="3">
        <f t="shared" si="2"/>
        <v>0.98958333333333315</v>
      </c>
    </row>
    <row r="85" spans="1:9" x14ac:dyDescent="0.3">
      <c r="A85">
        <v>23</v>
      </c>
      <c r="B85" t="s">
        <v>27</v>
      </c>
      <c r="C85" s="4">
        <v>39091</v>
      </c>
      <c r="D85" s="1" t="s">
        <v>128</v>
      </c>
      <c r="E85" t="s">
        <v>229</v>
      </c>
      <c r="F85" t="s">
        <v>330</v>
      </c>
      <c r="G85" s="2">
        <v>0.35416666666666669</v>
      </c>
      <c r="H85" s="2">
        <v>0.64236111111111105</v>
      </c>
      <c r="I85" s="3">
        <f t="shared" si="2"/>
        <v>0.28819444444444436</v>
      </c>
    </row>
    <row r="86" spans="1:9" x14ac:dyDescent="0.3">
      <c r="A86">
        <v>97</v>
      </c>
      <c r="B86" t="s">
        <v>101</v>
      </c>
      <c r="C86" s="4">
        <v>39145</v>
      </c>
      <c r="D86" s="1" t="s">
        <v>202</v>
      </c>
      <c r="E86" t="s">
        <v>303</v>
      </c>
      <c r="F86" t="s">
        <v>404</v>
      </c>
      <c r="G86" s="2">
        <v>0.44791666666666669</v>
      </c>
      <c r="H86" s="2">
        <v>0.69097222222222221</v>
      </c>
      <c r="I86" s="3">
        <f t="shared" si="2"/>
        <v>0.24305555555555552</v>
      </c>
    </row>
    <row r="87" spans="1:9" x14ac:dyDescent="0.3">
      <c r="A87">
        <v>82</v>
      </c>
      <c r="B87" t="s">
        <v>86</v>
      </c>
      <c r="C87" s="4">
        <v>39201</v>
      </c>
      <c r="D87" s="1" t="s">
        <v>187</v>
      </c>
      <c r="E87" t="s">
        <v>288</v>
      </c>
      <c r="F87" t="s">
        <v>389</v>
      </c>
      <c r="G87" s="2">
        <v>0.61805555555555558</v>
      </c>
      <c r="H87" s="2">
        <v>0.68055555555555547</v>
      </c>
      <c r="I87" s="3">
        <f t="shared" si="2"/>
        <v>6.2499999999999889E-2</v>
      </c>
    </row>
    <row r="88" spans="1:9" x14ac:dyDescent="0.3">
      <c r="A88">
        <v>52</v>
      </c>
      <c r="B88" t="s">
        <v>56</v>
      </c>
      <c r="C88" s="4">
        <v>39289</v>
      </c>
      <c r="D88" s="1" t="s">
        <v>157</v>
      </c>
      <c r="E88" t="s">
        <v>258</v>
      </c>
      <c r="F88" t="s">
        <v>359</v>
      </c>
      <c r="G88" s="2">
        <v>0.49652777777777773</v>
      </c>
      <c r="H88" s="2">
        <v>0.67222222222222217</v>
      </c>
      <c r="I88" s="3">
        <f t="shared" si="2"/>
        <v>0.17569444444444443</v>
      </c>
    </row>
    <row r="89" spans="1:9" x14ac:dyDescent="0.3">
      <c r="A89">
        <v>6</v>
      </c>
      <c r="B89" t="s">
        <v>10</v>
      </c>
      <c r="C89" s="4">
        <v>39492</v>
      </c>
      <c r="D89" s="1" t="s">
        <v>111</v>
      </c>
      <c r="E89" t="s">
        <v>212</v>
      </c>
      <c r="F89" t="s">
        <v>313</v>
      </c>
      <c r="G89" s="2">
        <v>0.625</v>
      </c>
      <c r="H89" s="2">
        <v>0.72916666666666663</v>
      </c>
      <c r="I89" s="3">
        <f t="shared" si="2"/>
        <v>0.10416666666666663</v>
      </c>
    </row>
    <row r="90" spans="1:9" x14ac:dyDescent="0.3">
      <c r="A90">
        <v>34</v>
      </c>
      <c r="B90" t="s">
        <v>38</v>
      </c>
      <c r="C90" s="4">
        <v>39545</v>
      </c>
      <c r="D90" s="1" t="s">
        <v>139</v>
      </c>
      <c r="E90" t="s">
        <v>240</v>
      </c>
      <c r="F90" t="s">
        <v>341</v>
      </c>
      <c r="G90" s="2">
        <v>0.59722222222222221</v>
      </c>
      <c r="H90" s="2">
        <v>0.67013888888888884</v>
      </c>
      <c r="I90" s="3">
        <f t="shared" si="2"/>
        <v>7.291666666666663E-2</v>
      </c>
    </row>
    <row r="91" spans="1:9" x14ac:dyDescent="0.3">
      <c r="A91">
        <v>68</v>
      </c>
      <c r="B91" t="s">
        <v>72</v>
      </c>
      <c r="C91" s="4">
        <v>39579</v>
      </c>
      <c r="D91" s="1" t="s">
        <v>173</v>
      </c>
      <c r="E91" t="s">
        <v>274</v>
      </c>
      <c r="F91" t="s">
        <v>375</v>
      </c>
      <c r="G91" s="2">
        <v>0.4826388888888889</v>
      </c>
      <c r="H91" s="2">
        <v>0.65625</v>
      </c>
      <c r="I91" s="3">
        <f t="shared" si="2"/>
        <v>0.1736111111111111</v>
      </c>
    </row>
    <row r="92" spans="1:9" x14ac:dyDescent="0.3">
      <c r="A92">
        <v>46</v>
      </c>
      <c r="B92" t="s">
        <v>50</v>
      </c>
      <c r="C92" s="4">
        <v>39919</v>
      </c>
      <c r="D92" s="1" t="s">
        <v>151</v>
      </c>
      <c r="E92" t="s">
        <v>252</v>
      </c>
      <c r="F92" t="s">
        <v>353</v>
      </c>
      <c r="G92" s="2">
        <v>0.63888888888888895</v>
      </c>
      <c r="H92" s="2">
        <v>0.6791666666666667</v>
      </c>
      <c r="I92" s="3">
        <f t="shared" si="2"/>
        <v>4.0277777777777746E-2</v>
      </c>
    </row>
    <row r="93" spans="1:9" x14ac:dyDescent="0.3">
      <c r="A93">
        <v>94</v>
      </c>
      <c r="B93" t="s">
        <v>98</v>
      </c>
      <c r="C93" s="4">
        <v>39920</v>
      </c>
      <c r="D93" s="1" t="s">
        <v>199</v>
      </c>
      <c r="E93" t="s">
        <v>300</v>
      </c>
      <c r="F93" t="s">
        <v>401</v>
      </c>
      <c r="G93" s="2">
        <v>0.65972222222222221</v>
      </c>
      <c r="H93" s="2">
        <v>0.69791666666666663</v>
      </c>
      <c r="I93" s="3">
        <f t="shared" si="2"/>
        <v>3.819444444444442E-2</v>
      </c>
    </row>
    <row r="94" spans="1:9" x14ac:dyDescent="0.3">
      <c r="A94">
        <v>74</v>
      </c>
      <c r="B94" t="s">
        <v>78</v>
      </c>
      <c r="C94" s="4">
        <v>40092</v>
      </c>
      <c r="D94" s="1" t="s">
        <v>179</v>
      </c>
      <c r="E94" t="s">
        <v>280</v>
      </c>
      <c r="F94" t="s">
        <v>381</v>
      </c>
      <c r="G94" s="2">
        <v>0.58680555555555558</v>
      </c>
      <c r="H94" s="2">
        <v>0.63888888888888895</v>
      </c>
      <c r="I94" s="3">
        <f t="shared" si="2"/>
        <v>5.208333333333337E-2</v>
      </c>
    </row>
    <row r="95" spans="1:9" x14ac:dyDescent="0.3">
      <c r="A95">
        <v>14</v>
      </c>
      <c r="B95" t="s">
        <v>18</v>
      </c>
      <c r="C95" s="4">
        <v>40111</v>
      </c>
      <c r="D95" s="1" t="s">
        <v>119</v>
      </c>
      <c r="E95" t="s">
        <v>220</v>
      </c>
      <c r="F95" t="s">
        <v>321</v>
      </c>
      <c r="G95" s="2">
        <v>0.64236111111111105</v>
      </c>
      <c r="H95" s="2">
        <v>0.71527777777777779</v>
      </c>
      <c r="I95" s="3">
        <f t="shared" si="2"/>
        <v>7.2916666666666741E-2</v>
      </c>
    </row>
    <row r="96" spans="1:9" x14ac:dyDescent="0.3">
      <c r="A96">
        <v>8</v>
      </c>
      <c r="B96" t="s">
        <v>12</v>
      </c>
      <c r="C96" s="4">
        <v>40320</v>
      </c>
      <c r="D96" s="1" t="s">
        <v>113</v>
      </c>
      <c r="E96" t="s">
        <v>214</v>
      </c>
      <c r="F96" t="s">
        <v>315</v>
      </c>
      <c r="G96" s="2">
        <v>0.52430555555555558</v>
      </c>
      <c r="H96" s="2">
        <v>0.64583333333333337</v>
      </c>
      <c r="I96" s="3">
        <f t="shared" si="2"/>
        <v>0.12152777777777779</v>
      </c>
    </row>
    <row r="97" spans="1:9" x14ac:dyDescent="0.3">
      <c r="A97">
        <v>55</v>
      </c>
      <c r="B97" t="s">
        <v>59</v>
      </c>
      <c r="C97" s="4">
        <v>40433</v>
      </c>
      <c r="D97" s="1" t="s">
        <v>160</v>
      </c>
      <c r="E97" t="s">
        <v>261</v>
      </c>
      <c r="F97" t="s">
        <v>362</v>
      </c>
      <c r="G97" s="2">
        <v>0.36458333333333331</v>
      </c>
      <c r="H97" s="2">
        <v>0.70694444444444438</v>
      </c>
      <c r="I97" s="3">
        <f t="shared" si="2"/>
        <v>0.34236111111111106</v>
      </c>
    </row>
    <row r="98" spans="1:9" x14ac:dyDescent="0.3">
      <c r="A98">
        <v>38</v>
      </c>
      <c r="B98" t="s">
        <v>42</v>
      </c>
      <c r="C98" s="4">
        <v>40470</v>
      </c>
      <c r="D98" s="1" t="s">
        <v>143</v>
      </c>
      <c r="E98" t="s">
        <v>244</v>
      </c>
      <c r="F98" t="s">
        <v>345</v>
      </c>
      <c r="G98" s="2">
        <v>0.63541666666666663</v>
      </c>
      <c r="H98" s="2">
        <v>0.6479166666666667</v>
      </c>
      <c r="I98" s="3">
        <f t="shared" ref="I98:I129" si="3">IF(H98&gt;G98,H98-G98,1+H98-G98)</f>
        <v>1.2500000000000067E-2</v>
      </c>
    </row>
    <row r="99" spans="1:9" x14ac:dyDescent="0.3">
      <c r="A99">
        <v>86</v>
      </c>
      <c r="B99" t="s">
        <v>90</v>
      </c>
      <c r="C99" s="4">
        <v>40477</v>
      </c>
      <c r="D99" s="1" t="s">
        <v>191</v>
      </c>
      <c r="E99" t="s">
        <v>292</v>
      </c>
      <c r="F99" t="s">
        <v>393</v>
      </c>
      <c r="G99" s="2">
        <v>0.66319444444444442</v>
      </c>
      <c r="H99" s="2">
        <v>0.71180555555555547</v>
      </c>
      <c r="I99" s="3">
        <f t="shared" si="3"/>
        <v>4.8611111111111049E-2</v>
      </c>
    </row>
    <row r="100" spans="1:9" x14ac:dyDescent="0.3">
      <c r="A100">
        <v>31</v>
      </c>
      <c r="B100" t="s">
        <v>35</v>
      </c>
      <c r="C100" s="4">
        <v>40809</v>
      </c>
      <c r="D100" s="1" t="s">
        <v>136</v>
      </c>
      <c r="E100" t="s">
        <v>237</v>
      </c>
      <c r="F100" t="s">
        <v>338</v>
      </c>
      <c r="G100" s="2">
        <v>0.3611111111111111</v>
      </c>
      <c r="H100" s="2">
        <v>0.68402777777777779</v>
      </c>
      <c r="I100" s="3">
        <f t="shared" si="3"/>
        <v>0.32291666666666669</v>
      </c>
    </row>
    <row r="101" spans="1:9" x14ac:dyDescent="0.3">
      <c r="A101">
        <v>98</v>
      </c>
      <c r="B101" t="s">
        <v>102</v>
      </c>
      <c r="C101" s="4">
        <v>40836</v>
      </c>
      <c r="D101" s="1" t="s">
        <v>203</v>
      </c>
      <c r="E101" t="s">
        <v>304</v>
      </c>
      <c r="F101" t="s">
        <v>405</v>
      </c>
      <c r="G101" s="2">
        <v>0.59027777777777779</v>
      </c>
      <c r="H101" s="2">
        <v>0.65625</v>
      </c>
      <c r="I101" s="3">
        <f t="shared" si="3"/>
        <v>6.597222222222221E-2</v>
      </c>
    </row>
    <row r="102" spans="1:9" x14ac:dyDescent="0.3">
      <c r="A102">
        <v>48</v>
      </c>
      <c r="B102" t="s">
        <v>52</v>
      </c>
      <c r="C102" s="4">
        <v>40932</v>
      </c>
      <c r="D102" s="1" t="s">
        <v>153</v>
      </c>
      <c r="E102" t="s">
        <v>254</v>
      </c>
      <c r="F102" t="s">
        <v>355</v>
      </c>
      <c r="G102" s="2">
        <v>0.53125</v>
      </c>
      <c r="H102" s="2">
        <v>0.73749999999999993</v>
      </c>
      <c r="I102" s="3">
        <f t="shared" si="3"/>
        <v>0.20624999999999993</v>
      </c>
    </row>
  </sheetData>
  <autoFilter ref="A1:I102" xr:uid="{1C10D1E3-E810-471F-8083-9934401F5D50}">
    <filterColumn colId="1">
      <customFilters>
        <customFilter val="*"/>
      </customFilters>
    </filterColumn>
    <sortState xmlns:xlrd2="http://schemas.microsoft.com/office/spreadsheetml/2017/richdata2" ref="A2:I102">
      <sortCondition ref="C2:C102"/>
    </sortState>
  </autoFilter>
  <phoneticPr fontId="1" type="noConversion"/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l B h O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J Q Y T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U G E 5 Y K I p H u A 4 A A A A R A A A A E w A c A E Z v c m 1 1 b G F z L 1 N l Y 3 R p b 2 4 x L m 0 g o h g A K K A U A A A A A A A A A A A A A A A A A A A A A A A A A A A A K 0 5 N L s n M z 1 M I h t C G 1 g B Q S w E C L Q A U A A I A C A C U G E 5 Y C h c v 2 a U A A A D 2 A A A A E g A A A A A A A A A A A A A A A A A A A A A A Q 2 9 u Z m l n L 1 B h Y 2 t h Z 2 U u e G 1 s U E s B A i 0 A F A A C A A g A l B h O W A / K 6 a u k A A A A 6 Q A A A B M A A A A A A A A A A A A A A A A A 8 Q A A A F t D b 2 5 0 Z W 5 0 X 1 R 5 c G V z X S 5 4 b W x Q S w E C L Q A U A A I A C A C U G E 5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R v Q t S V L E U 6 r S w H 9 x K m o F Q A A A A A C A A A A A A A Q Z g A A A A E A A C A A A A A u y M + N M J A s p t G g 0 7 H n d v N V 9 9 I s S n p I D 6 S 7 M C y f v N o 5 O w A A A A A O g A A A A A I A A C A A A A B W C V q 4 a P B K 6 X T P E t s j j N y P 1 g t y a y a Q l 3 Y 0 y z 5 g m X e Y / F A A A A A w u A 1 C r L C G y t G N x X v v M b G n x u / X a y a z h 0 A s d h / c B A y 6 H f 5 a K o m P 6 m i 8 1 m 2 L A J O W P e 9 0 b J X z F f + G J W C R q J 4 h B L M t l N a Z f K K 9 S R V S C e d 7 p s y P i 0 A A A A C n J d T O + Q Y 4 S K t 8 / v 3 x Z X x n F h 1 3 E 6 J X N 6 j z N 7 J o g e M v V M V 2 7 k 1 i n B A U K W + k P S z 2 d 5 e A y f D k 8 Q 7 / r h z Z J d E i f Z K l < / D a t a M a s h u p > 
</file>

<file path=customXml/itemProps1.xml><?xml version="1.0" encoding="utf-8"?>
<ds:datastoreItem xmlns:ds="http://schemas.openxmlformats.org/officeDocument/2006/customXml" ds:itemID="{ECE2C7C0-33DD-4ACC-BD75-57FE9D9667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Madhav Kumar</dc:creator>
  <cp:lastModifiedBy>Madhav Kumar</cp:lastModifiedBy>
  <dcterms:created xsi:type="dcterms:W3CDTF">2024-02-13T16:21:31Z</dcterms:created>
  <dcterms:modified xsi:type="dcterms:W3CDTF">2024-02-27T05:06:28Z</dcterms:modified>
</cp:coreProperties>
</file>