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nekki/Desktop/BAN_630_optimization/OPTI_FINAL_PROJECT/"/>
    </mc:Choice>
  </mc:AlternateContent>
  <xr:revisionPtr revIDLastSave="0" documentId="13_ncr:1_{A366BA0B-5D92-C041-B7FA-4E5FD7AB3A31}" xr6:coauthVersionLast="47" xr6:coauthVersionMax="47" xr10:uidLastSave="{00000000-0000-0000-0000-000000000000}"/>
  <bookViews>
    <workbookView xWindow="380" yWindow="500" windowWidth="28040" windowHeight="16280" xr2:uid="{43239D82-579A-C74B-B121-76E70060492A}"/>
  </bookViews>
  <sheets>
    <sheet name="Sheet1" sheetId="1" r:id="rId1"/>
  </sheets>
  <definedNames>
    <definedName name="solver_adj" localSheetId="0" hidden="1">Sheet1!$B$36:$B$42</definedName>
    <definedName name="solver_cvg" localSheetId="0" hidden="1">0.0001</definedName>
    <definedName name="solver_drv" localSheetId="0" hidden="1">1</definedName>
    <definedName name="solver_eng" localSheetId="0" hidden="1">2</definedName>
    <definedName name="solver_itr" localSheetId="0" hidden="1">2147483647</definedName>
    <definedName name="solver_lhs1" localSheetId="0" hidden="1">Sheet1!$B$47</definedName>
    <definedName name="solver_lhs2" localSheetId="0" hidden="1">Sheet1!$B$48</definedName>
    <definedName name="solver_lhs3" localSheetId="0" hidden="1">Sheet1!$B$49</definedName>
    <definedName name="solver_lhs4" localSheetId="0" hidden="1">Sheet1!$B$50</definedName>
    <definedName name="solver_lhs5" localSheetId="0" hidden="1">Sheet1!$B$51</definedName>
    <definedName name="solver_lin" localSheetId="0" hidden="1">1</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5</definedName>
    <definedName name="solver_opt" localSheetId="0" hidden="1">Sheet1!$B$55</definedName>
    <definedName name="solver_pre" localSheetId="0" hidden="1">0.000001</definedName>
    <definedName name="solver_rbv" localSheetId="0" hidden="1">1</definedName>
    <definedName name="solver_rel1" localSheetId="0" hidden="1">3</definedName>
    <definedName name="solver_rel2" localSheetId="0" hidden="1">1</definedName>
    <definedName name="solver_rel3" localSheetId="0" hidden="1">3</definedName>
    <definedName name="solver_rel4" localSheetId="0" hidden="1">2</definedName>
    <definedName name="solver_rel5" localSheetId="0" hidden="1">2</definedName>
    <definedName name="solver_rhs1" localSheetId="0" hidden="1">Sheet1!$D$47</definedName>
    <definedName name="solver_rhs2" localSheetId="0" hidden="1">Sheet1!$D$48</definedName>
    <definedName name="solver_rhs3" localSheetId="0" hidden="1">Sheet1!$D$49</definedName>
    <definedName name="solver_rhs4" localSheetId="0" hidden="1">Sheet1!$D$50</definedName>
    <definedName name="solver_rhs5" localSheetId="0" hidden="1">Sheet1!$D$51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1" i="1" l="1"/>
  <c r="E30" i="1"/>
  <c r="D26" i="1"/>
  <c r="D25" i="1"/>
  <c r="D24" i="1"/>
  <c r="C27" i="1"/>
  <c r="C26" i="1"/>
  <c r="C25" i="1"/>
  <c r="C24" i="1"/>
  <c r="D30" i="1"/>
  <c r="D29" i="1"/>
  <c r="D28" i="1"/>
  <c r="C30" i="1"/>
  <c r="C29" i="1"/>
  <c r="C28" i="1"/>
  <c r="B47" i="1" l="1"/>
  <c r="B55" i="1"/>
  <c r="B49" i="1" l="1"/>
  <c r="B48" i="1"/>
  <c r="B50" i="1" l="1"/>
</calcChain>
</file>

<file path=xl/sharedStrings.xml><?xml version="1.0" encoding="utf-8"?>
<sst xmlns="http://schemas.openxmlformats.org/spreadsheetml/2006/main" count="46" uniqueCount="37">
  <si>
    <t>=</t>
  </si>
  <si>
    <t>The protein content in the bar should be at least 7 grams per 40-gram serving.</t>
  </si>
  <si>
    <t>The added sugar in the bar should not exceed 4 grams per 40-gram serving.</t>
  </si>
  <si>
    <t>The fiber content in the bar should be at least 5 grams per 40-gram serving.</t>
  </si>
  <si>
    <t>Decision Variables:</t>
  </si>
  <si>
    <t>The amount of AccelFlexTM TS ST80 Non-GMO IP Soy Crisps used in the bar.</t>
  </si>
  <si>
    <t>The amount of ProFam® 936 Soy Protein Isolate used in the bar.</t>
  </si>
  <si>
    <t>The amount of NutriStemTM Quinoa Crisps used in the bar.</t>
  </si>
  <si>
    <t>The amount of Heat-treated BPL1TM used in the bar.</t>
  </si>
  <si>
    <t>The amount of Bacillus subtilis DE111® used in the bar.</t>
  </si>
  <si>
    <t>The amount of Fibersol® used in the bar.</t>
  </si>
  <si>
    <t>The amounts of other ADM specialty ingredients, sweeteners, and flavors used in the bar.</t>
  </si>
  <si>
    <t>Objective Function: Maximize the total protein content of the bar subject to the constraints on the added sugar and fiber content.</t>
  </si>
  <si>
    <t>Ingredient</t>
  </si>
  <si>
    <t>Quantity (g)</t>
  </si>
  <si>
    <t>Fiber (g)</t>
  </si>
  <si>
    <t>Added Sugar (g)</t>
  </si>
  <si>
    <t>Soy Crisps (AccelFlex TS ST80)</t>
  </si>
  <si>
    <t>Soy Protein Isolate (ProFam 936)</t>
  </si>
  <si>
    <t>Quinoa Crisps (NutriStem)</t>
  </si>
  <si>
    <t>Bifidobacterium animalis subsp. lactis</t>
  </si>
  <si>
    <t>Bacillus subtilis (DE111)</t>
  </si>
  <si>
    <t>Fibersol</t>
  </si>
  <si>
    <t>What is the optimal blend of AccelFlexTM TS ST80 Non-GMO IP Soy Crisps, ProFam® 936 Soy Protein Isolate, NutriStemTM Quinoa Crisps, heat-treated BPL1TM, Bacillus subtilis DE111®, and Fibersol® to create a 40g serving of a plant-based protein bar that provides at least 7g of protein while satisfying the constraints on added sugar (no more than 4g) and total fiber (at least 5g)? What is the maximum protein content that can be achieved in a 40g serving using this blend?</t>
  </si>
  <si>
    <t>&gt;=</t>
  </si>
  <si>
    <t>&lt;=</t>
  </si>
  <si>
    <t>protein content in the bar per serving</t>
  </si>
  <si>
    <t>added sugar in the bar per serving</t>
  </si>
  <si>
    <t>fiber content in the bar per serving</t>
  </si>
  <si>
    <t xml:space="preserve">&gt;= </t>
  </si>
  <si>
    <t xml:space="preserve"> bar(serving) in grams</t>
  </si>
  <si>
    <t>constraints</t>
  </si>
  <si>
    <t>Objective Function</t>
  </si>
  <si>
    <t>Maximize the total protein content of the bar</t>
  </si>
  <si>
    <t xml:space="preserve">Other ADM specialty ingredients, sweeteners and flavors </t>
  </si>
  <si>
    <t>Protein ( g)</t>
  </si>
  <si>
    <t>Objective is to maximize the protein in the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</si>
</sst>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theme="1"/>
      <name val="Arial"/>
      <family val="2"/>
    </font>
    <font>
      <sz val="14"/>
      <color theme="1"/>
      <name val="Arial"/>
      <family val="2"/>
    </font>
    <font>
      <sz val="14"/>
      <color theme="1"/>
      <name val="Calibri"/>
      <family val="2"/>
      <scheme val="minor"/>
    </font>
    <font>
      <sz val="10.5"/>
      <color theme="1"/>
      <name val="Arial"/>
      <family val="2"/>
    </font>
    <font>
      <sz val="10.5"/>
      <color theme="1"/>
      <name val="Arial"/>
      <family val="2"/>
    </font>
    <font>
      <b/>
      <sz val="16"/>
      <color theme="1"/>
      <name val="Calibri (Body)"/>
    </font>
    <font>
      <b/>
      <sz val="16"/>
      <color theme="1"/>
      <name val="Arial"/>
      <family val="2"/>
    </font>
  </fonts>
  <fills count="7">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7"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2" fillId="2" borderId="0" xfId="0" applyFont="1" applyFill="1"/>
    <xf numFmtId="0" fontId="3" fillId="3" borderId="0" xfId="0" applyFont="1" applyFill="1"/>
    <xf numFmtId="0" fontId="3" fillId="4" borderId="0" xfId="0" applyFont="1" applyFill="1"/>
    <xf numFmtId="0" fontId="3" fillId="3" borderId="0" xfId="0" quotePrefix="1" applyFont="1" applyFill="1"/>
    <xf numFmtId="0" fontId="5" fillId="5" borderId="0" xfId="0" applyFont="1" applyFill="1"/>
    <xf numFmtId="0" fontId="3" fillId="0" borderId="0" xfId="0" quotePrefix="1" applyFont="1"/>
    <xf numFmtId="0" fontId="3"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B53E-1885-1F4A-9DFF-CC36DF44DEEC}">
  <dimension ref="A2:E55"/>
  <sheetViews>
    <sheetView tabSelected="1" zoomScale="116" zoomScaleNormal="116" workbookViewId="0">
      <selection activeCell="E7" sqref="E7"/>
    </sheetView>
  </sheetViews>
  <sheetFormatPr baseColWidth="10" defaultRowHeight="19" x14ac:dyDescent="0.25"/>
  <cols>
    <col min="1" max="1" width="98.83203125" style="3" customWidth="1"/>
    <col min="2" max="4" width="10.83203125" style="3"/>
    <col min="5" max="5" width="15" style="3" customWidth="1"/>
    <col min="6" max="16384" width="10.83203125" style="3"/>
  </cols>
  <sheetData>
    <row r="2" spans="1:1" x14ac:dyDescent="0.25">
      <c r="A2" s="14" t="s">
        <v>36</v>
      </c>
    </row>
    <row r="5" spans="1:1" x14ac:dyDescent="0.25">
      <c r="A5" s="2" t="s">
        <v>1</v>
      </c>
    </row>
    <row r="6" spans="1:1" x14ac:dyDescent="0.25">
      <c r="A6" s="2" t="s">
        <v>2</v>
      </c>
    </row>
    <row r="7" spans="1:1" x14ac:dyDescent="0.25">
      <c r="A7" s="2" t="s">
        <v>3</v>
      </c>
    </row>
    <row r="9" spans="1:1" x14ac:dyDescent="0.25">
      <c r="A9" s="2" t="s">
        <v>4</v>
      </c>
    </row>
    <row r="11" spans="1:1" x14ac:dyDescent="0.25">
      <c r="A11" s="2" t="s">
        <v>5</v>
      </c>
    </row>
    <row r="12" spans="1:1" x14ac:dyDescent="0.25">
      <c r="A12" s="2" t="s">
        <v>6</v>
      </c>
    </row>
    <row r="13" spans="1:1" x14ac:dyDescent="0.25">
      <c r="A13" s="2" t="s">
        <v>7</v>
      </c>
    </row>
    <row r="14" spans="1:1" x14ac:dyDescent="0.25">
      <c r="A14" s="2" t="s">
        <v>8</v>
      </c>
    </row>
    <row r="15" spans="1:1" x14ac:dyDescent="0.25">
      <c r="A15" s="2" t="s">
        <v>9</v>
      </c>
    </row>
    <row r="16" spans="1:1" x14ac:dyDescent="0.25">
      <c r="A16" s="2" t="s">
        <v>10</v>
      </c>
    </row>
    <row r="17" spans="1:5" x14ac:dyDescent="0.25">
      <c r="A17" s="2" t="s">
        <v>11</v>
      </c>
    </row>
    <row r="19" spans="1:5" x14ac:dyDescent="0.25">
      <c r="A19" s="2" t="s">
        <v>12</v>
      </c>
    </row>
    <row r="21" spans="1:5" ht="21" x14ac:dyDescent="0.25">
      <c r="A21" s="1" t="s">
        <v>23</v>
      </c>
    </row>
    <row r="23" spans="1:5" x14ac:dyDescent="0.25">
      <c r="A23" s="4" t="s">
        <v>13</v>
      </c>
      <c r="B23" s="4" t="s">
        <v>14</v>
      </c>
      <c r="C23" s="4" t="s">
        <v>35</v>
      </c>
      <c r="D23" s="4" t="s">
        <v>15</v>
      </c>
      <c r="E23" s="4" t="s">
        <v>16</v>
      </c>
    </row>
    <row r="24" spans="1:5" x14ac:dyDescent="0.25">
      <c r="A24" s="5" t="s">
        <v>17</v>
      </c>
      <c r="B24" s="5">
        <v>16.8</v>
      </c>
      <c r="C24" s="5">
        <f>7</f>
        <v>7</v>
      </c>
      <c r="D24" s="5">
        <f>1.2</f>
        <v>1.2</v>
      </c>
      <c r="E24" s="5">
        <v>0</v>
      </c>
    </row>
    <row r="25" spans="1:5" x14ac:dyDescent="0.25">
      <c r="A25" s="5" t="s">
        <v>18</v>
      </c>
      <c r="B25" s="5">
        <v>14.8</v>
      </c>
      <c r="C25" s="5">
        <f>11.9</f>
        <v>11.9</v>
      </c>
      <c r="D25" s="5">
        <f>0</f>
        <v>0</v>
      </c>
      <c r="E25" s="5">
        <v>0</v>
      </c>
    </row>
    <row r="26" spans="1:5" x14ac:dyDescent="0.25">
      <c r="A26" s="5" t="s">
        <v>19</v>
      </c>
      <c r="B26" s="5">
        <v>2.4</v>
      </c>
      <c r="C26" s="5">
        <f>0.9</f>
        <v>0.9</v>
      </c>
      <c r="D26" s="5">
        <f>0.6</f>
        <v>0.6</v>
      </c>
      <c r="E26" s="5">
        <v>0</v>
      </c>
    </row>
    <row r="27" spans="1:5" x14ac:dyDescent="0.25">
      <c r="A27" s="5" t="s">
        <v>20</v>
      </c>
      <c r="B27" s="5">
        <v>0.04</v>
      </c>
      <c r="C27" s="5">
        <f>0.004</f>
        <v>4.0000000000000001E-3</v>
      </c>
      <c r="D27" s="5">
        <v>0</v>
      </c>
      <c r="E27" s="5">
        <v>0</v>
      </c>
    </row>
    <row r="28" spans="1:5" x14ac:dyDescent="0.25">
      <c r="A28" s="5" t="s">
        <v>21</v>
      </c>
      <c r="B28" s="5">
        <v>0.2</v>
      </c>
      <c r="C28" s="5">
        <f>0%</f>
        <v>0</v>
      </c>
      <c r="D28" s="5">
        <f>0%</f>
        <v>0</v>
      </c>
      <c r="E28" s="5">
        <v>0</v>
      </c>
    </row>
    <row r="29" spans="1:5" x14ac:dyDescent="0.25">
      <c r="A29" s="5" t="s">
        <v>22</v>
      </c>
      <c r="B29" s="5">
        <v>2.8</v>
      </c>
      <c r="C29" s="5">
        <f>0%</f>
        <v>0</v>
      </c>
      <c r="D29" s="5">
        <f>0%</f>
        <v>0</v>
      </c>
      <c r="E29" s="5">
        <v>0</v>
      </c>
    </row>
    <row r="30" spans="1:5" x14ac:dyDescent="0.25">
      <c r="A30" t="s">
        <v>34</v>
      </c>
      <c r="B30" s="5">
        <v>7</v>
      </c>
      <c r="C30" s="5">
        <f>0%</f>
        <v>0</v>
      </c>
      <c r="D30" s="5">
        <f>0%</f>
        <v>0</v>
      </c>
      <c r="E30" s="5">
        <f>4</f>
        <v>4</v>
      </c>
    </row>
    <row r="31" spans="1:5" x14ac:dyDescent="0.25">
      <c r="A31" s="12"/>
      <c r="B31" s="12"/>
      <c r="C31" s="12"/>
      <c r="D31" s="12"/>
      <c r="E31" s="12"/>
    </row>
    <row r="32" spans="1:5" x14ac:dyDescent="0.25">
      <c r="A32" s="12"/>
      <c r="B32" s="12"/>
      <c r="C32" s="12"/>
      <c r="D32" s="12"/>
      <c r="E32" s="12"/>
    </row>
    <row r="34" spans="1:4" ht="21" x14ac:dyDescent="0.25">
      <c r="A34" s="7" t="s">
        <v>4</v>
      </c>
    </row>
    <row r="35" spans="1:4" s="2" customFormat="1" ht="18" x14ac:dyDescent="0.2"/>
    <row r="36" spans="1:4" s="2" customFormat="1" ht="18" x14ac:dyDescent="0.2">
      <c r="A36" s="8" t="s">
        <v>5</v>
      </c>
      <c r="B36" s="8">
        <v>0</v>
      </c>
    </row>
    <row r="37" spans="1:4" s="2" customFormat="1" ht="18" x14ac:dyDescent="0.2">
      <c r="A37" s="8" t="s">
        <v>6</v>
      </c>
      <c r="B37" s="8">
        <v>2.3010535754315136</v>
      </c>
    </row>
    <row r="38" spans="1:4" s="2" customFormat="1" ht="18" x14ac:dyDescent="0.2">
      <c r="A38" s="8" t="s">
        <v>7</v>
      </c>
      <c r="B38" s="8">
        <v>8.3333333333333357</v>
      </c>
    </row>
    <row r="39" spans="1:4" s="2" customFormat="1" ht="18" x14ac:dyDescent="0.2">
      <c r="A39" s="8" t="s">
        <v>8</v>
      </c>
      <c r="B39" s="8">
        <v>29.365613091235158</v>
      </c>
    </row>
    <row r="40" spans="1:4" s="2" customFormat="1" ht="18" x14ac:dyDescent="0.2">
      <c r="A40" s="8" t="s">
        <v>9</v>
      </c>
      <c r="B40" s="8">
        <v>0</v>
      </c>
    </row>
    <row r="41" spans="1:4" s="2" customFormat="1" ht="18" x14ac:dyDescent="0.2">
      <c r="A41" s="8" t="s">
        <v>10</v>
      </c>
      <c r="B41" s="8">
        <v>0</v>
      </c>
    </row>
    <row r="42" spans="1:4" s="2" customFormat="1" ht="18" x14ac:dyDescent="0.2">
      <c r="A42" s="8" t="s">
        <v>11</v>
      </c>
      <c r="B42" s="8">
        <v>0</v>
      </c>
    </row>
    <row r="43" spans="1:4" s="2" customFormat="1" ht="18" x14ac:dyDescent="0.2"/>
    <row r="44" spans="1:4" s="2" customFormat="1" ht="18" x14ac:dyDescent="0.2"/>
    <row r="45" spans="1:4" ht="21" x14ac:dyDescent="0.25">
      <c r="A45" s="6" t="s">
        <v>31</v>
      </c>
    </row>
    <row r="46" spans="1:4" x14ac:dyDescent="0.25">
      <c r="A46" s="2"/>
    </row>
    <row r="47" spans="1:4" x14ac:dyDescent="0.25">
      <c r="A47" s="9" t="s">
        <v>26</v>
      </c>
      <c r="B47" s="9">
        <f>SUMPRODUCT(B36:B42,C24:C30)</f>
        <v>34.999999999999957</v>
      </c>
      <c r="C47" s="9" t="s">
        <v>24</v>
      </c>
      <c r="D47" s="9">
        <v>7</v>
      </c>
    </row>
    <row r="48" spans="1:4" x14ac:dyDescent="0.25">
      <c r="A48" s="9" t="s">
        <v>27</v>
      </c>
      <c r="B48" s="9">
        <f>SUMPRODUCT(B36:B42,E24:E30)</f>
        <v>0</v>
      </c>
      <c r="C48" s="9" t="s">
        <v>25</v>
      </c>
      <c r="D48" s="9">
        <v>4</v>
      </c>
    </row>
    <row r="49" spans="1:4" x14ac:dyDescent="0.25">
      <c r="A49" s="9" t="s">
        <v>28</v>
      </c>
      <c r="B49" s="9">
        <f>SUMPRODUCT(B36:B42,D24:D30)</f>
        <v>5.0000000000000009</v>
      </c>
      <c r="C49" s="9" t="s">
        <v>29</v>
      </c>
      <c r="D49" s="9">
        <v>5</v>
      </c>
    </row>
    <row r="50" spans="1:4" x14ac:dyDescent="0.25">
      <c r="A50" s="9" t="s">
        <v>30</v>
      </c>
      <c r="B50" s="9">
        <f>SUM(B47:B49)</f>
        <v>39.999999999999957</v>
      </c>
      <c r="C50" s="11" t="s">
        <v>0</v>
      </c>
      <c r="D50" s="9">
        <v>40</v>
      </c>
    </row>
    <row r="51" spans="1:4" x14ac:dyDescent="0.25">
      <c r="B51" s="3">
        <f>SUM(B36:B42)</f>
        <v>40.000000000000007</v>
      </c>
      <c r="C51" s="13" t="s">
        <v>0</v>
      </c>
      <c r="D51" s="3">
        <v>40</v>
      </c>
    </row>
    <row r="53" spans="1:4" x14ac:dyDescent="0.25">
      <c r="A53" s="3" t="s">
        <v>32</v>
      </c>
    </row>
    <row r="55" spans="1:4" x14ac:dyDescent="0.25">
      <c r="A55" s="10" t="s">
        <v>33</v>
      </c>
      <c r="B55" s="10">
        <f>SUMPRODUCT(C24:C30,B36:B42)</f>
        <v>34.999999999999957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sudhan reddy Puppala</dc:creator>
  <cp:lastModifiedBy>Madhu sudhan reddy Puppala</cp:lastModifiedBy>
  <dcterms:created xsi:type="dcterms:W3CDTF">2023-05-12T09:21:08Z</dcterms:created>
  <dcterms:modified xsi:type="dcterms:W3CDTF">2023-10-16T20:38:10Z</dcterms:modified>
</cp:coreProperties>
</file>