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hukarayachit/DSC680/data/"/>
    </mc:Choice>
  </mc:AlternateContent>
  <xr:revisionPtr revIDLastSave="0" documentId="13_ncr:1_{05CEB9A6-59EA-4E43-B1A3-A36E6453E806}" xr6:coauthVersionLast="47" xr6:coauthVersionMax="47" xr10:uidLastSave="{00000000-0000-0000-0000-000000000000}"/>
  <bookViews>
    <workbookView xWindow="0" yWindow="500" windowWidth="28800" windowHeight="16640" xr2:uid="{18561229-411A-7645-9DD0-18A280A2BB07}"/>
  </bookViews>
  <sheets>
    <sheet name="Sheet1" sheetId="1" r:id="rId1"/>
  </sheets>
  <definedNames>
    <definedName name="_xlnm._FilterDatabase" localSheetId="0" hidden="1">Sheet1!$A$1:$Y$101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1" i="1" l="1"/>
  <c r="I98" i="1"/>
  <c r="I97" i="1"/>
  <c r="I96" i="1"/>
  <c r="I95" i="1"/>
  <c r="I92" i="1"/>
  <c r="I89" i="1"/>
  <c r="I85" i="1"/>
  <c r="I81" i="1"/>
  <c r="I80" i="1"/>
  <c r="I75" i="1"/>
  <c r="I68" i="1"/>
  <c r="I66" i="1"/>
  <c r="I63" i="1"/>
  <c r="I62" i="1"/>
  <c r="I61" i="1"/>
  <c r="I60" i="1"/>
  <c r="I58" i="1"/>
  <c r="I54" i="1"/>
  <c r="I51" i="1"/>
  <c r="I47" i="1"/>
  <c r="I46" i="1"/>
  <c r="O44" i="1"/>
  <c r="I43" i="1"/>
  <c r="I42" i="1"/>
  <c r="I41" i="1"/>
  <c r="I40" i="1"/>
  <c r="I39" i="1"/>
  <c r="I38" i="1"/>
  <c r="I37" i="1"/>
  <c r="I35" i="1"/>
  <c r="I34" i="1"/>
  <c r="I33" i="1"/>
  <c r="I31" i="1"/>
  <c r="I29" i="1"/>
  <c r="I25" i="1"/>
  <c r="I13" i="1"/>
  <c r="I12" i="1"/>
  <c r="I10" i="1"/>
  <c r="I9" i="1"/>
  <c r="I7" i="1"/>
</calcChain>
</file>

<file path=xl/sharedStrings.xml><?xml version="1.0" encoding="utf-8"?>
<sst xmlns="http://schemas.openxmlformats.org/spreadsheetml/2006/main" count="706" uniqueCount="168">
  <si>
    <t>MLIS#</t>
  </si>
  <si>
    <t>Address</t>
  </si>
  <si>
    <t>6 Burlington Ct</t>
  </si>
  <si>
    <t>Zip</t>
  </si>
  <si>
    <t>Price</t>
  </si>
  <si>
    <t>Date</t>
  </si>
  <si>
    <t>build</t>
  </si>
  <si>
    <t>Type</t>
  </si>
  <si>
    <t>Single Family</t>
  </si>
  <si>
    <t>Gaurage</t>
  </si>
  <si>
    <t>Lot</t>
  </si>
  <si>
    <t>BA</t>
  </si>
  <si>
    <t>BD</t>
  </si>
  <si>
    <t>.5BA</t>
  </si>
  <si>
    <t>Style</t>
  </si>
  <si>
    <t>Colonial</t>
  </si>
  <si>
    <t>Tax</t>
  </si>
  <si>
    <t>Listing Price</t>
  </si>
  <si>
    <t>JAM</t>
  </si>
  <si>
    <t>ListedOn</t>
  </si>
  <si>
    <t>Interest_rate</t>
  </si>
  <si>
    <t>basement</t>
  </si>
  <si>
    <t>yes</t>
  </si>
  <si>
    <t>No</t>
  </si>
  <si>
    <t>Improvement</t>
  </si>
  <si>
    <t>2 Carriage Pl, Edison</t>
  </si>
  <si>
    <t>Condo</t>
  </si>
  <si>
    <t>HOA</t>
  </si>
  <si>
    <t>WW</t>
  </si>
  <si>
    <t>no</t>
  </si>
  <si>
    <t>23 Woodbrooke Dr</t>
  </si>
  <si>
    <t>Ranch</t>
  </si>
  <si>
    <t>800 Old Raritan Rd</t>
  </si>
  <si>
    <t>7 Mindy Rd</t>
  </si>
  <si>
    <t>72 Laura Ave</t>
  </si>
  <si>
    <t>42 Milton Ave</t>
  </si>
  <si>
    <t>16 Woodruff Rd</t>
  </si>
  <si>
    <t>Condition</t>
  </si>
  <si>
    <t>excellent</t>
  </si>
  <si>
    <t>235 Nicholson Ave</t>
  </si>
  <si>
    <t>104 Dellwood Rd</t>
  </si>
  <si>
    <t>good</t>
  </si>
  <si>
    <t>1099 New Dover Rd,</t>
  </si>
  <si>
    <t>406 Plainfield Rd</t>
  </si>
  <si>
    <t>4603 Stonehedge Rd</t>
  </si>
  <si>
    <t>TownHouse</t>
  </si>
  <si>
    <t>21 Stacey St</t>
  </si>
  <si>
    <t>1 Stark Pl</t>
  </si>
  <si>
    <t>direction</t>
  </si>
  <si>
    <t>west</t>
  </si>
  <si>
    <t>20 Lench Ave</t>
  </si>
  <si>
    <t>46 Woodfern St</t>
  </si>
  <si>
    <t>fair</t>
  </si>
  <si>
    <t>37 Denise Dr</t>
  </si>
  <si>
    <t>95 Union Ave</t>
  </si>
  <si>
    <t>Agent</t>
  </si>
  <si>
    <t>Pool</t>
  </si>
  <si>
    <t>nort west</t>
  </si>
  <si>
    <t>OnTrack</t>
  </si>
  <si>
    <t>Alka</t>
  </si>
  <si>
    <t>WEICHERT</t>
  </si>
  <si>
    <t>77 Gate House Ln</t>
  </si>
  <si>
    <t>average</t>
  </si>
  <si>
    <t>2 Snowflake Ln</t>
  </si>
  <si>
    <t>67 Stratford Cir</t>
  </si>
  <si>
    <t>Akhila</t>
  </si>
  <si>
    <t>23 Norton St</t>
  </si>
  <si>
    <t>north</t>
  </si>
  <si>
    <t>BETTER HOMES</t>
  </si>
  <si>
    <t>55 Oliver Ave,</t>
  </si>
  <si>
    <t>COLDWELL</t>
  </si>
  <si>
    <t>31 Sandalwood Dr</t>
  </si>
  <si>
    <t>5 Martha St</t>
  </si>
  <si>
    <t>BHHS</t>
  </si>
  <si>
    <t>1606 Timber Oaks Rd,</t>
  </si>
  <si>
    <t>299 Alden Ave</t>
  </si>
  <si>
    <t>OPTIMUM</t>
  </si>
  <si>
    <t>42 Pheasant Run</t>
  </si>
  <si>
    <t>RE/MAX</t>
  </si>
  <si>
    <t>8 Finch Ct</t>
  </si>
  <si>
    <t>51 Cedar St</t>
  </si>
  <si>
    <t>J.B. TOP REALTY</t>
  </si>
  <si>
    <t>1 Library Pl,</t>
  </si>
  <si>
    <t>GRAND CASTLE </t>
  </si>
  <si>
    <t>77 Annette Dr</t>
  </si>
  <si>
    <t>KELLER WILLIAMS</t>
  </si>
  <si>
    <t>19 Ellison Ave</t>
  </si>
  <si>
    <t>JOHN ANTHONY</t>
  </si>
  <si>
    <t>30 Westwood Cir</t>
  </si>
  <si>
    <t>EXP REALTY</t>
  </si>
  <si>
    <t>15 Roxy Ave</t>
  </si>
  <si>
    <t>1764 Oak Tree Rd</t>
  </si>
  <si>
    <t>3 Crestmont Ave</t>
  </si>
  <si>
    <t>768 Oak Tree Rd</t>
  </si>
  <si>
    <t>5 Irene Ct</t>
  </si>
  <si>
    <t>54 Midwood Ave</t>
  </si>
  <si>
    <t>481 Plainfield Rd</t>
  </si>
  <si>
    <t>LOVI</t>
  </si>
  <si>
    <t>9 Park Gate Dr,</t>
  </si>
  <si>
    <t>1 Hearthstone Dr</t>
  </si>
  <si>
    <t>13 Highpoint Dr</t>
  </si>
  <si>
    <t>418 Plainfield Rd</t>
  </si>
  <si>
    <t>5201 Stonehedge Rd</t>
  </si>
  <si>
    <t>32 Cinder Rd UNIT 8</t>
  </si>
  <si>
    <t>33 Hawthorn Dr</t>
  </si>
  <si>
    <t>17 McKinley St,</t>
  </si>
  <si>
    <t>6 Wendy Ct</t>
  </si>
  <si>
    <t>39 Lynnwood Rd</t>
  </si>
  <si>
    <t>23 Highpoint Dr</t>
  </si>
  <si>
    <t>205 Plainfield Rd</t>
  </si>
  <si>
    <t>6 New York Blvd,</t>
  </si>
  <si>
    <t>poor</t>
  </si>
  <si>
    <t>240 West St</t>
  </si>
  <si>
    <t>FOX &amp; FOXX</t>
  </si>
  <si>
    <t xml:space="preserve">  </t>
  </si>
  <si>
    <t>97 Mount Pleasant Ave</t>
  </si>
  <si>
    <t>132 Alfred St</t>
  </si>
  <si>
    <t>Owner</t>
  </si>
  <si>
    <t>76 Annette Dr</t>
  </si>
  <si>
    <t>90 Livingston Ave</t>
  </si>
  <si>
    <t>112 Jersey Ave</t>
  </si>
  <si>
    <t>COLDWELL BANKER </t>
  </si>
  <si>
    <t>5 Pendleton Pl</t>
  </si>
  <si>
    <t>9 Stacey St</t>
  </si>
  <si>
    <t>5 Gloria Ave</t>
  </si>
  <si>
    <t>2 Summit Ave</t>
  </si>
  <si>
    <t>SMIRES &amp; ASSOCIATES</t>
  </si>
  <si>
    <t>68 Monroe Ave</t>
  </si>
  <si>
    <t>18 Paris Ave</t>
  </si>
  <si>
    <t>29 Tower Rd</t>
  </si>
  <si>
    <t>131 Christie St</t>
  </si>
  <si>
    <t>153 Maplewood Ct </t>
  </si>
  <si>
    <t>3 Marigold Ct</t>
  </si>
  <si>
    <t>504 Maplecrest Rd</t>
  </si>
  <si>
    <t>76 Chatsworth Ct</t>
  </si>
  <si>
    <t>ALPHA METRO</t>
  </si>
  <si>
    <t>6 David Ct</t>
  </si>
  <si>
    <t>153 Maplewood Ct</t>
  </si>
  <si>
    <t>7 Julie Dr</t>
  </si>
  <si>
    <t>26 Hamilton Ave</t>
  </si>
  <si>
    <t>105 Livingston Ave</t>
  </si>
  <si>
    <t>20 Warwick Rd</t>
  </si>
  <si>
    <t>20 Clive Hills Rd</t>
  </si>
  <si>
    <t>32 Cinder Rd</t>
  </si>
  <si>
    <t>39 Linda Ln</t>
  </si>
  <si>
    <t>PROPER ESTATES</t>
  </si>
  <si>
    <t>6 Tennyson St</t>
  </si>
  <si>
    <t>59 Marlin Ave E</t>
  </si>
  <si>
    <t>4 Daphne Ct</t>
  </si>
  <si>
    <t>28 Lavender Dr</t>
  </si>
  <si>
    <t>6 Twin Oaks Dr</t>
  </si>
  <si>
    <t>45 Calvert Ave W</t>
  </si>
  <si>
    <t>63 Woodbrooke Dr</t>
  </si>
  <si>
    <t>27 Roxy Ave</t>
  </si>
  <si>
    <t>MiddleSchool</t>
  </si>
  <si>
    <t>103 Sherman Blvd</t>
  </si>
  <si>
    <t>ACTION PLUS </t>
  </si>
  <si>
    <t>893 Beatrice Pkwy</t>
  </si>
  <si>
    <t>11 Orchid Ct, Edison</t>
  </si>
  <si>
    <t>492 Plainfield Rd</t>
  </si>
  <si>
    <t>903 Ellis Pkwy</t>
  </si>
  <si>
    <t>9 Adrian Way</t>
  </si>
  <si>
    <t>VICKY HSU</t>
  </si>
  <si>
    <t>18 East Dr</t>
  </si>
  <si>
    <t>8 Prestwick Way</t>
  </si>
  <si>
    <t>904 Ellis Pkwy,</t>
  </si>
  <si>
    <t>16 Ten Eyck Pl,</t>
  </si>
  <si>
    <t>NEW JERSEY REALTY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</si>
</sst>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rgb="FF2A2A33"/>
      <name val="Tahoma"/>
      <family val="2"/>
    </font>
    <font>
      <sz val="20"/>
      <color rgb="FF434343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B3A9-BDC2-7149-B1FC-7D2C6C45D2D2}">
  <dimension ref="A1:Y101"/>
  <sheetViews>
    <sheetView tabSelected="1" workbookViewId="0">
      <selection activeCell="D1" sqref="D1:L1"/>
    </sheetView>
  </sheetViews>
  <sheetFormatPr baseColWidth="10" defaultRowHeight="16" x14ac:dyDescent="0.2"/>
  <cols>
    <col min="1" max="1" width="13.6640625" bestFit="1" customWidth="1"/>
    <col min="2" max="2" width="26.1640625" bestFit="1" customWidth="1"/>
    <col min="3" max="3" width="5.1640625" bestFit="1" customWidth="1"/>
    <col min="4" max="4" width="8.1640625" bestFit="1" customWidth="1"/>
    <col min="5" max="5" width="7.83203125" bestFit="1" customWidth="1"/>
    <col min="6" max="6" width="7.5" bestFit="1" customWidth="1"/>
    <col min="7" max="7" width="12.1640625" bestFit="1" customWidth="1"/>
    <col min="8" max="8" width="8.1640625" bestFit="1" customWidth="1"/>
    <col min="9" max="9" width="6.1640625" bestFit="1" customWidth="1"/>
    <col min="10" max="11" width="3.5" bestFit="1" customWidth="1"/>
    <col min="12" max="12" width="7.5" bestFit="1" customWidth="1"/>
    <col min="13" max="13" width="7.6640625" bestFit="1" customWidth="1"/>
    <col min="14" max="14" width="6.1640625" bestFit="1" customWidth="1"/>
    <col min="15" max="15" width="11" bestFit="1" customWidth="1"/>
    <col min="16" max="16" width="12.6640625" bestFit="1" customWidth="1"/>
    <col min="17" max="17" width="8.33203125" bestFit="1" customWidth="1"/>
    <col min="18" max="18" width="11.83203125" bestFit="1" customWidth="1"/>
    <col min="19" max="19" width="9.33203125" bestFit="1" customWidth="1"/>
    <col min="20" max="20" width="12.1640625" bestFit="1" customWidth="1"/>
    <col min="24" max="24" width="30" bestFit="1" customWidth="1"/>
  </cols>
  <sheetData>
    <row r="1" spans="1:25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9</v>
      </c>
      <c r="I1" t="s">
        <v>10</v>
      </c>
      <c r="J1" t="s">
        <v>12</v>
      </c>
      <c r="K1" t="s">
        <v>11</v>
      </c>
      <c r="L1" t="s">
        <v>13</v>
      </c>
      <c r="M1" t="s">
        <v>14</v>
      </c>
      <c r="N1" t="s">
        <v>16</v>
      </c>
      <c r="O1" t="s">
        <v>17</v>
      </c>
      <c r="P1" t="s">
        <v>154</v>
      </c>
      <c r="Q1" t="s">
        <v>19</v>
      </c>
      <c r="R1" t="s">
        <v>20</v>
      </c>
      <c r="S1" t="s">
        <v>21</v>
      </c>
      <c r="T1" t="s">
        <v>24</v>
      </c>
      <c r="U1" t="s">
        <v>27</v>
      </c>
      <c r="V1" t="s">
        <v>37</v>
      </c>
      <c r="W1" t="s">
        <v>48</v>
      </c>
      <c r="X1" t="s">
        <v>55</v>
      </c>
      <c r="Y1" t="s">
        <v>56</v>
      </c>
    </row>
    <row r="2" spans="1:25" ht="25" x14ac:dyDescent="0.25">
      <c r="A2">
        <v>1</v>
      </c>
      <c r="B2" t="s">
        <v>2</v>
      </c>
      <c r="C2">
        <v>8820</v>
      </c>
      <c r="D2">
        <v>730000</v>
      </c>
      <c r="E2" s="1">
        <v>44768</v>
      </c>
      <c r="F2">
        <v>1983</v>
      </c>
      <c r="G2" t="s">
        <v>8</v>
      </c>
      <c r="H2">
        <v>2</v>
      </c>
      <c r="I2">
        <v>10298</v>
      </c>
      <c r="J2">
        <v>6</v>
      </c>
      <c r="K2">
        <v>2</v>
      </c>
      <c r="L2">
        <v>2</v>
      </c>
      <c r="M2" t="s">
        <v>15</v>
      </c>
      <c r="N2">
        <v>16670</v>
      </c>
      <c r="O2">
        <v>799900</v>
      </c>
      <c r="P2" t="s">
        <v>18</v>
      </c>
      <c r="Q2" s="1">
        <v>44715</v>
      </c>
      <c r="R2" s="3">
        <v>5.52</v>
      </c>
      <c r="S2" t="s">
        <v>22</v>
      </c>
      <c r="T2" t="s">
        <v>23</v>
      </c>
      <c r="U2">
        <v>0</v>
      </c>
    </row>
    <row r="3" spans="1:25" ht="20" x14ac:dyDescent="0.2">
      <c r="A3">
        <v>2</v>
      </c>
      <c r="B3" s="2" t="s">
        <v>25</v>
      </c>
      <c r="C3">
        <v>8820</v>
      </c>
      <c r="D3">
        <v>325000</v>
      </c>
      <c r="E3" s="1">
        <v>44767</v>
      </c>
      <c r="F3">
        <v>1983</v>
      </c>
      <c r="G3" t="s">
        <v>45</v>
      </c>
      <c r="H3">
        <v>1</v>
      </c>
      <c r="I3">
        <v>1605</v>
      </c>
      <c r="J3">
        <v>2</v>
      </c>
      <c r="K3">
        <v>1</v>
      </c>
      <c r="L3">
        <v>1</v>
      </c>
      <c r="M3" t="s">
        <v>26</v>
      </c>
      <c r="N3">
        <v>7131</v>
      </c>
      <c r="O3">
        <v>340000</v>
      </c>
      <c r="P3" t="s">
        <v>28</v>
      </c>
      <c r="Q3" s="1">
        <v>44760</v>
      </c>
      <c r="R3">
        <v>5.41</v>
      </c>
      <c r="S3" t="s">
        <v>29</v>
      </c>
      <c r="T3" t="s">
        <v>22</v>
      </c>
      <c r="U3">
        <v>400</v>
      </c>
    </row>
    <row r="4" spans="1:25" ht="20" x14ac:dyDescent="0.2">
      <c r="A4">
        <v>3</v>
      </c>
      <c r="B4" s="2" t="s">
        <v>30</v>
      </c>
      <c r="C4">
        <v>8820</v>
      </c>
      <c r="D4">
        <v>450000</v>
      </c>
      <c r="E4" s="1">
        <v>44772</v>
      </c>
      <c r="F4">
        <v>1982</v>
      </c>
      <c r="G4" t="s">
        <v>8</v>
      </c>
      <c r="H4">
        <v>1</v>
      </c>
      <c r="I4">
        <v>6534</v>
      </c>
      <c r="J4">
        <v>3</v>
      </c>
      <c r="K4">
        <v>2</v>
      </c>
      <c r="L4">
        <v>0</v>
      </c>
      <c r="M4" t="s">
        <v>31</v>
      </c>
      <c r="N4">
        <v>8695</v>
      </c>
      <c r="O4">
        <v>489000</v>
      </c>
      <c r="P4" t="s">
        <v>28</v>
      </c>
      <c r="Q4" s="1">
        <v>44706</v>
      </c>
      <c r="R4">
        <v>5.23</v>
      </c>
      <c r="S4" t="s">
        <v>29</v>
      </c>
      <c r="T4" t="s">
        <v>22</v>
      </c>
      <c r="U4">
        <v>0</v>
      </c>
    </row>
    <row r="5" spans="1:25" ht="20" x14ac:dyDescent="0.2">
      <c r="A5">
        <v>4</v>
      </c>
      <c r="B5" s="2" t="s">
        <v>32</v>
      </c>
      <c r="C5">
        <v>8820</v>
      </c>
      <c r="D5">
        <v>435000</v>
      </c>
      <c r="E5" s="1">
        <v>44764</v>
      </c>
      <c r="F5">
        <v>1927</v>
      </c>
      <c r="G5" t="s">
        <v>8</v>
      </c>
      <c r="H5">
        <v>0</v>
      </c>
      <c r="I5">
        <v>26000</v>
      </c>
      <c r="J5">
        <v>4</v>
      </c>
      <c r="K5">
        <v>2</v>
      </c>
      <c r="L5">
        <v>0</v>
      </c>
      <c r="N5">
        <v>8488</v>
      </c>
      <c r="O5">
        <v>350000</v>
      </c>
      <c r="P5" t="s">
        <v>18</v>
      </c>
      <c r="Q5" s="1">
        <v>44708</v>
      </c>
      <c r="R5">
        <v>5.23</v>
      </c>
      <c r="S5" t="s">
        <v>22</v>
      </c>
      <c r="T5" t="s">
        <v>22</v>
      </c>
      <c r="U5">
        <v>0</v>
      </c>
    </row>
    <row r="6" spans="1:25" ht="20" x14ac:dyDescent="0.2">
      <c r="A6">
        <v>5</v>
      </c>
      <c r="B6" s="2" t="s">
        <v>33</v>
      </c>
      <c r="C6">
        <v>8820</v>
      </c>
      <c r="D6">
        <v>840000</v>
      </c>
      <c r="E6" s="1">
        <v>44764</v>
      </c>
      <c r="F6">
        <v>1988</v>
      </c>
      <c r="G6" t="s">
        <v>8</v>
      </c>
      <c r="H6">
        <v>2</v>
      </c>
      <c r="I6">
        <v>5218</v>
      </c>
      <c r="J6">
        <v>4</v>
      </c>
      <c r="K6">
        <v>3</v>
      </c>
      <c r="L6">
        <v>1</v>
      </c>
      <c r="M6" t="s">
        <v>15</v>
      </c>
      <c r="N6">
        <v>18760</v>
      </c>
      <c r="O6">
        <v>799900</v>
      </c>
      <c r="P6" t="s">
        <v>18</v>
      </c>
      <c r="Q6" s="1">
        <v>44749</v>
      </c>
      <c r="R6">
        <v>5.41</v>
      </c>
      <c r="S6" t="s">
        <v>22</v>
      </c>
      <c r="T6" t="s">
        <v>23</v>
      </c>
      <c r="U6">
        <v>0</v>
      </c>
    </row>
    <row r="7" spans="1:25" ht="20" x14ac:dyDescent="0.2">
      <c r="A7">
        <v>6</v>
      </c>
      <c r="B7" s="2" t="s">
        <v>34</v>
      </c>
      <c r="C7">
        <v>8820</v>
      </c>
      <c r="D7">
        <v>815000</v>
      </c>
      <c r="E7" s="1">
        <v>44764</v>
      </c>
      <c r="F7">
        <v>1977</v>
      </c>
      <c r="G7" t="s">
        <v>8</v>
      </c>
      <c r="H7">
        <v>2</v>
      </c>
      <c r="I7">
        <f>85*176</f>
        <v>14960</v>
      </c>
      <c r="J7">
        <v>5</v>
      </c>
      <c r="K7">
        <v>3</v>
      </c>
      <c r="L7">
        <v>1</v>
      </c>
      <c r="N7">
        <v>14781</v>
      </c>
      <c r="O7">
        <v>789000</v>
      </c>
      <c r="P7" t="s">
        <v>18</v>
      </c>
      <c r="Q7" s="1">
        <v>44632</v>
      </c>
      <c r="R7">
        <v>4.17</v>
      </c>
      <c r="S7" t="s">
        <v>22</v>
      </c>
      <c r="T7" t="s">
        <v>23</v>
      </c>
      <c r="U7">
        <v>0</v>
      </c>
    </row>
    <row r="8" spans="1:25" ht="20" x14ac:dyDescent="0.2">
      <c r="A8">
        <v>7</v>
      </c>
      <c r="B8" s="2" t="s">
        <v>35</v>
      </c>
      <c r="C8">
        <v>8820</v>
      </c>
      <c r="D8">
        <v>542000</v>
      </c>
      <c r="E8" s="1">
        <v>44764</v>
      </c>
      <c r="F8">
        <v>1961</v>
      </c>
      <c r="G8" t="s">
        <v>8</v>
      </c>
      <c r="H8">
        <v>2</v>
      </c>
      <c r="I8">
        <v>11325</v>
      </c>
      <c r="J8">
        <v>3</v>
      </c>
      <c r="K8">
        <v>2</v>
      </c>
      <c r="L8">
        <v>0</v>
      </c>
      <c r="M8" t="s">
        <v>31</v>
      </c>
      <c r="N8">
        <v>11340</v>
      </c>
      <c r="O8">
        <v>575000</v>
      </c>
      <c r="P8" t="s">
        <v>18</v>
      </c>
      <c r="Q8" s="1">
        <v>44710</v>
      </c>
      <c r="R8">
        <v>5.23</v>
      </c>
      <c r="S8" t="s">
        <v>22</v>
      </c>
      <c r="T8" t="s">
        <v>23</v>
      </c>
      <c r="U8">
        <v>0</v>
      </c>
    </row>
    <row r="9" spans="1:25" ht="20" x14ac:dyDescent="0.2">
      <c r="A9">
        <v>8</v>
      </c>
      <c r="B9" s="2" t="s">
        <v>36</v>
      </c>
      <c r="C9">
        <v>8820</v>
      </c>
      <c r="D9">
        <v>860000</v>
      </c>
      <c r="E9" s="1">
        <v>44764</v>
      </c>
      <c r="F9">
        <v>1962</v>
      </c>
      <c r="G9" t="s">
        <v>8</v>
      </c>
      <c r="H9">
        <v>2</v>
      </c>
      <c r="I9">
        <f>168*119</f>
        <v>19992</v>
      </c>
      <c r="J9">
        <v>4</v>
      </c>
      <c r="K9">
        <v>3</v>
      </c>
      <c r="L9">
        <v>1</v>
      </c>
      <c r="M9" t="s">
        <v>15</v>
      </c>
      <c r="N9">
        <v>17225</v>
      </c>
      <c r="O9">
        <v>888000</v>
      </c>
      <c r="P9" t="s">
        <v>28</v>
      </c>
      <c r="Q9" s="1">
        <v>44668</v>
      </c>
      <c r="R9">
        <v>4.9800000000000004</v>
      </c>
      <c r="S9" t="s">
        <v>22</v>
      </c>
      <c r="T9" t="s">
        <v>23</v>
      </c>
      <c r="V9" t="s">
        <v>38</v>
      </c>
    </row>
    <row r="10" spans="1:25" ht="20" x14ac:dyDescent="0.2">
      <c r="A10">
        <v>9</v>
      </c>
      <c r="B10" s="2" t="s">
        <v>39</v>
      </c>
      <c r="C10">
        <v>8820</v>
      </c>
      <c r="D10">
        <v>929000</v>
      </c>
      <c r="E10" s="1">
        <v>44764</v>
      </c>
      <c r="F10">
        <v>2004</v>
      </c>
      <c r="G10" t="s">
        <v>8</v>
      </c>
      <c r="H10">
        <v>2</v>
      </c>
      <c r="I10">
        <f>179*75</f>
        <v>13425</v>
      </c>
      <c r="J10">
        <v>4</v>
      </c>
      <c r="K10">
        <v>2</v>
      </c>
      <c r="L10">
        <v>1</v>
      </c>
      <c r="M10" t="s">
        <v>15</v>
      </c>
      <c r="N10">
        <v>20767</v>
      </c>
      <c r="O10">
        <v>939000</v>
      </c>
      <c r="P10" t="s">
        <v>18</v>
      </c>
      <c r="Q10" s="1">
        <v>44722</v>
      </c>
      <c r="R10">
        <v>5.52</v>
      </c>
      <c r="S10" t="s">
        <v>22</v>
      </c>
      <c r="T10" t="s">
        <v>23</v>
      </c>
      <c r="V10" t="s">
        <v>38</v>
      </c>
    </row>
    <row r="11" spans="1:25" ht="20" x14ac:dyDescent="0.2">
      <c r="A11">
        <v>10</v>
      </c>
      <c r="B11" s="2" t="s">
        <v>40</v>
      </c>
      <c r="C11">
        <v>8820</v>
      </c>
      <c r="D11">
        <v>622500</v>
      </c>
      <c r="E11" s="1">
        <v>44764</v>
      </c>
      <c r="F11">
        <v>1968</v>
      </c>
      <c r="G11" t="s">
        <v>8</v>
      </c>
      <c r="H11">
        <v>2</v>
      </c>
      <c r="I11">
        <v>4879</v>
      </c>
      <c r="J11">
        <v>3</v>
      </c>
      <c r="K11">
        <v>2</v>
      </c>
      <c r="L11">
        <v>0</v>
      </c>
      <c r="N11">
        <v>10867</v>
      </c>
      <c r="O11">
        <v>579900</v>
      </c>
      <c r="P11" t="s">
        <v>28</v>
      </c>
      <c r="Q11" s="1">
        <v>44749</v>
      </c>
      <c r="R11">
        <v>5.41</v>
      </c>
      <c r="S11" t="s">
        <v>22</v>
      </c>
      <c r="T11" t="s">
        <v>23</v>
      </c>
      <c r="V11" t="s">
        <v>41</v>
      </c>
    </row>
    <row r="12" spans="1:25" ht="20" x14ac:dyDescent="0.2">
      <c r="A12">
        <v>11</v>
      </c>
      <c r="B12" s="2" t="s">
        <v>42</v>
      </c>
      <c r="C12">
        <v>8820</v>
      </c>
      <c r="D12">
        <v>565000</v>
      </c>
      <c r="E12" s="1">
        <v>44764</v>
      </c>
      <c r="F12">
        <v>1972</v>
      </c>
      <c r="G12" t="s">
        <v>8</v>
      </c>
      <c r="H12">
        <v>2</v>
      </c>
      <c r="I12">
        <f>85*200</f>
        <v>17000</v>
      </c>
      <c r="J12">
        <v>4</v>
      </c>
      <c r="K12">
        <v>2</v>
      </c>
      <c r="L12">
        <v>0</v>
      </c>
      <c r="N12">
        <v>11229</v>
      </c>
      <c r="O12">
        <v>540000</v>
      </c>
      <c r="P12" t="s">
        <v>18</v>
      </c>
      <c r="Q12" s="1">
        <v>44689</v>
      </c>
      <c r="R12">
        <v>5.23</v>
      </c>
      <c r="S12" t="s">
        <v>29</v>
      </c>
      <c r="T12" t="s">
        <v>23</v>
      </c>
      <c r="U12">
        <v>0</v>
      </c>
      <c r="V12" t="s">
        <v>41</v>
      </c>
    </row>
    <row r="13" spans="1:25" ht="20" x14ac:dyDescent="0.2">
      <c r="A13">
        <v>12</v>
      </c>
      <c r="B13" s="2" t="s">
        <v>43</v>
      </c>
      <c r="C13">
        <v>8820</v>
      </c>
      <c r="D13">
        <v>655000</v>
      </c>
      <c r="E13" s="1">
        <v>44763</v>
      </c>
      <c r="F13">
        <v>1964</v>
      </c>
      <c r="G13" t="s">
        <v>8</v>
      </c>
      <c r="H13">
        <v>2</v>
      </c>
      <c r="I13">
        <f>200*100</f>
        <v>20000</v>
      </c>
      <c r="J13">
        <v>4</v>
      </c>
      <c r="K13">
        <v>2</v>
      </c>
      <c r="L13">
        <v>1</v>
      </c>
      <c r="M13" t="s">
        <v>15</v>
      </c>
      <c r="N13">
        <v>14350</v>
      </c>
      <c r="O13">
        <v>659000</v>
      </c>
      <c r="P13" t="s">
        <v>28</v>
      </c>
      <c r="Q13" s="1">
        <v>44705</v>
      </c>
      <c r="R13">
        <v>5.23</v>
      </c>
      <c r="S13" t="s">
        <v>22</v>
      </c>
      <c r="T13" t="s">
        <v>23</v>
      </c>
      <c r="V13" t="s">
        <v>41</v>
      </c>
    </row>
    <row r="14" spans="1:25" ht="20" x14ac:dyDescent="0.2">
      <c r="A14">
        <v>13</v>
      </c>
      <c r="B14" s="2" t="s">
        <v>44</v>
      </c>
      <c r="C14">
        <v>8820</v>
      </c>
      <c r="D14">
        <v>630000</v>
      </c>
      <c r="E14" s="1">
        <v>44762</v>
      </c>
      <c r="F14">
        <v>1985</v>
      </c>
      <c r="G14" t="s">
        <v>45</v>
      </c>
      <c r="H14">
        <v>1</v>
      </c>
      <c r="I14">
        <v>2520</v>
      </c>
      <c r="J14">
        <v>3</v>
      </c>
      <c r="K14">
        <v>2</v>
      </c>
      <c r="L14">
        <v>1</v>
      </c>
      <c r="M14" t="s">
        <v>15</v>
      </c>
      <c r="N14">
        <v>12426</v>
      </c>
      <c r="O14">
        <v>599000</v>
      </c>
      <c r="P14" t="s">
        <v>18</v>
      </c>
      <c r="Q14" s="1">
        <v>44749</v>
      </c>
      <c r="R14">
        <v>5.41</v>
      </c>
      <c r="S14" t="s">
        <v>29</v>
      </c>
      <c r="T14" t="s">
        <v>23</v>
      </c>
      <c r="U14">
        <v>450</v>
      </c>
    </row>
    <row r="15" spans="1:25" ht="20" x14ac:dyDescent="0.2">
      <c r="A15">
        <v>14</v>
      </c>
      <c r="B15" s="2" t="s">
        <v>46</v>
      </c>
      <c r="C15">
        <v>8820</v>
      </c>
      <c r="D15">
        <v>611000</v>
      </c>
      <c r="E15" s="1">
        <v>44762</v>
      </c>
      <c r="F15">
        <v>1985</v>
      </c>
      <c r="G15" t="s">
        <v>8</v>
      </c>
      <c r="H15">
        <v>2</v>
      </c>
      <c r="I15">
        <v>9601</v>
      </c>
      <c r="J15">
        <v>4</v>
      </c>
      <c r="K15">
        <v>3</v>
      </c>
      <c r="L15">
        <v>0</v>
      </c>
      <c r="N15">
        <v>13459</v>
      </c>
      <c r="O15">
        <v>587400</v>
      </c>
      <c r="P15" t="s">
        <v>18</v>
      </c>
      <c r="Q15" s="1">
        <v>44668</v>
      </c>
      <c r="R15">
        <v>4.9800000000000004</v>
      </c>
      <c r="S15" t="s">
        <v>29</v>
      </c>
      <c r="T15" t="s">
        <v>23</v>
      </c>
      <c r="U15">
        <v>0</v>
      </c>
      <c r="V15" t="s">
        <v>41</v>
      </c>
      <c r="W15" t="s">
        <v>49</v>
      </c>
    </row>
    <row r="16" spans="1:25" ht="20" x14ac:dyDescent="0.2">
      <c r="A16">
        <v>15</v>
      </c>
      <c r="B16" s="2" t="s">
        <v>47</v>
      </c>
      <c r="C16">
        <v>8820</v>
      </c>
      <c r="D16">
        <v>660000</v>
      </c>
      <c r="E16" s="1">
        <v>44761</v>
      </c>
      <c r="F16">
        <v>1951</v>
      </c>
      <c r="G16" t="s">
        <v>8</v>
      </c>
      <c r="H16">
        <v>2</v>
      </c>
      <c r="I16">
        <v>17424</v>
      </c>
      <c r="J16">
        <v>5</v>
      </c>
      <c r="K16">
        <v>2</v>
      </c>
      <c r="L16">
        <v>1</v>
      </c>
      <c r="N16">
        <v>12255</v>
      </c>
      <c r="O16">
        <v>699000</v>
      </c>
      <c r="P16" t="s">
        <v>28</v>
      </c>
      <c r="Q16" s="1">
        <v>44640</v>
      </c>
      <c r="R16">
        <v>4.17</v>
      </c>
      <c r="S16" t="s">
        <v>22</v>
      </c>
      <c r="T16" t="s">
        <v>23</v>
      </c>
      <c r="U16">
        <v>0</v>
      </c>
      <c r="V16" t="s">
        <v>41</v>
      </c>
      <c r="W16" t="s">
        <v>49</v>
      </c>
    </row>
    <row r="17" spans="1:25" ht="20" x14ac:dyDescent="0.2">
      <c r="A17">
        <v>16</v>
      </c>
      <c r="B17" s="2" t="s">
        <v>50</v>
      </c>
      <c r="C17">
        <v>8820</v>
      </c>
      <c r="D17">
        <v>620000</v>
      </c>
      <c r="E17" s="1">
        <v>44760</v>
      </c>
      <c r="F17">
        <v>1966</v>
      </c>
      <c r="G17" t="s">
        <v>8</v>
      </c>
      <c r="H17">
        <v>1</v>
      </c>
      <c r="I17">
        <v>7501</v>
      </c>
      <c r="J17">
        <v>3</v>
      </c>
      <c r="K17">
        <v>2</v>
      </c>
      <c r="L17">
        <v>0</v>
      </c>
      <c r="N17">
        <v>10921</v>
      </c>
      <c r="O17">
        <v>589000</v>
      </c>
      <c r="P17" t="s">
        <v>28</v>
      </c>
      <c r="Q17" s="1">
        <v>44708</v>
      </c>
      <c r="R17">
        <v>5.23</v>
      </c>
      <c r="S17" t="s">
        <v>22</v>
      </c>
      <c r="T17" t="s">
        <v>23</v>
      </c>
      <c r="U17">
        <v>0</v>
      </c>
      <c r="V17" t="s">
        <v>41</v>
      </c>
    </row>
    <row r="18" spans="1:25" ht="20" x14ac:dyDescent="0.2">
      <c r="A18">
        <v>17</v>
      </c>
      <c r="B18" s="2" t="s">
        <v>51</v>
      </c>
      <c r="C18">
        <v>8820</v>
      </c>
      <c r="D18">
        <v>449000</v>
      </c>
      <c r="E18" s="1">
        <v>44757</v>
      </c>
      <c r="F18">
        <v>1982</v>
      </c>
      <c r="G18" t="s">
        <v>45</v>
      </c>
      <c r="H18">
        <v>1</v>
      </c>
      <c r="I18">
        <v>1978</v>
      </c>
      <c r="J18">
        <v>2</v>
      </c>
      <c r="K18">
        <v>2</v>
      </c>
      <c r="L18">
        <v>1</v>
      </c>
      <c r="N18">
        <v>8896</v>
      </c>
      <c r="O18">
        <v>469000</v>
      </c>
      <c r="P18" t="s">
        <v>18</v>
      </c>
      <c r="Q18" s="1">
        <v>44679</v>
      </c>
      <c r="R18">
        <v>4.9800000000000004</v>
      </c>
      <c r="S18" t="s">
        <v>29</v>
      </c>
      <c r="T18" t="s">
        <v>23</v>
      </c>
      <c r="V18" t="s">
        <v>52</v>
      </c>
    </row>
    <row r="19" spans="1:25" ht="20" x14ac:dyDescent="0.2">
      <c r="A19">
        <v>18</v>
      </c>
      <c r="B19" s="2" t="s">
        <v>53</v>
      </c>
      <c r="C19">
        <v>8820</v>
      </c>
      <c r="D19">
        <v>470000</v>
      </c>
      <c r="E19" s="1">
        <v>44757</v>
      </c>
      <c r="F19">
        <v>1993</v>
      </c>
      <c r="G19" t="s">
        <v>45</v>
      </c>
      <c r="H19">
        <v>1</v>
      </c>
      <c r="I19">
        <v>1993</v>
      </c>
      <c r="J19">
        <v>2</v>
      </c>
      <c r="K19">
        <v>2</v>
      </c>
      <c r="L19">
        <v>1</v>
      </c>
      <c r="N19">
        <v>8890</v>
      </c>
      <c r="O19">
        <v>470000</v>
      </c>
      <c r="P19" t="s">
        <v>28</v>
      </c>
      <c r="Q19" s="1">
        <v>44749</v>
      </c>
      <c r="R19">
        <v>5.41</v>
      </c>
      <c r="S19" t="s">
        <v>22</v>
      </c>
      <c r="T19" t="s">
        <v>23</v>
      </c>
      <c r="V19" t="s">
        <v>52</v>
      </c>
    </row>
    <row r="20" spans="1:25" ht="20" x14ac:dyDescent="0.2">
      <c r="A20">
        <v>19</v>
      </c>
      <c r="B20" s="2" t="s">
        <v>54</v>
      </c>
      <c r="C20">
        <v>8820</v>
      </c>
      <c r="D20">
        <v>690000</v>
      </c>
      <c r="E20" s="1">
        <v>44757</v>
      </c>
      <c r="F20">
        <v>1957</v>
      </c>
      <c r="G20" t="s">
        <v>8</v>
      </c>
      <c r="H20">
        <v>1</v>
      </c>
      <c r="I20">
        <v>11251</v>
      </c>
      <c r="J20">
        <v>6</v>
      </c>
      <c r="K20">
        <v>4</v>
      </c>
      <c r="L20">
        <v>0</v>
      </c>
      <c r="N20">
        <v>13258</v>
      </c>
      <c r="O20">
        <v>65000</v>
      </c>
      <c r="P20" t="s">
        <v>28</v>
      </c>
      <c r="Q20" s="1">
        <v>44749</v>
      </c>
      <c r="R20">
        <v>5.41</v>
      </c>
      <c r="S20" t="s">
        <v>22</v>
      </c>
      <c r="T20" t="s">
        <v>23</v>
      </c>
      <c r="V20" t="s">
        <v>41</v>
      </c>
      <c r="W20" t="s">
        <v>57</v>
      </c>
      <c r="X20" t="s">
        <v>59</v>
      </c>
      <c r="Y20" t="s">
        <v>22</v>
      </c>
    </row>
    <row r="21" spans="1:25" ht="20" x14ac:dyDescent="0.2">
      <c r="A21">
        <v>20</v>
      </c>
      <c r="B21" s="2" t="s">
        <v>61</v>
      </c>
      <c r="C21">
        <v>8820</v>
      </c>
      <c r="D21">
        <v>421000</v>
      </c>
      <c r="E21" s="1">
        <v>44756</v>
      </c>
      <c r="F21">
        <v>1983</v>
      </c>
      <c r="G21" t="s">
        <v>45</v>
      </c>
      <c r="H21">
        <v>2</v>
      </c>
      <c r="I21">
        <v>1442</v>
      </c>
      <c r="J21">
        <v>2</v>
      </c>
      <c r="K21">
        <v>2</v>
      </c>
      <c r="L21">
        <v>0</v>
      </c>
      <c r="N21">
        <v>1442</v>
      </c>
      <c r="O21">
        <v>425000</v>
      </c>
      <c r="P21" t="s">
        <v>28</v>
      </c>
      <c r="Q21" s="1">
        <v>44694</v>
      </c>
      <c r="R21">
        <v>5.23</v>
      </c>
      <c r="S21" t="s">
        <v>29</v>
      </c>
      <c r="T21" t="s">
        <v>22</v>
      </c>
      <c r="V21" t="s">
        <v>62</v>
      </c>
      <c r="X21" t="s">
        <v>60</v>
      </c>
    </row>
    <row r="22" spans="1:25" ht="20" x14ac:dyDescent="0.2">
      <c r="A22">
        <v>21</v>
      </c>
      <c r="B22" s="2" t="s">
        <v>63</v>
      </c>
      <c r="C22">
        <v>8820</v>
      </c>
      <c r="D22">
        <v>515000</v>
      </c>
      <c r="E22" s="1">
        <v>44755</v>
      </c>
      <c r="F22">
        <v>1988</v>
      </c>
      <c r="G22" t="s">
        <v>45</v>
      </c>
      <c r="H22">
        <v>1</v>
      </c>
      <c r="I22">
        <v>1547</v>
      </c>
      <c r="J22">
        <v>3</v>
      </c>
      <c r="K22">
        <v>2</v>
      </c>
      <c r="L22">
        <v>1</v>
      </c>
      <c r="N22">
        <v>10000</v>
      </c>
      <c r="O22">
        <v>535000</v>
      </c>
      <c r="P22" t="s">
        <v>18</v>
      </c>
      <c r="Q22" s="1">
        <v>44700</v>
      </c>
      <c r="R22">
        <v>5.23</v>
      </c>
      <c r="S22" t="s">
        <v>22</v>
      </c>
      <c r="T22" t="s">
        <v>23</v>
      </c>
    </row>
    <row r="23" spans="1:25" ht="20" x14ac:dyDescent="0.2">
      <c r="A23">
        <v>22</v>
      </c>
      <c r="B23" s="2" t="s">
        <v>64</v>
      </c>
      <c r="C23">
        <v>8820</v>
      </c>
      <c r="D23">
        <v>675000</v>
      </c>
      <c r="E23" s="1">
        <v>44755</v>
      </c>
      <c r="F23">
        <v>1980</v>
      </c>
      <c r="G23" t="s">
        <v>8</v>
      </c>
      <c r="H23">
        <v>2</v>
      </c>
      <c r="I23">
        <v>8499</v>
      </c>
      <c r="J23">
        <v>4</v>
      </c>
      <c r="K23">
        <v>2</v>
      </c>
      <c r="L23">
        <v>1</v>
      </c>
      <c r="M23" t="s">
        <v>15</v>
      </c>
      <c r="N23">
        <v>13453</v>
      </c>
      <c r="O23">
        <v>625000</v>
      </c>
      <c r="P23" t="s">
        <v>18</v>
      </c>
      <c r="Q23" s="1">
        <v>44749</v>
      </c>
      <c r="R23">
        <v>5.41</v>
      </c>
      <c r="S23" t="s">
        <v>22</v>
      </c>
      <c r="T23" t="s">
        <v>23</v>
      </c>
      <c r="V23" t="s">
        <v>41</v>
      </c>
      <c r="X23" s="2" t="s">
        <v>65</v>
      </c>
    </row>
    <row r="24" spans="1:25" ht="20" x14ac:dyDescent="0.2">
      <c r="A24">
        <v>23</v>
      </c>
      <c r="B24" s="2" t="s">
        <v>66</v>
      </c>
      <c r="C24">
        <v>8820</v>
      </c>
      <c r="D24">
        <v>775000</v>
      </c>
      <c r="E24" s="1">
        <v>44755</v>
      </c>
      <c r="F24">
        <v>1973</v>
      </c>
      <c r="G24" t="s">
        <v>8</v>
      </c>
      <c r="H24">
        <v>2</v>
      </c>
      <c r="I24">
        <v>9888</v>
      </c>
      <c r="J24">
        <v>4</v>
      </c>
      <c r="K24">
        <v>2</v>
      </c>
      <c r="L24">
        <v>1</v>
      </c>
      <c r="N24">
        <v>13878</v>
      </c>
      <c r="O24">
        <v>765000</v>
      </c>
      <c r="P24" t="s">
        <v>18</v>
      </c>
      <c r="Q24" s="1">
        <v>44749</v>
      </c>
      <c r="R24">
        <v>5.41</v>
      </c>
      <c r="S24" t="s">
        <v>22</v>
      </c>
      <c r="T24" t="s">
        <v>23</v>
      </c>
      <c r="V24" t="s">
        <v>41</v>
      </c>
      <c r="W24" t="s">
        <v>67</v>
      </c>
      <c r="X24" s="2" t="s">
        <v>68</v>
      </c>
    </row>
    <row r="25" spans="1:25" ht="20" x14ac:dyDescent="0.2">
      <c r="A25">
        <v>24</v>
      </c>
      <c r="B25" s="2" t="s">
        <v>69</v>
      </c>
      <c r="C25">
        <v>8820</v>
      </c>
      <c r="D25">
        <v>817000</v>
      </c>
      <c r="E25" s="1">
        <v>44755</v>
      </c>
      <c r="F25">
        <v>1960</v>
      </c>
      <c r="G25" t="s">
        <v>8</v>
      </c>
      <c r="H25">
        <v>2</v>
      </c>
      <c r="I25">
        <f>118*189</f>
        <v>22302</v>
      </c>
      <c r="J25">
        <v>4</v>
      </c>
      <c r="K25">
        <v>4</v>
      </c>
      <c r="L25">
        <v>0</v>
      </c>
      <c r="N25">
        <v>18152</v>
      </c>
      <c r="O25">
        <v>799999</v>
      </c>
      <c r="P25" t="s">
        <v>28</v>
      </c>
      <c r="Q25" s="1">
        <v>44749</v>
      </c>
      <c r="R25">
        <v>5.41</v>
      </c>
      <c r="S25" t="s">
        <v>22</v>
      </c>
      <c r="T25" t="s">
        <v>23</v>
      </c>
      <c r="V25" t="s">
        <v>41</v>
      </c>
      <c r="X25" s="2" t="s">
        <v>70</v>
      </c>
    </row>
    <row r="26" spans="1:25" ht="20" x14ac:dyDescent="0.2">
      <c r="A26">
        <v>25</v>
      </c>
      <c r="B26" s="2" t="s">
        <v>71</v>
      </c>
      <c r="C26">
        <v>8820</v>
      </c>
      <c r="D26">
        <v>620000</v>
      </c>
      <c r="E26" s="1">
        <v>44753</v>
      </c>
      <c r="F26">
        <v>1978</v>
      </c>
      <c r="G26" t="s">
        <v>8</v>
      </c>
      <c r="H26">
        <v>2</v>
      </c>
      <c r="I26">
        <v>9962</v>
      </c>
      <c r="J26">
        <v>3</v>
      </c>
      <c r="K26">
        <v>2</v>
      </c>
      <c r="L26">
        <v>0</v>
      </c>
      <c r="N26">
        <v>12726</v>
      </c>
      <c r="O26">
        <v>649000</v>
      </c>
      <c r="P26" t="s">
        <v>18</v>
      </c>
      <c r="Q26" s="1">
        <v>44749</v>
      </c>
      <c r="R26">
        <v>5.41</v>
      </c>
      <c r="S26" t="s">
        <v>22</v>
      </c>
      <c r="T26" t="s">
        <v>23</v>
      </c>
      <c r="V26" t="s">
        <v>52</v>
      </c>
    </row>
    <row r="27" spans="1:25" ht="20" x14ac:dyDescent="0.2">
      <c r="A27">
        <v>26</v>
      </c>
      <c r="B27" s="2" t="s">
        <v>72</v>
      </c>
      <c r="C27">
        <v>8820</v>
      </c>
      <c r="D27">
        <v>824000</v>
      </c>
      <c r="E27" s="1">
        <v>44753</v>
      </c>
      <c r="F27">
        <v>1986</v>
      </c>
      <c r="G27" t="s">
        <v>8</v>
      </c>
      <c r="H27">
        <v>2</v>
      </c>
      <c r="I27">
        <v>11325</v>
      </c>
      <c r="J27">
        <v>4</v>
      </c>
      <c r="K27">
        <v>2</v>
      </c>
      <c r="L27">
        <v>1</v>
      </c>
      <c r="N27">
        <v>14491</v>
      </c>
      <c r="O27">
        <v>750000</v>
      </c>
      <c r="P27" t="s">
        <v>18</v>
      </c>
      <c r="Q27" s="1">
        <v>44749</v>
      </c>
      <c r="R27">
        <v>5.41</v>
      </c>
      <c r="S27" t="s">
        <v>22</v>
      </c>
      <c r="T27" t="s">
        <v>23</v>
      </c>
      <c r="V27" t="s">
        <v>38</v>
      </c>
      <c r="W27" t="s">
        <v>67</v>
      </c>
      <c r="X27" s="2" t="s">
        <v>73</v>
      </c>
    </row>
    <row r="28" spans="1:25" ht="20" x14ac:dyDescent="0.2">
      <c r="A28">
        <v>27</v>
      </c>
      <c r="B28" s="2" t="s">
        <v>74</v>
      </c>
      <c r="C28">
        <v>8820</v>
      </c>
      <c r="D28">
        <v>430000</v>
      </c>
      <c r="E28" s="1">
        <v>44768</v>
      </c>
      <c r="F28">
        <v>1982</v>
      </c>
      <c r="G28" t="s">
        <v>45</v>
      </c>
      <c r="H28">
        <v>0</v>
      </c>
      <c r="I28">
        <v>1288</v>
      </c>
      <c r="J28">
        <v>2</v>
      </c>
      <c r="K28">
        <v>2</v>
      </c>
      <c r="L28">
        <v>0</v>
      </c>
      <c r="N28">
        <v>9173</v>
      </c>
      <c r="O28">
        <v>400000</v>
      </c>
      <c r="P28" t="s">
        <v>18</v>
      </c>
      <c r="Q28" s="1">
        <v>44729</v>
      </c>
      <c r="R28">
        <v>5.23</v>
      </c>
      <c r="S28" t="s">
        <v>22</v>
      </c>
      <c r="T28" t="s">
        <v>23</v>
      </c>
      <c r="V28" t="s">
        <v>38</v>
      </c>
      <c r="X28" s="2" t="s">
        <v>65</v>
      </c>
    </row>
    <row r="29" spans="1:25" ht="20" x14ac:dyDescent="0.2">
      <c r="A29">
        <v>28</v>
      </c>
      <c r="B29" s="2" t="s">
        <v>75</v>
      </c>
      <c r="C29">
        <v>8820</v>
      </c>
      <c r="D29">
        <v>799000</v>
      </c>
      <c r="E29" s="1">
        <v>44753</v>
      </c>
      <c r="F29">
        <v>1985</v>
      </c>
      <c r="G29" t="s">
        <v>8</v>
      </c>
      <c r="H29">
        <v>2</v>
      </c>
      <c r="I29">
        <f>93*114</f>
        <v>10602</v>
      </c>
      <c r="J29">
        <v>4</v>
      </c>
      <c r="K29">
        <v>3</v>
      </c>
      <c r="L29">
        <v>0</v>
      </c>
      <c r="M29" t="s">
        <v>15</v>
      </c>
      <c r="N29">
        <v>13402</v>
      </c>
      <c r="O29">
        <v>815000</v>
      </c>
      <c r="P29" t="s">
        <v>18</v>
      </c>
      <c r="Q29" s="1">
        <v>44749</v>
      </c>
      <c r="R29" s="4">
        <v>5.41</v>
      </c>
      <c r="S29" t="s">
        <v>29</v>
      </c>
      <c r="T29" t="s">
        <v>23</v>
      </c>
      <c r="X29" s="2" t="s">
        <v>76</v>
      </c>
    </row>
    <row r="30" spans="1:25" ht="20" x14ac:dyDescent="0.2">
      <c r="A30">
        <v>29</v>
      </c>
      <c r="B30" s="2" t="s">
        <v>77</v>
      </c>
      <c r="C30">
        <v>8820</v>
      </c>
      <c r="D30">
        <v>360000</v>
      </c>
      <c r="E30" s="1">
        <v>44753</v>
      </c>
      <c r="F30">
        <v>1982</v>
      </c>
      <c r="G30" t="s">
        <v>45</v>
      </c>
      <c r="H30">
        <v>0</v>
      </c>
      <c r="I30">
        <v>1072</v>
      </c>
      <c r="J30">
        <v>2</v>
      </c>
      <c r="K30">
        <v>1</v>
      </c>
      <c r="L30">
        <v>0</v>
      </c>
      <c r="N30">
        <v>6824</v>
      </c>
      <c r="O30">
        <v>329000</v>
      </c>
      <c r="P30" t="s">
        <v>28</v>
      </c>
      <c r="Q30" s="1">
        <v>44729</v>
      </c>
      <c r="R30">
        <v>5.23</v>
      </c>
      <c r="S30" t="s">
        <v>22</v>
      </c>
      <c r="T30" t="s">
        <v>23</v>
      </c>
      <c r="U30">
        <v>275</v>
      </c>
      <c r="V30" t="s">
        <v>41</v>
      </c>
      <c r="X30" s="2" t="s">
        <v>78</v>
      </c>
    </row>
    <row r="31" spans="1:25" ht="20" x14ac:dyDescent="0.2">
      <c r="A31">
        <v>30</v>
      </c>
      <c r="B31" s="2" t="s">
        <v>79</v>
      </c>
      <c r="C31">
        <v>8820</v>
      </c>
      <c r="D31">
        <v>629000</v>
      </c>
      <c r="E31" s="1">
        <v>44750</v>
      </c>
      <c r="F31">
        <v>1970</v>
      </c>
      <c r="G31" t="s">
        <v>8</v>
      </c>
      <c r="H31">
        <v>2</v>
      </c>
      <c r="I31">
        <f>110*94</f>
        <v>10340</v>
      </c>
      <c r="J31">
        <v>4</v>
      </c>
      <c r="K31">
        <v>2</v>
      </c>
      <c r="L31">
        <v>1</v>
      </c>
      <c r="M31" t="s">
        <v>15</v>
      </c>
      <c r="N31">
        <v>12007</v>
      </c>
      <c r="O31">
        <v>629000</v>
      </c>
      <c r="P31" t="s">
        <v>18</v>
      </c>
      <c r="Q31" s="1">
        <v>44749</v>
      </c>
      <c r="R31">
        <v>5.41</v>
      </c>
      <c r="S31" t="s">
        <v>22</v>
      </c>
      <c r="T31" t="s">
        <v>23</v>
      </c>
      <c r="X31" s="2" t="s">
        <v>78</v>
      </c>
    </row>
    <row r="32" spans="1:25" ht="20" x14ac:dyDescent="0.2">
      <c r="A32">
        <v>31</v>
      </c>
      <c r="B32" s="2" t="s">
        <v>80</v>
      </c>
      <c r="C32">
        <v>8820</v>
      </c>
      <c r="D32">
        <v>610500</v>
      </c>
      <c r="E32" s="1">
        <v>44750</v>
      </c>
      <c r="F32">
        <v>1972</v>
      </c>
      <c r="G32" t="s">
        <v>8</v>
      </c>
      <c r="H32">
        <v>2</v>
      </c>
      <c r="I32">
        <v>9300</v>
      </c>
      <c r="J32">
        <v>3</v>
      </c>
      <c r="K32">
        <v>3</v>
      </c>
      <c r="L32">
        <v>0</v>
      </c>
      <c r="N32">
        <v>10956</v>
      </c>
      <c r="O32">
        <v>599000</v>
      </c>
      <c r="P32" t="s">
        <v>28</v>
      </c>
      <c r="Q32" s="1">
        <v>44749</v>
      </c>
      <c r="R32">
        <v>5.41</v>
      </c>
      <c r="S32" t="s">
        <v>22</v>
      </c>
      <c r="T32" t="s">
        <v>23</v>
      </c>
      <c r="V32" t="s">
        <v>52</v>
      </c>
      <c r="X32" s="2" t="s">
        <v>81</v>
      </c>
    </row>
    <row r="33" spans="1:24" ht="20" x14ac:dyDescent="0.2">
      <c r="A33">
        <v>32</v>
      </c>
      <c r="B33" s="2" t="s">
        <v>82</v>
      </c>
      <c r="C33">
        <v>8820</v>
      </c>
      <c r="D33">
        <v>600000</v>
      </c>
      <c r="E33" s="1">
        <v>44749</v>
      </c>
      <c r="F33">
        <v>1971</v>
      </c>
      <c r="G33" t="s">
        <v>8</v>
      </c>
      <c r="H33">
        <v>2</v>
      </c>
      <c r="I33">
        <f>126*90</f>
        <v>11340</v>
      </c>
      <c r="J33">
        <v>4</v>
      </c>
      <c r="K33">
        <v>2</v>
      </c>
      <c r="L33">
        <v>1</v>
      </c>
      <c r="N33">
        <v>12500</v>
      </c>
      <c r="O33">
        <v>599900</v>
      </c>
      <c r="P33" t="s">
        <v>18</v>
      </c>
      <c r="Q33" s="1">
        <v>44737</v>
      </c>
      <c r="R33">
        <v>5.52</v>
      </c>
      <c r="S33" t="s">
        <v>22</v>
      </c>
      <c r="T33" t="s">
        <v>22</v>
      </c>
      <c r="V33" t="s">
        <v>41</v>
      </c>
      <c r="X33" s="2" t="s">
        <v>83</v>
      </c>
    </row>
    <row r="34" spans="1:24" ht="20" x14ac:dyDescent="0.2">
      <c r="A34">
        <v>33</v>
      </c>
      <c r="B34" s="2" t="s">
        <v>84</v>
      </c>
      <c r="C34">
        <v>8820</v>
      </c>
      <c r="D34">
        <v>625000</v>
      </c>
      <c r="E34" s="1">
        <v>44749</v>
      </c>
      <c r="F34">
        <v>1969</v>
      </c>
      <c r="G34" t="s">
        <v>8</v>
      </c>
      <c r="H34">
        <v>2</v>
      </c>
      <c r="I34">
        <f>80*199</f>
        <v>15920</v>
      </c>
      <c r="J34">
        <v>3</v>
      </c>
      <c r="K34">
        <v>2</v>
      </c>
      <c r="L34">
        <v>1</v>
      </c>
      <c r="N34">
        <v>11593</v>
      </c>
      <c r="O34">
        <v>625000</v>
      </c>
      <c r="P34" t="s">
        <v>18</v>
      </c>
      <c r="Q34" s="1">
        <v>44703</v>
      </c>
      <c r="R34">
        <v>5.23</v>
      </c>
      <c r="S34" t="s">
        <v>22</v>
      </c>
      <c r="T34" t="s">
        <v>23</v>
      </c>
      <c r="V34" t="s">
        <v>41</v>
      </c>
      <c r="X34" s="2" t="s">
        <v>85</v>
      </c>
    </row>
    <row r="35" spans="1:24" ht="20" x14ac:dyDescent="0.2">
      <c r="A35">
        <v>34</v>
      </c>
      <c r="B35" s="2" t="s">
        <v>86</v>
      </c>
      <c r="C35">
        <v>8820</v>
      </c>
      <c r="D35">
        <v>680000</v>
      </c>
      <c r="E35" s="1">
        <v>44749</v>
      </c>
      <c r="F35">
        <v>1983</v>
      </c>
      <c r="G35" t="s">
        <v>8</v>
      </c>
      <c r="H35">
        <v>2</v>
      </c>
      <c r="I35">
        <f>136*115</f>
        <v>15640</v>
      </c>
      <c r="J35">
        <v>4</v>
      </c>
      <c r="K35">
        <v>2</v>
      </c>
      <c r="L35">
        <v>1</v>
      </c>
      <c r="N35">
        <v>17136</v>
      </c>
      <c r="O35">
        <v>649900</v>
      </c>
      <c r="P35" t="s">
        <v>18</v>
      </c>
      <c r="Q35" s="1">
        <v>44696</v>
      </c>
      <c r="R35">
        <v>5.23</v>
      </c>
      <c r="S35" t="s">
        <v>22</v>
      </c>
      <c r="T35" t="s">
        <v>23</v>
      </c>
      <c r="V35" t="s">
        <v>52</v>
      </c>
      <c r="X35" s="2" t="s">
        <v>87</v>
      </c>
    </row>
    <row r="36" spans="1:24" ht="20" x14ac:dyDescent="0.2">
      <c r="A36">
        <v>35</v>
      </c>
      <c r="B36" s="2" t="s">
        <v>88</v>
      </c>
      <c r="C36">
        <v>8820</v>
      </c>
      <c r="D36">
        <v>652000</v>
      </c>
      <c r="E36" s="1">
        <v>44749</v>
      </c>
      <c r="F36">
        <v>1985</v>
      </c>
      <c r="G36" t="s">
        <v>8</v>
      </c>
      <c r="H36">
        <v>2</v>
      </c>
      <c r="I36">
        <v>7488</v>
      </c>
      <c r="J36">
        <v>3</v>
      </c>
      <c r="K36">
        <v>2</v>
      </c>
      <c r="L36">
        <v>1</v>
      </c>
      <c r="N36">
        <v>11281</v>
      </c>
      <c r="O36">
        <v>600000</v>
      </c>
      <c r="P36" t="s">
        <v>28</v>
      </c>
      <c r="Q36" s="1">
        <v>44699</v>
      </c>
      <c r="R36">
        <v>5.23</v>
      </c>
      <c r="S36" t="s">
        <v>22</v>
      </c>
      <c r="T36" t="s">
        <v>23</v>
      </c>
      <c r="V36" t="s">
        <v>38</v>
      </c>
      <c r="X36" s="2" t="s">
        <v>89</v>
      </c>
    </row>
    <row r="37" spans="1:24" ht="20" x14ac:dyDescent="0.2">
      <c r="A37">
        <v>36</v>
      </c>
      <c r="B37" s="2" t="s">
        <v>90</v>
      </c>
      <c r="C37">
        <v>8820</v>
      </c>
      <c r="D37">
        <v>600000</v>
      </c>
      <c r="E37" s="1">
        <v>44748</v>
      </c>
      <c r="F37">
        <v>1979</v>
      </c>
      <c r="G37" t="s">
        <v>8</v>
      </c>
      <c r="H37">
        <v>2</v>
      </c>
      <c r="I37">
        <f>85*140</f>
        <v>11900</v>
      </c>
      <c r="J37">
        <v>3</v>
      </c>
      <c r="K37">
        <v>1</v>
      </c>
      <c r="L37">
        <v>1</v>
      </c>
      <c r="N37">
        <v>9936</v>
      </c>
      <c r="O37">
        <v>575000</v>
      </c>
      <c r="P37" t="s">
        <v>18</v>
      </c>
      <c r="Q37" s="1">
        <v>44657</v>
      </c>
      <c r="R37">
        <v>4.9800000000000004</v>
      </c>
      <c r="S37" t="s">
        <v>22</v>
      </c>
      <c r="T37" t="s">
        <v>23</v>
      </c>
      <c r="V37" t="s">
        <v>41</v>
      </c>
      <c r="X37" s="2" t="s">
        <v>73</v>
      </c>
    </row>
    <row r="38" spans="1:24" ht="20" x14ac:dyDescent="0.2">
      <c r="A38">
        <v>37</v>
      </c>
      <c r="B38" s="2" t="s">
        <v>91</v>
      </c>
      <c r="C38">
        <v>8820</v>
      </c>
      <c r="D38">
        <v>600000</v>
      </c>
      <c r="E38" s="1">
        <v>44748</v>
      </c>
      <c r="F38">
        <v>1966</v>
      </c>
      <c r="G38" t="s">
        <v>8</v>
      </c>
      <c r="H38">
        <v>2</v>
      </c>
      <c r="I38">
        <f>200*100</f>
        <v>20000</v>
      </c>
      <c r="J38">
        <v>3</v>
      </c>
      <c r="K38">
        <v>2</v>
      </c>
      <c r="L38">
        <v>1</v>
      </c>
      <c r="N38">
        <v>11898</v>
      </c>
      <c r="O38">
        <v>589000</v>
      </c>
      <c r="P38" t="s">
        <v>18</v>
      </c>
      <c r="Q38" s="1">
        <v>44618</v>
      </c>
      <c r="R38">
        <v>3.76</v>
      </c>
      <c r="S38" t="s">
        <v>22</v>
      </c>
      <c r="T38" t="s">
        <v>22</v>
      </c>
      <c r="V38" t="s">
        <v>52</v>
      </c>
      <c r="X38" s="2" t="s">
        <v>78</v>
      </c>
    </row>
    <row r="39" spans="1:24" ht="20" x14ac:dyDescent="0.2">
      <c r="A39">
        <v>38</v>
      </c>
      <c r="B39" s="2" t="s">
        <v>92</v>
      </c>
      <c r="C39">
        <v>8820</v>
      </c>
      <c r="D39">
        <v>510000</v>
      </c>
      <c r="E39" s="1">
        <v>44748</v>
      </c>
      <c r="F39">
        <v>1967</v>
      </c>
      <c r="G39" t="s">
        <v>8</v>
      </c>
      <c r="H39">
        <v>1</v>
      </c>
      <c r="I39">
        <f>152*109</f>
        <v>16568</v>
      </c>
      <c r="J39">
        <v>3</v>
      </c>
      <c r="K39">
        <v>2</v>
      </c>
      <c r="L39">
        <v>0</v>
      </c>
      <c r="N39">
        <v>12095</v>
      </c>
      <c r="O39">
        <v>525000</v>
      </c>
      <c r="P39" t="s">
        <v>18</v>
      </c>
      <c r="Q39" s="1">
        <v>44708</v>
      </c>
      <c r="R39">
        <v>5.23</v>
      </c>
      <c r="S39" t="s">
        <v>22</v>
      </c>
      <c r="T39" t="s">
        <v>23</v>
      </c>
      <c r="V39" t="s">
        <v>52</v>
      </c>
      <c r="X39" s="2" t="s">
        <v>85</v>
      </c>
    </row>
    <row r="40" spans="1:24" ht="20" x14ac:dyDescent="0.2">
      <c r="A40">
        <v>39</v>
      </c>
      <c r="B40" s="2" t="s">
        <v>93</v>
      </c>
      <c r="C40">
        <v>8820</v>
      </c>
      <c r="D40">
        <v>600000</v>
      </c>
      <c r="E40" s="1">
        <v>44748</v>
      </c>
      <c r="F40">
        <v>1966</v>
      </c>
      <c r="G40" t="s">
        <v>8</v>
      </c>
      <c r="H40">
        <v>0</v>
      </c>
      <c r="I40">
        <f>200*100</f>
        <v>20000</v>
      </c>
      <c r="J40">
        <v>3</v>
      </c>
      <c r="K40">
        <v>2</v>
      </c>
      <c r="L40">
        <v>1</v>
      </c>
      <c r="N40">
        <v>12109</v>
      </c>
      <c r="O40">
        <v>589000</v>
      </c>
      <c r="P40" t="s">
        <v>18</v>
      </c>
      <c r="Q40" s="1">
        <v>44623</v>
      </c>
      <c r="R40">
        <v>4.17</v>
      </c>
      <c r="S40" t="s">
        <v>22</v>
      </c>
      <c r="T40" t="s">
        <v>22</v>
      </c>
      <c r="V40" t="s">
        <v>52</v>
      </c>
      <c r="X40" s="2" t="s">
        <v>78</v>
      </c>
    </row>
    <row r="41" spans="1:24" ht="20" x14ac:dyDescent="0.2">
      <c r="A41">
        <v>40</v>
      </c>
      <c r="B41" s="2" t="s">
        <v>94</v>
      </c>
      <c r="C41">
        <v>8820</v>
      </c>
      <c r="D41">
        <v>675000</v>
      </c>
      <c r="E41" s="1">
        <v>44747</v>
      </c>
      <c r="F41">
        <v>1969</v>
      </c>
      <c r="G41" t="s">
        <v>8</v>
      </c>
      <c r="H41">
        <v>2</v>
      </c>
      <c r="I41">
        <f>154*90</f>
        <v>13860</v>
      </c>
      <c r="J41">
        <v>4</v>
      </c>
      <c r="K41">
        <v>2</v>
      </c>
      <c r="L41">
        <v>1</v>
      </c>
      <c r="N41">
        <v>12892</v>
      </c>
      <c r="O41">
        <v>675000</v>
      </c>
      <c r="P41" t="s">
        <v>18</v>
      </c>
      <c r="Q41" s="1">
        <v>44714</v>
      </c>
      <c r="R41">
        <v>5.52</v>
      </c>
      <c r="S41" t="s">
        <v>22</v>
      </c>
      <c r="T41" t="s">
        <v>23</v>
      </c>
      <c r="V41" t="s">
        <v>41</v>
      </c>
      <c r="X41" s="2" t="s">
        <v>73</v>
      </c>
    </row>
    <row r="42" spans="1:24" ht="20" x14ac:dyDescent="0.2">
      <c r="A42">
        <v>41</v>
      </c>
      <c r="B42" s="2" t="s">
        <v>95</v>
      </c>
      <c r="C42">
        <v>8820</v>
      </c>
      <c r="D42">
        <v>637500</v>
      </c>
      <c r="E42" s="1">
        <v>44747</v>
      </c>
      <c r="F42">
        <v>1977</v>
      </c>
      <c r="G42" t="s">
        <v>8</v>
      </c>
      <c r="H42">
        <v>2</v>
      </c>
      <c r="I42">
        <f>103*75</f>
        <v>7725</v>
      </c>
      <c r="J42">
        <v>5</v>
      </c>
      <c r="K42">
        <v>3</v>
      </c>
      <c r="L42">
        <v>0</v>
      </c>
      <c r="N42">
        <v>12989</v>
      </c>
      <c r="O42">
        <v>650000</v>
      </c>
      <c r="P42" t="s">
        <v>18</v>
      </c>
      <c r="Q42" s="1">
        <v>44703</v>
      </c>
      <c r="R42">
        <v>5.23</v>
      </c>
      <c r="S42" t="s">
        <v>29</v>
      </c>
      <c r="T42" t="s">
        <v>23</v>
      </c>
      <c r="V42" t="s">
        <v>41</v>
      </c>
      <c r="X42" s="2" t="s">
        <v>73</v>
      </c>
    </row>
    <row r="43" spans="1:24" ht="20" x14ac:dyDescent="0.2">
      <c r="A43">
        <v>42</v>
      </c>
      <c r="B43" s="2" t="s">
        <v>96</v>
      </c>
      <c r="C43">
        <v>8820</v>
      </c>
      <c r="D43">
        <v>838000</v>
      </c>
      <c r="E43" s="1">
        <v>44746</v>
      </c>
      <c r="F43">
        <v>1964</v>
      </c>
      <c r="G43" t="s">
        <v>8</v>
      </c>
      <c r="H43">
        <v>2</v>
      </c>
      <c r="I43">
        <f>96*267</f>
        <v>25632</v>
      </c>
      <c r="J43">
        <v>5</v>
      </c>
      <c r="K43">
        <v>5</v>
      </c>
      <c r="L43">
        <v>1</v>
      </c>
      <c r="N43">
        <v>13391</v>
      </c>
      <c r="O43">
        <v>795000</v>
      </c>
      <c r="P43" t="s">
        <v>28</v>
      </c>
      <c r="Q43" s="1">
        <v>44709</v>
      </c>
      <c r="R43">
        <v>5.23</v>
      </c>
      <c r="S43" t="s">
        <v>22</v>
      </c>
      <c r="T43" t="s">
        <v>23</v>
      </c>
      <c r="V43" t="s">
        <v>38</v>
      </c>
      <c r="X43" s="2" t="s">
        <v>97</v>
      </c>
    </row>
    <row r="44" spans="1:24" ht="20" x14ac:dyDescent="0.2">
      <c r="A44">
        <v>43</v>
      </c>
      <c r="B44" s="2" t="s">
        <v>98</v>
      </c>
      <c r="C44">
        <v>8820</v>
      </c>
      <c r="D44">
        <v>418000</v>
      </c>
      <c r="E44" s="1">
        <v>44747</v>
      </c>
      <c r="F44">
        <v>1983</v>
      </c>
      <c r="G44" t="s">
        <v>45</v>
      </c>
      <c r="H44">
        <v>1</v>
      </c>
      <c r="I44">
        <v>1694</v>
      </c>
      <c r="J44">
        <v>2</v>
      </c>
      <c r="K44">
        <v>2</v>
      </c>
      <c r="L44">
        <v>0</v>
      </c>
      <c r="N44">
        <v>8000</v>
      </c>
      <c r="O44">
        <f>D44</f>
        <v>418000</v>
      </c>
      <c r="P44" t="s">
        <v>28</v>
      </c>
      <c r="Q44" s="1">
        <v>44747</v>
      </c>
      <c r="R44">
        <v>5.41</v>
      </c>
      <c r="S44" t="s">
        <v>29</v>
      </c>
      <c r="T44" t="s">
        <v>23</v>
      </c>
    </row>
    <row r="45" spans="1:24" ht="20" x14ac:dyDescent="0.2">
      <c r="A45">
        <v>44</v>
      </c>
      <c r="B45" s="2" t="s">
        <v>99</v>
      </c>
      <c r="C45">
        <v>8820</v>
      </c>
      <c r="D45">
        <v>500000</v>
      </c>
      <c r="E45" s="1">
        <v>44747</v>
      </c>
      <c r="F45">
        <v>1982</v>
      </c>
      <c r="G45" t="s">
        <v>8</v>
      </c>
      <c r="H45">
        <v>1</v>
      </c>
      <c r="I45">
        <v>9121</v>
      </c>
      <c r="J45">
        <v>3</v>
      </c>
      <c r="K45">
        <v>2</v>
      </c>
      <c r="L45">
        <v>2</v>
      </c>
      <c r="N45">
        <v>8607</v>
      </c>
      <c r="O45">
        <v>489000</v>
      </c>
      <c r="P45" t="s">
        <v>28</v>
      </c>
      <c r="Q45" s="1">
        <v>44701</v>
      </c>
      <c r="R45">
        <v>5.23</v>
      </c>
      <c r="S45" t="s">
        <v>29</v>
      </c>
      <c r="T45" t="s">
        <v>22</v>
      </c>
      <c r="V45" t="s">
        <v>52</v>
      </c>
      <c r="X45" s="2" t="s">
        <v>87</v>
      </c>
    </row>
    <row r="46" spans="1:24" ht="20" x14ac:dyDescent="0.2">
      <c r="A46">
        <v>45</v>
      </c>
      <c r="B46" s="2" t="s">
        <v>100</v>
      </c>
      <c r="C46">
        <v>8820</v>
      </c>
      <c r="D46">
        <v>781000</v>
      </c>
      <c r="E46" s="1">
        <v>44743</v>
      </c>
      <c r="F46">
        <v>1967</v>
      </c>
      <c r="G46" t="s">
        <v>8</v>
      </c>
      <c r="H46">
        <v>2</v>
      </c>
      <c r="I46">
        <f>101*147</f>
        <v>14847</v>
      </c>
      <c r="J46">
        <v>4</v>
      </c>
      <c r="K46">
        <v>2</v>
      </c>
      <c r="L46">
        <v>1</v>
      </c>
      <c r="N46">
        <v>13435</v>
      </c>
      <c r="O46">
        <v>749900</v>
      </c>
      <c r="P46" t="s">
        <v>18</v>
      </c>
      <c r="Q46" s="1">
        <v>44688</v>
      </c>
      <c r="R46">
        <v>5.23</v>
      </c>
      <c r="S46" t="s">
        <v>22</v>
      </c>
      <c r="T46" t="s">
        <v>23</v>
      </c>
      <c r="V46" t="s">
        <v>38</v>
      </c>
      <c r="X46" s="2" t="s">
        <v>87</v>
      </c>
    </row>
    <row r="47" spans="1:24" ht="20" x14ac:dyDescent="0.2">
      <c r="A47">
        <v>46</v>
      </c>
      <c r="B47" s="2" t="s">
        <v>101</v>
      </c>
      <c r="C47">
        <v>8820</v>
      </c>
      <c r="D47">
        <v>725000</v>
      </c>
      <c r="E47" s="1">
        <v>44743</v>
      </c>
      <c r="F47">
        <v>1964</v>
      </c>
      <c r="G47" t="s">
        <v>8</v>
      </c>
      <c r="H47">
        <v>2</v>
      </c>
      <c r="I47">
        <f>200*100</f>
        <v>20000</v>
      </c>
      <c r="J47">
        <v>4</v>
      </c>
      <c r="K47">
        <v>2</v>
      </c>
      <c r="L47">
        <v>1</v>
      </c>
      <c r="N47">
        <v>13559</v>
      </c>
      <c r="O47">
        <v>749700</v>
      </c>
      <c r="P47" t="s">
        <v>28</v>
      </c>
      <c r="Q47" s="1">
        <v>44664</v>
      </c>
      <c r="R47">
        <v>4.9800000000000004</v>
      </c>
      <c r="S47" t="s">
        <v>22</v>
      </c>
      <c r="T47" t="s">
        <v>23</v>
      </c>
      <c r="V47" t="s">
        <v>38</v>
      </c>
      <c r="X47" s="2" t="s">
        <v>97</v>
      </c>
    </row>
    <row r="48" spans="1:24" ht="20" x14ac:dyDescent="0.2">
      <c r="A48">
        <v>47</v>
      </c>
      <c r="B48" s="2" t="s">
        <v>102</v>
      </c>
      <c r="C48">
        <v>8820</v>
      </c>
      <c r="D48">
        <v>350000</v>
      </c>
      <c r="E48" s="1">
        <v>44743</v>
      </c>
      <c r="F48">
        <v>1986</v>
      </c>
      <c r="G48" t="s">
        <v>45</v>
      </c>
      <c r="H48">
        <v>0</v>
      </c>
      <c r="I48">
        <v>1023</v>
      </c>
      <c r="J48">
        <v>2</v>
      </c>
      <c r="K48">
        <v>2</v>
      </c>
      <c r="L48">
        <v>2</v>
      </c>
      <c r="N48">
        <v>3656</v>
      </c>
      <c r="O48">
        <v>250000</v>
      </c>
      <c r="P48" t="s">
        <v>18</v>
      </c>
      <c r="Q48" s="1">
        <v>43888</v>
      </c>
      <c r="R48">
        <v>3.47</v>
      </c>
      <c r="S48" t="s">
        <v>29</v>
      </c>
      <c r="T48" t="s">
        <v>23</v>
      </c>
      <c r="V48" t="s">
        <v>41</v>
      </c>
    </row>
    <row r="49" spans="1:24" ht="20" x14ac:dyDescent="0.2">
      <c r="A49">
        <v>48</v>
      </c>
      <c r="B49" s="2" t="s">
        <v>103</v>
      </c>
      <c r="C49">
        <v>8820</v>
      </c>
      <c r="D49">
        <v>580000</v>
      </c>
      <c r="E49" s="1">
        <v>44742</v>
      </c>
      <c r="F49">
        <v>2017</v>
      </c>
      <c r="G49" t="s">
        <v>45</v>
      </c>
      <c r="H49">
        <v>0</v>
      </c>
      <c r="I49">
        <v>1680</v>
      </c>
      <c r="J49">
        <v>3</v>
      </c>
      <c r="K49">
        <v>2</v>
      </c>
      <c r="L49">
        <v>1</v>
      </c>
      <c r="N49">
        <v>12662</v>
      </c>
      <c r="O49">
        <v>529900</v>
      </c>
      <c r="P49" t="s">
        <v>18</v>
      </c>
      <c r="Q49" s="1">
        <v>44358</v>
      </c>
      <c r="R49">
        <v>2.98</v>
      </c>
      <c r="S49" t="s">
        <v>22</v>
      </c>
      <c r="T49" t="s">
        <v>23</v>
      </c>
      <c r="V49" t="s">
        <v>41</v>
      </c>
    </row>
    <row r="50" spans="1:24" ht="20" x14ac:dyDescent="0.2">
      <c r="A50">
        <v>49</v>
      </c>
      <c r="B50" s="2" t="s">
        <v>104</v>
      </c>
      <c r="C50">
        <v>8820</v>
      </c>
      <c r="D50">
        <v>520000</v>
      </c>
      <c r="E50" s="1">
        <v>44742</v>
      </c>
      <c r="F50">
        <v>1988</v>
      </c>
      <c r="G50" t="s">
        <v>45</v>
      </c>
      <c r="H50">
        <v>1</v>
      </c>
      <c r="I50">
        <v>1547</v>
      </c>
      <c r="J50">
        <v>3</v>
      </c>
      <c r="K50">
        <v>2</v>
      </c>
      <c r="L50">
        <v>1</v>
      </c>
      <c r="N50">
        <v>9716</v>
      </c>
      <c r="O50">
        <v>465000</v>
      </c>
      <c r="P50" t="s">
        <v>18</v>
      </c>
      <c r="Q50" s="1">
        <v>44701</v>
      </c>
      <c r="R50">
        <v>5.23</v>
      </c>
      <c r="S50" t="s">
        <v>22</v>
      </c>
      <c r="T50" t="s">
        <v>23</v>
      </c>
      <c r="V50" t="s">
        <v>41</v>
      </c>
      <c r="X50" s="2" t="s">
        <v>73</v>
      </c>
    </row>
    <row r="51" spans="1:24" ht="20" x14ac:dyDescent="0.2">
      <c r="A51">
        <v>50</v>
      </c>
      <c r="B51" s="2" t="s">
        <v>105</v>
      </c>
      <c r="C51">
        <v>8820</v>
      </c>
      <c r="D51">
        <v>760000</v>
      </c>
      <c r="E51" s="1">
        <v>44742</v>
      </c>
      <c r="F51">
        <v>1985</v>
      </c>
      <c r="G51" t="s">
        <v>8</v>
      </c>
      <c r="H51">
        <v>2</v>
      </c>
      <c r="I51">
        <f>118*112</f>
        <v>13216</v>
      </c>
      <c r="J51">
        <v>5</v>
      </c>
      <c r="K51">
        <v>3</v>
      </c>
      <c r="L51">
        <v>1</v>
      </c>
      <c r="N51">
        <v>15697</v>
      </c>
      <c r="O51">
        <v>735000</v>
      </c>
      <c r="P51" t="s">
        <v>18</v>
      </c>
      <c r="Q51" s="1">
        <v>44663</v>
      </c>
      <c r="R51">
        <v>4.9800000000000004</v>
      </c>
      <c r="S51" t="s">
        <v>22</v>
      </c>
      <c r="T51" t="s">
        <v>23</v>
      </c>
      <c r="V51" t="s">
        <v>38</v>
      </c>
      <c r="X51" s="2" t="s">
        <v>85</v>
      </c>
    </row>
    <row r="52" spans="1:24" ht="20" x14ac:dyDescent="0.2">
      <c r="A52">
        <v>51</v>
      </c>
      <c r="B52" s="2" t="s">
        <v>106</v>
      </c>
      <c r="C52">
        <v>8820</v>
      </c>
      <c r="D52">
        <v>675000</v>
      </c>
      <c r="E52" s="1">
        <v>44742</v>
      </c>
      <c r="F52">
        <v>1973</v>
      </c>
      <c r="G52" t="s">
        <v>8</v>
      </c>
      <c r="H52">
        <v>2</v>
      </c>
      <c r="I52">
        <v>10000</v>
      </c>
      <c r="J52">
        <v>4</v>
      </c>
      <c r="K52">
        <v>2</v>
      </c>
      <c r="L52">
        <v>1</v>
      </c>
      <c r="N52">
        <v>13795</v>
      </c>
      <c r="O52">
        <v>659000</v>
      </c>
      <c r="P52" t="s">
        <v>18</v>
      </c>
      <c r="Q52" s="1">
        <v>44687</v>
      </c>
      <c r="R52">
        <v>5.23</v>
      </c>
      <c r="S52" t="s">
        <v>22</v>
      </c>
      <c r="T52" t="s">
        <v>23</v>
      </c>
      <c r="V52" t="s">
        <v>38</v>
      </c>
      <c r="X52" s="2" t="s">
        <v>85</v>
      </c>
    </row>
    <row r="53" spans="1:24" ht="20" x14ac:dyDescent="0.2">
      <c r="A53">
        <v>52</v>
      </c>
      <c r="B53" s="2" t="s">
        <v>107</v>
      </c>
      <c r="C53">
        <v>8820</v>
      </c>
      <c r="D53">
        <v>655000</v>
      </c>
      <c r="E53" s="1">
        <v>44742</v>
      </c>
      <c r="F53">
        <v>1970</v>
      </c>
      <c r="G53" t="s">
        <v>8</v>
      </c>
      <c r="H53">
        <v>2</v>
      </c>
      <c r="I53">
        <v>10032</v>
      </c>
      <c r="J53">
        <v>4</v>
      </c>
      <c r="K53">
        <v>2</v>
      </c>
      <c r="L53">
        <v>1</v>
      </c>
      <c r="N53">
        <v>12886</v>
      </c>
      <c r="O53">
        <v>655000</v>
      </c>
      <c r="P53" t="s">
        <v>18</v>
      </c>
      <c r="Q53" s="1">
        <v>44695</v>
      </c>
      <c r="R53">
        <v>5.23</v>
      </c>
      <c r="S53" t="s">
        <v>22</v>
      </c>
      <c r="T53" t="s">
        <v>23</v>
      </c>
      <c r="V53" t="s">
        <v>41</v>
      </c>
      <c r="X53" s="2" t="s">
        <v>85</v>
      </c>
    </row>
    <row r="54" spans="1:24" ht="20" x14ac:dyDescent="0.2">
      <c r="A54">
        <v>53</v>
      </c>
      <c r="B54" s="2" t="s">
        <v>108</v>
      </c>
      <c r="C54">
        <v>8820</v>
      </c>
      <c r="D54">
        <v>701000</v>
      </c>
      <c r="E54" s="1">
        <v>44742</v>
      </c>
      <c r="F54">
        <v>1967</v>
      </c>
      <c r="G54" t="s">
        <v>8</v>
      </c>
      <c r="H54">
        <v>2</v>
      </c>
      <c r="I54">
        <f>138*110</f>
        <v>15180</v>
      </c>
      <c r="J54">
        <v>4</v>
      </c>
      <c r="K54">
        <v>3</v>
      </c>
      <c r="L54">
        <v>0</v>
      </c>
      <c r="N54">
        <v>12113</v>
      </c>
      <c r="O54">
        <v>689000</v>
      </c>
      <c r="P54" t="s">
        <v>18</v>
      </c>
      <c r="Q54" s="1">
        <v>44656</v>
      </c>
      <c r="R54">
        <v>4.9800000000000004</v>
      </c>
      <c r="S54" t="s">
        <v>29</v>
      </c>
      <c r="T54" t="s">
        <v>23</v>
      </c>
      <c r="V54" t="s">
        <v>41</v>
      </c>
      <c r="X54" s="2" t="s">
        <v>85</v>
      </c>
    </row>
    <row r="55" spans="1:24" ht="20" x14ac:dyDescent="0.2">
      <c r="A55">
        <v>54</v>
      </c>
      <c r="B55" s="2" t="s">
        <v>109</v>
      </c>
      <c r="C55">
        <v>8820</v>
      </c>
      <c r="D55">
        <v>425000</v>
      </c>
      <c r="E55" s="1">
        <v>44742</v>
      </c>
      <c r="F55">
        <v>1960</v>
      </c>
      <c r="G55" t="s">
        <v>8</v>
      </c>
      <c r="H55">
        <v>1</v>
      </c>
      <c r="I55">
        <v>6000</v>
      </c>
      <c r="J55">
        <v>3</v>
      </c>
      <c r="K55">
        <v>1</v>
      </c>
      <c r="L55">
        <v>1</v>
      </c>
      <c r="N55">
        <v>8394</v>
      </c>
      <c r="O55">
        <v>435000</v>
      </c>
      <c r="P55" t="s">
        <v>28</v>
      </c>
      <c r="Q55" s="1">
        <v>44674</v>
      </c>
      <c r="R55">
        <v>4.9800000000000004</v>
      </c>
      <c r="S55" t="s">
        <v>29</v>
      </c>
      <c r="T55" t="s">
        <v>22</v>
      </c>
      <c r="V55" t="s">
        <v>111</v>
      </c>
      <c r="X55" s="2" t="s">
        <v>70</v>
      </c>
    </row>
    <row r="56" spans="1:24" ht="20" x14ac:dyDescent="0.2">
      <c r="A56">
        <v>55</v>
      </c>
      <c r="B56" s="2" t="s">
        <v>110</v>
      </c>
      <c r="C56">
        <v>8820</v>
      </c>
      <c r="D56">
        <v>415000</v>
      </c>
      <c r="E56" s="1">
        <v>44741</v>
      </c>
      <c r="F56">
        <v>1963</v>
      </c>
      <c r="G56" t="s">
        <v>8</v>
      </c>
      <c r="H56">
        <v>0</v>
      </c>
      <c r="I56">
        <v>10019</v>
      </c>
      <c r="J56">
        <v>3</v>
      </c>
      <c r="K56">
        <v>1</v>
      </c>
      <c r="L56">
        <v>0</v>
      </c>
      <c r="N56">
        <v>8281</v>
      </c>
      <c r="O56">
        <v>399000</v>
      </c>
      <c r="P56" t="s">
        <v>28</v>
      </c>
      <c r="Q56" s="1">
        <v>44652</v>
      </c>
      <c r="R56">
        <v>4.9800000000000004</v>
      </c>
      <c r="S56" t="s">
        <v>22</v>
      </c>
      <c r="T56" t="s">
        <v>22</v>
      </c>
      <c r="V56" t="s">
        <v>111</v>
      </c>
      <c r="X56" s="2" t="s">
        <v>68</v>
      </c>
    </row>
    <row r="57" spans="1:24" ht="20" x14ac:dyDescent="0.2">
      <c r="A57">
        <v>56</v>
      </c>
      <c r="B57" s="2" t="s">
        <v>112</v>
      </c>
      <c r="C57">
        <v>8820</v>
      </c>
      <c r="D57">
        <v>699000</v>
      </c>
      <c r="E57" s="1">
        <v>44741</v>
      </c>
      <c r="F57">
        <v>1987</v>
      </c>
      <c r="G57" t="s">
        <v>8</v>
      </c>
      <c r="H57">
        <v>2</v>
      </c>
      <c r="I57">
        <v>10000</v>
      </c>
      <c r="J57">
        <v>4</v>
      </c>
      <c r="K57">
        <v>2</v>
      </c>
      <c r="L57">
        <v>1</v>
      </c>
      <c r="N57">
        <v>13675</v>
      </c>
      <c r="O57">
        <v>649000</v>
      </c>
      <c r="P57" t="s">
        <v>18</v>
      </c>
      <c r="Q57" s="1">
        <v>44611</v>
      </c>
      <c r="R57">
        <v>3.76</v>
      </c>
      <c r="S57" t="s">
        <v>22</v>
      </c>
      <c r="T57" t="s">
        <v>23</v>
      </c>
      <c r="V57" t="s">
        <v>41</v>
      </c>
      <c r="X57" s="2" t="s">
        <v>113</v>
      </c>
    </row>
    <row r="58" spans="1:24" ht="20" x14ac:dyDescent="0.2">
      <c r="A58">
        <v>57</v>
      </c>
      <c r="B58" s="2" t="s">
        <v>115</v>
      </c>
      <c r="C58">
        <v>8820</v>
      </c>
      <c r="D58">
        <v>695000</v>
      </c>
      <c r="E58" s="1">
        <v>44739</v>
      </c>
      <c r="F58">
        <v>1959</v>
      </c>
      <c r="G58" t="s">
        <v>8</v>
      </c>
      <c r="H58">
        <v>2</v>
      </c>
      <c r="I58">
        <f>206*100</f>
        <v>20600</v>
      </c>
      <c r="J58">
        <v>4</v>
      </c>
      <c r="K58">
        <v>2</v>
      </c>
      <c r="L58">
        <v>1</v>
      </c>
      <c r="N58">
        <v>13105</v>
      </c>
      <c r="O58">
        <v>659000</v>
      </c>
      <c r="P58" t="s">
        <v>18</v>
      </c>
      <c r="Q58" s="1">
        <v>44681</v>
      </c>
      <c r="R58">
        <v>4.9800000000000004</v>
      </c>
      <c r="S58" t="s">
        <v>29</v>
      </c>
      <c r="T58" t="s">
        <v>23</v>
      </c>
      <c r="V58" t="s">
        <v>41</v>
      </c>
      <c r="X58" s="2" t="s">
        <v>85</v>
      </c>
    </row>
    <row r="59" spans="1:24" ht="20" x14ac:dyDescent="0.2">
      <c r="A59">
        <v>58</v>
      </c>
      <c r="B59" s="2" t="s">
        <v>116</v>
      </c>
      <c r="C59">
        <v>8820</v>
      </c>
      <c r="D59">
        <v>420000</v>
      </c>
      <c r="E59" s="1">
        <v>44739</v>
      </c>
      <c r="F59">
        <v>1962</v>
      </c>
      <c r="G59" t="s">
        <v>8</v>
      </c>
      <c r="H59">
        <v>2</v>
      </c>
      <c r="I59">
        <v>7500</v>
      </c>
      <c r="J59">
        <v>2</v>
      </c>
      <c r="K59">
        <v>1</v>
      </c>
      <c r="L59">
        <v>1</v>
      </c>
      <c r="N59">
        <v>5278</v>
      </c>
      <c r="O59">
        <v>420000</v>
      </c>
      <c r="P59" t="s">
        <v>28</v>
      </c>
      <c r="Q59" s="1">
        <v>44739</v>
      </c>
      <c r="R59">
        <v>5.52</v>
      </c>
      <c r="S59" t="s">
        <v>29</v>
      </c>
      <c r="T59" t="s">
        <v>22</v>
      </c>
      <c r="V59" t="s">
        <v>52</v>
      </c>
      <c r="X59" s="2" t="s">
        <v>117</v>
      </c>
    </row>
    <row r="60" spans="1:24" ht="20" x14ac:dyDescent="0.2">
      <c r="A60">
        <v>59</v>
      </c>
      <c r="B60" s="2" t="s">
        <v>118</v>
      </c>
      <c r="C60">
        <v>8820</v>
      </c>
      <c r="D60">
        <v>709000</v>
      </c>
      <c r="E60" s="1">
        <v>44739</v>
      </c>
      <c r="F60">
        <v>1969</v>
      </c>
      <c r="G60" t="s">
        <v>8</v>
      </c>
      <c r="H60">
        <v>1</v>
      </c>
      <c r="I60">
        <f>183*87</f>
        <v>15921</v>
      </c>
      <c r="J60">
        <v>3</v>
      </c>
      <c r="K60">
        <v>2</v>
      </c>
      <c r="L60">
        <v>1</v>
      </c>
      <c r="N60">
        <v>12821</v>
      </c>
      <c r="O60">
        <v>624000</v>
      </c>
      <c r="P60" t="s">
        <v>18</v>
      </c>
      <c r="Q60" s="1">
        <v>44674</v>
      </c>
      <c r="R60">
        <v>4.9800000000000004</v>
      </c>
      <c r="S60" t="s">
        <v>22</v>
      </c>
      <c r="T60" t="s">
        <v>23</v>
      </c>
      <c r="V60" t="s">
        <v>52</v>
      </c>
      <c r="X60" s="2" t="s">
        <v>78</v>
      </c>
    </row>
    <row r="61" spans="1:24" ht="20" x14ac:dyDescent="0.2">
      <c r="A61">
        <v>60</v>
      </c>
      <c r="B61" s="2" t="s">
        <v>119</v>
      </c>
      <c r="C61">
        <v>8820</v>
      </c>
      <c r="D61">
        <v>790000</v>
      </c>
      <c r="E61" s="1">
        <v>44736</v>
      </c>
      <c r="F61">
        <v>1967</v>
      </c>
      <c r="G61" t="s">
        <v>8</v>
      </c>
      <c r="H61">
        <v>2</v>
      </c>
      <c r="I61">
        <f>149*99</f>
        <v>14751</v>
      </c>
      <c r="J61">
        <v>4</v>
      </c>
      <c r="K61">
        <v>3</v>
      </c>
      <c r="L61">
        <v>0</v>
      </c>
      <c r="N61">
        <v>13896</v>
      </c>
      <c r="O61">
        <v>799000</v>
      </c>
      <c r="P61" t="s">
        <v>18</v>
      </c>
      <c r="Q61" s="1">
        <v>44645</v>
      </c>
      <c r="R61">
        <v>4.17</v>
      </c>
      <c r="S61" t="s">
        <v>22</v>
      </c>
      <c r="T61" t="s">
        <v>23</v>
      </c>
      <c r="V61" t="s">
        <v>38</v>
      </c>
      <c r="W61" t="s">
        <v>114</v>
      </c>
      <c r="X61" s="2" t="s">
        <v>85</v>
      </c>
    </row>
    <row r="62" spans="1:24" ht="20" x14ac:dyDescent="0.2">
      <c r="A62">
        <v>61</v>
      </c>
      <c r="B62" s="2" t="s">
        <v>120</v>
      </c>
      <c r="C62">
        <v>8820</v>
      </c>
      <c r="D62">
        <v>694000</v>
      </c>
      <c r="E62" s="1">
        <v>44736</v>
      </c>
      <c r="F62">
        <v>1963</v>
      </c>
      <c r="G62" t="s">
        <v>8</v>
      </c>
      <c r="H62">
        <v>2</v>
      </c>
      <c r="I62">
        <f>150*75</f>
        <v>11250</v>
      </c>
      <c r="J62">
        <v>3</v>
      </c>
      <c r="K62">
        <v>3</v>
      </c>
      <c r="L62">
        <v>0</v>
      </c>
      <c r="N62">
        <v>13972</v>
      </c>
      <c r="O62">
        <v>569000</v>
      </c>
      <c r="P62" t="s">
        <v>28</v>
      </c>
      <c r="Q62" s="1">
        <v>44686</v>
      </c>
      <c r="R62">
        <v>5.23</v>
      </c>
      <c r="S62" t="s">
        <v>22</v>
      </c>
      <c r="T62" t="s">
        <v>22</v>
      </c>
      <c r="V62" t="s">
        <v>111</v>
      </c>
      <c r="X62" s="2" t="s">
        <v>121</v>
      </c>
    </row>
    <row r="63" spans="1:24" ht="20" x14ac:dyDescent="0.2">
      <c r="A63">
        <v>62</v>
      </c>
      <c r="B63" s="2" t="s">
        <v>122</v>
      </c>
      <c r="C63">
        <v>8820</v>
      </c>
      <c r="D63">
        <v>735000</v>
      </c>
      <c r="E63" s="1">
        <v>44735</v>
      </c>
      <c r="F63">
        <v>1966</v>
      </c>
      <c r="G63" t="s">
        <v>8</v>
      </c>
      <c r="H63">
        <v>2</v>
      </c>
      <c r="I63">
        <f>202*98</f>
        <v>19796</v>
      </c>
      <c r="J63">
        <v>5</v>
      </c>
      <c r="K63">
        <v>2</v>
      </c>
      <c r="L63">
        <v>1</v>
      </c>
      <c r="N63">
        <v>13967</v>
      </c>
      <c r="O63">
        <v>729900</v>
      </c>
      <c r="P63" t="s">
        <v>18</v>
      </c>
      <c r="Q63" s="1">
        <v>44681</v>
      </c>
      <c r="R63">
        <v>4.9800000000000004</v>
      </c>
      <c r="S63" t="s">
        <v>22</v>
      </c>
      <c r="T63" t="s">
        <v>23</v>
      </c>
      <c r="V63" t="s">
        <v>41</v>
      </c>
      <c r="X63" s="2" t="s">
        <v>121</v>
      </c>
    </row>
    <row r="64" spans="1:24" ht="20" x14ac:dyDescent="0.2">
      <c r="A64">
        <v>63</v>
      </c>
      <c r="B64" s="2" t="s">
        <v>123</v>
      </c>
      <c r="C64">
        <v>8820</v>
      </c>
      <c r="D64">
        <v>735000</v>
      </c>
      <c r="E64" s="1">
        <v>44734</v>
      </c>
      <c r="F64">
        <v>1987</v>
      </c>
      <c r="G64" t="s">
        <v>8</v>
      </c>
      <c r="H64">
        <v>2</v>
      </c>
      <c r="I64">
        <v>9944</v>
      </c>
      <c r="J64">
        <v>4</v>
      </c>
      <c r="K64">
        <v>3</v>
      </c>
      <c r="L64">
        <v>0</v>
      </c>
      <c r="M64" t="s">
        <v>15</v>
      </c>
      <c r="N64">
        <v>6962</v>
      </c>
      <c r="O64">
        <v>735000</v>
      </c>
      <c r="P64" t="s">
        <v>18</v>
      </c>
      <c r="Q64" s="1">
        <v>44734</v>
      </c>
      <c r="R64">
        <v>5.52</v>
      </c>
      <c r="S64" t="s">
        <v>22</v>
      </c>
      <c r="T64" t="s">
        <v>23</v>
      </c>
      <c r="V64" t="s">
        <v>41</v>
      </c>
    </row>
    <row r="65" spans="1:24" ht="20" x14ac:dyDescent="0.2">
      <c r="A65">
        <v>64</v>
      </c>
      <c r="B65" s="2" t="s">
        <v>124</v>
      </c>
      <c r="C65">
        <v>8820</v>
      </c>
      <c r="D65">
        <v>560000</v>
      </c>
      <c r="E65" s="1">
        <v>44734</v>
      </c>
      <c r="F65">
        <v>1947</v>
      </c>
      <c r="G65" t="s">
        <v>8</v>
      </c>
      <c r="H65">
        <v>1</v>
      </c>
      <c r="I65">
        <v>6011</v>
      </c>
      <c r="J65">
        <v>3</v>
      </c>
      <c r="K65">
        <v>2</v>
      </c>
      <c r="L65">
        <v>0</v>
      </c>
      <c r="N65">
        <v>8617</v>
      </c>
      <c r="O65">
        <v>565000</v>
      </c>
      <c r="P65" t="s">
        <v>28</v>
      </c>
      <c r="Q65" s="1">
        <v>44688</v>
      </c>
      <c r="R65">
        <v>5.23</v>
      </c>
      <c r="S65" t="s">
        <v>22</v>
      </c>
      <c r="T65" t="s">
        <v>23</v>
      </c>
      <c r="V65" t="s">
        <v>41</v>
      </c>
      <c r="X65" s="2" t="s">
        <v>85</v>
      </c>
    </row>
    <row r="66" spans="1:24" ht="20" x14ac:dyDescent="0.2">
      <c r="A66">
        <v>65</v>
      </c>
      <c r="B66" s="2" t="s">
        <v>125</v>
      </c>
      <c r="C66">
        <v>8820</v>
      </c>
      <c r="D66">
        <v>715000</v>
      </c>
      <c r="E66" s="1">
        <v>44733</v>
      </c>
      <c r="F66">
        <v>1967</v>
      </c>
      <c r="G66" t="s">
        <v>8</v>
      </c>
      <c r="H66">
        <v>2</v>
      </c>
      <c r="I66">
        <f>145*101</f>
        <v>14645</v>
      </c>
      <c r="J66">
        <v>4</v>
      </c>
      <c r="K66">
        <v>2</v>
      </c>
      <c r="L66">
        <v>1</v>
      </c>
      <c r="N66">
        <v>13547</v>
      </c>
      <c r="O66">
        <v>690000</v>
      </c>
      <c r="P66" t="s">
        <v>18</v>
      </c>
      <c r="Q66" s="1">
        <v>44539</v>
      </c>
      <c r="R66">
        <v>3.1</v>
      </c>
      <c r="S66" t="s">
        <v>22</v>
      </c>
      <c r="T66" t="s">
        <v>23</v>
      </c>
      <c r="V66" t="s">
        <v>41</v>
      </c>
      <c r="X66" s="2" t="s">
        <v>126</v>
      </c>
    </row>
    <row r="67" spans="1:24" ht="20" x14ac:dyDescent="0.2">
      <c r="A67">
        <v>66</v>
      </c>
      <c r="B67" s="2" t="s">
        <v>127</v>
      </c>
      <c r="C67">
        <v>8820</v>
      </c>
      <c r="D67">
        <v>740000</v>
      </c>
      <c r="E67" s="1">
        <v>44733</v>
      </c>
      <c r="F67">
        <v>1965</v>
      </c>
      <c r="G67" t="s">
        <v>8</v>
      </c>
      <c r="H67">
        <v>2</v>
      </c>
      <c r="I67">
        <v>10006</v>
      </c>
      <c r="J67">
        <v>4</v>
      </c>
      <c r="K67">
        <v>3</v>
      </c>
      <c r="L67">
        <v>1</v>
      </c>
      <c r="N67">
        <v>14173</v>
      </c>
      <c r="O67">
        <v>735000</v>
      </c>
      <c r="P67" t="s">
        <v>28</v>
      </c>
      <c r="Q67" s="1">
        <v>44673</v>
      </c>
      <c r="R67">
        <v>4.9800000000000004</v>
      </c>
      <c r="S67" t="s">
        <v>22</v>
      </c>
      <c r="T67" t="s">
        <v>23</v>
      </c>
      <c r="V67" t="s">
        <v>41</v>
      </c>
      <c r="X67" s="2" t="s">
        <v>121</v>
      </c>
    </row>
    <row r="68" spans="1:24" ht="20" x14ac:dyDescent="0.2">
      <c r="A68">
        <v>67</v>
      </c>
      <c r="B68" s="2" t="s">
        <v>128</v>
      </c>
      <c r="C68">
        <v>8820</v>
      </c>
      <c r="D68">
        <v>615000</v>
      </c>
      <c r="E68" s="1">
        <v>44733</v>
      </c>
      <c r="F68">
        <v>1968</v>
      </c>
      <c r="G68" t="s">
        <v>8</v>
      </c>
      <c r="H68">
        <v>1</v>
      </c>
      <c r="I68">
        <f>83*90</f>
        <v>7470</v>
      </c>
      <c r="J68">
        <v>3</v>
      </c>
      <c r="K68">
        <v>2</v>
      </c>
      <c r="L68">
        <v>1</v>
      </c>
      <c r="N68">
        <v>11363</v>
      </c>
      <c r="O68">
        <v>599900</v>
      </c>
      <c r="P68" t="s">
        <v>28</v>
      </c>
      <c r="Q68" s="1">
        <v>44679</v>
      </c>
      <c r="R68">
        <v>4.9800000000000004</v>
      </c>
      <c r="S68" t="s">
        <v>22</v>
      </c>
      <c r="T68" t="s">
        <v>23</v>
      </c>
      <c r="V68" t="s">
        <v>38</v>
      </c>
      <c r="X68" s="2" t="s">
        <v>78</v>
      </c>
    </row>
    <row r="69" spans="1:24" ht="20" x14ac:dyDescent="0.2">
      <c r="A69">
        <v>68</v>
      </c>
      <c r="B69" s="2" t="s">
        <v>129</v>
      </c>
      <c r="C69">
        <v>8820</v>
      </c>
      <c r="D69">
        <v>821000</v>
      </c>
      <c r="E69" s="1">
        <v>44732</v>
      </c>
      <c r="F69">
        <v>2003</v>
      </c>
      <c r="G69" t="s">
        <v>8</v>
      </c>
      <c r="H69">
        <v>1</v>
      </c>
      <c r="I69">
        <v>7501</v>
      </c>
      <c r="J69">
        <v>4</v>
      </c>
      <c r="K69">
        <v>2</v>
      </c>
      <c r="L69">
        <v>1</v>
      </c>
      <c r="N69">
        <v>13595</v>
      </c>
      <c r="O69">
        <v>750000</v>
      </c>
      <c r="P69" t="s">
        <v>28</v>
      </c>
      <c r="Q69" s="1">
        <v>44674</v>
      </c>
      <c r="R69">
        <v>4.9800000000000004</v>
      </c>
      <c r="S69" t="s">
        <v>22</v>
      </c>
      <c r="T69" t="s">
        <v>23</v>
      </c>
      <c r="V69" t="s">
        <v>38</v>
      </c>
      <c r="X69" s="2" t="s">
        <v>78</v>
      </c>
    </row>
    <row r="70" spans="1:24" ht="20" x14ac:dyDescent="0.2">
      <c r="A70">
        <v>69</v>
      </c>
      <c r="B70" s="2" t="s">
        <v>130</v>
      </c>
      <c r="C70">
        <v>8820</v>
      </c>
      <c r="D70">
        <v>766000</v>
      </c>
      <c r="E70" s="1">
        <v>44732</v>
      </c>
      <c r="F70">
        <v>1985</v>
      </c>
      <c r="G70" t="s">
        <v>8</v>
      </c>
      <c r="H70">
        <v>2</v>
      </c>
      <c r="I70">
        <v>8000</v>
      </c>
      <c r="J70">
        <v>4</v>
      </c>
      <c r="K70">
        <v>2</v>
      </c>
      <c r="L70">
        <v>1</v>
      </c>
      <c r="N70">
        <v>14167</v>
      </c>
      <c r="O70">
        <v>699900</v>
      </c>
      <c r="P70" t="s">
        <v>28</v>
      </c>
      <c r="Q70" s="1">
        <v>44642</v>
      </c>
      <c r="R70">
        <v>4.17</v>
      </c>
      <c r="S70" t="s">
        <v>22</v>
      </c>
      <c r="T70" t="s">
        <v>23</v>
      </c>
      <c r="V70" t="s">
        <v>41</v>
      </c>
      <c r="X70" s="2" t="s">
        <v>78</v>
      </c>
    </row>
    <row r="71" spans="1:24" ht="20" x14ac:dyDescent="0.2">
      <c r="A71">
        <v>70</v>
      </c>
      <c r="B71" s="2" t="s">
        <v>131</v>
      </c>
      <c r="C71">
        <v>8820</v>
      </c>
      <c r="D71">
        <v>381000</v>
      </c>
      <c r="E71" s="1">
        <v>44729</v>
      </c>
      <c r="F71">
        <v>1982</v>
      </c>
      <c r="G71" t="s">
        <v>45</v>
      </c>
      <c r="H71">
        <v>1</v>
      </c>
      <c r="I71">
        <v>1372</v>
      </c>
      <c r="J71">
        <v>2</v>
      </c>
      <c r="K71">
        <v>2</v>
      </c>
      <c r="L71">
        <v>0</v>
      </c>
      <c r="N71">
        <v>8184</v>
      </c>
      <c r="O71">
        <v>369000</v>
      </c>
      <c r="P71" t="s">
        <v>18</v>
      </c>
      <c r="Q71" s="1">
        <v>44685</v>
      </c>
      <c r="R71">
        <v>5.23</v>
      </c>
      <c r="S71" t="s">
        <v>29</v>
      </c>
      <c r="T71" t="s">
        <v>23</v>
      </c>
      <c r="V71" t="s">
        <v>41</v>
      </c>
      <c r="X71" s="2" t="s">
        <v>85</v>
      </c>
    </row>
    <row r="72" spans="1:24" ht="20" x14ac:dyDescent="0.2">
      <c r="A72">
        <v>71</v>
      </c>
      <c r="B72" s="2" t="s">
        <v>132</v>
      </c>
      <c r="C72">
        <v>8820</v>
      </c>
      <c r="D72">
        <v>415000</v>
      </c>
      <c r="E72" s="1">
        <v>44729</v>
      </c>
      <c r="F72">
        <v>1982</v>
      </c>
      <c r="G72" t="s">
        <v>45</v>
      </c>
      <c r="H72">
        <v>1</v>
      </c>
      <c r="I72">
        <v>1419</v>
      </c>
      <c r="J72">
        <v>2</v>
      </c>
      <c r="K72">
        <v>2</v>
      </c>
      <c r="L72">
        <v>1</v>
      </c>
      <c r="N72">
        <v>7048</v>
      </c>
      <c r="O72">
        <v>415000</v>
      </c>
      <c r="P72" t="s">
        <v>18</v>
      </c>
      <c r="Q72" s="1">
        <v>44672</v>
      </c>
      <c r="R72">
        <v>4.9800000000000004</v>
      </c>
      <c r="S72" t="s">
        <v>29</v>
      </c>
      <c r="T72" t="s">
        <v>23</v>
      </c>
      <c r="V72" t="s">
        <v>41</v>
      </c>
      <c r="X72" s="2" t="s">
        <v>78</v>
      </c>
    </row>
    <row r="73" spans="1:24" ht="20" x14ac:dyDescent="0.2">
      <c r="A73">
        <v>72</v>
      </c>
      <c r="B73" s="2" t="s">
        <v>133</v>
      </c>
      <c r="C73">
        <v>8820</v>
      </c>
      <c r="D73">
        <v>415000</v>
      </c>
      <c r="E73" s="1">
        <v>44729</v>
      </c>
      <c r="F73">
        <v>1982</v>
      </c>
      <c r="G73" t="s">
        <v>45</v>
      </c>
      <c r="H73">
        <v>0</v>
      </c>
      <c r="I73">
        <v>1352</v>
      </c>
      <c r="J73">
        <v>2</v>
      </c>
      <c r="K73">
        <v>2</v>
      </c>
      <c r="L73">
        <v>0</v>
      </c>
      <c r="N73">
        <v>7975</v>
      </c>
      <c r="O73">
        <v>369000</v>
      </c>
      <c r="P73" t="s">
        <v>18</v>
      </c>
      <c r="Q73" s="1">
        <v>44669</v>
      </c>
      <c r="R73">
        <v>4.9800000000000004</v>
      </c>
      <c r="S73" t="s">
        <v>29</v>
      </c>
      <c r="T73" t="s">
        <v>23</v>
      </c>
      <c r="V73" t="s">
        <v>41</v>
      </c>
      <c r="X73" s="2" t="s">
        <v>85</v>
      </c>
    </row>
    <row r="74" spans="1:24" ht="20" x14ac:dyDescent="0.2">
      <c r="A74">
        <v>73</v>
      </c>
      <c r="B74" s="2" t="s">
        <v>134</v>
      </c>
      <c r="C74">
        <v>8820</v>
      </c>
      <c r="D74">
        <v>654000</v>
      </c>
      <c r="E74" s="1">
        <v>44729</v>
      </c>
      <c r="F74">
        <v>1988</v>
      </c>
      <c r="G74" t="s">
        <v>45</v>
      </c>
      <c r="H74">
        <v>1</v>
      </c>
      <c r="I74">
        <v>2000</v>
      </c>
      <c r="J74">
        <v>3</v>
      </c>
      <c r="K74">
        <v>2</v>
      </c>
      <c r="L74">
        <v>1</v>
      </c>
      <c r="M74" t="s">
        <v>15</v>
      </c>
      <c r="N74">
        <v>14466</v>
      </c>
      <c r="O74">
        <v>609000</v>
      </c>
      <c r="P74" t="s">
        <v>28</v>
      </c>
      <c r="Q74" s="1">
        <v>44067</v>
      </c>
      <c r="R74">
        <v>2.94</v>
      </c>
      <c r="S74" t="s">
        <v>22</v>
      </c>
      <c r="T74" t="s">
        <v>23</v>
      </c>
      <c r="V74" t="s">
        <v>41</v>
      </c>
      <c r="X74" s="2" t="s">
        <v>135</v>
      </c>
    </row>
    <row r="75" spans="1:24" ht="20" x14ac:dyDescent="0.2">
      <c r="A75">
        <v>74</v>
      </c>
      <c r="B75" s="2" t="s">
        <v>136</v>
      </c>
      <c r="C75">
        <v>8820</v>
      </c>
      <c r="D75">
        <v>740000</v>
      </c>
      <c r="E75" s="1">
        <v>44729</v>
      </c>
      <c r="F75">
        <v>1951</v>
      </c>
      <c r="G75" t="s">
        <v>8</v>
      </c>
      <c r="H75">
        <v>1</v>
      </c>
      <c r="I75">
        <f>200*100</f>
        <v>20000</v>
      </c>
      <c r="J75">
        <v>3</v>
      </c>
      <c r="K75">
        <v>3</v>
      </c>
      <c r="L75">
        <v>0</v>
      </c>
      <c r="N75">
        <v>14315</v>
      </c>
      <c r="O75">
        <v>699888</v>
      </c>
      <c r="P75" t="s">
        <v>28</v>
      </c>
      <c r="Q75" s="1">
        <v>44715</v>
      </c>
      <c r="R75">
        <v>5.52</v>
      </c>
      <c r="S75" t="s">
        <v>29</v>
      </c>
      <c r="T75" t="s">
        <v>23</v>
      </c>
      <c r="V75" t="s">
        <v>41</v>
      </c>
      <c r="X75" s="2" t="s">
        <v>85</v>
      </c>
    </row>
    <row r="76" spans="1:24" ht="20" x14ac:dyDescent="0.2">
      <c r="A76">
        <v>75</v>
      </c>
      <c r="B76" s="2" t="s">
        <v>137</v>
      </c>
      <c r="C76">
        <v>8820</v>
      </c>
      <c r="D76">
        <v>381000</v>
      </c>
      <c r="E76" s="1">
        <v>44729</v>
      </c>
      <c r="F76">
        <v>1982</v>
      </c>
      <c r="G76" t="s">
        <v>45</v>
      </c>
      <c r="H76">
        <v>1</v>
      </c>
      <c r="I76">
        <v>1372</v>
      </c>
      <c r="J76">
        <v>2</v>
      </c>
      <c r="K76">
        <v>2</v>
      </c>
      <c r="L76">
        <v>0</v>
      </c>
      <c r="N76">
        <v>8181</v>
      </c>
      <c r="O76">
        <v>369000</v>
      </c>
      <c r="P76" t="s">
        <v>18</v>
      </c>
      <c r="Q76" s="1">
        <v>44686</v>
      </c>
      <c r="R76">
        <v>5.23</v>
      </c>
      <c r="S76" t="s">
        <v>29</v>
      </c>
      <c r="T76" t="s">
        <v>23</v>
      </c>
      <c r="V76" t="s">
        <v>52</v>
      </c>
      <c r="X76" s="2" t="s">
        <v>121</v>
      </c>
    </row>
    <row r="77" spans="1:24" ht="20" x14ac:dyDescent="0.2">
      <c r="A77">
        <v>76</v>
      </c>
      <c r="B77" s="2" t="s">
        <v>138</v>
      </c>
      <c r="C77">
        <v>8820</v>
      </c>
      <c r="D77">
        <v>735000</v>
      </c>
      <c r="E77" s="1">
        <v>44728</v>
      </c>
      <c r="F77">
        <v>1969</v>
      </c>
      <c r="G77" t="s">
        <v>8</v>
      </c>
      <c r="H77">
        <v>2</v>
      </c>
      <c r="I77">
        <v>10000</v>
      </c>
      <c r="J77">
        <v>4</v>
      </c>
      <c r="K77">
        <v>2</v>
      </c>
      <c r="L77">
        <v>1</v>
      </c>
      <c r="N77">
        <v>12715</v>
      </c>
      <c r="O77">
        <v>675000</v>
      </c>
      <c r="P77" t="s">
        <v>18</v>
      </c>
      <c r="Q77" s="1">
        <v>44660</v>
      </c>
      <c r="R77">
        <v>4.9800000000000004</v>
      </c>
      <c r="S77" t="s">
        <v>29</v>
      </c>
      <c r="T77" t="s">
        <v>23</v>
      </c>
      <c r="V77" t="s">
        <v>41</v>
      </c>
      <c r="X77" s="2" t="s">
        <v>78</v>
      </c>
    </row>
    <row r="78" spans="1:24" ht="20" x14ac:dyDescent="0.2">
      <c r="A78">
        <v>77</v>
      </c>
      <c r="B78" s="2" t="s">
        <v>139</v>
      </c>
      <c r="C78">
        <v>8820</v>
      </c>
      <c r="D78">
        <v>503000</v>
      </c>
      <c r="E78" s="1">
        <v>44728</v>
      </c>
      <c r="F78">
        <v>1962</v>
      </c>
      <c r="G78" t="s">
        <v>8</v>
      </c>
      <c r="H78">
        <v>1</v>
      </c>
      <c r="I78">
        <v>4000</v>
      </c>
      <c r="J78">
        <v>3</v>
      </c>
      <c r="K78">
        <v>3</v>
      </c>
      <c r="L78">
        <v>0</v>
      </c>
      <c r="N78">
        <v>9551</v>
      </c>
      <c r="O78">
        <v>474900</v>
      </c>
      <c r="P78" t="s">
        <v>28</v>
      </c>
      <c r="Q78" s="1">
        <v>44652</v>
      </c>
      <c r="R78">
        <v>4.9800000000000004</v>
      </c>
      <c r="S78" t="s">
        <v>29</v>
      </c>
      <c r="T78" t="s">
        <v>23</v>
      </c>
      <c r="V78" t="s">
        <v>52</v>
      </c>
      <c r="X78" s="2" t="s">
        <v>60</v>
      </c>
    </row>
    <row r="79" spans="1:24" ht="20" x14ac:dyDescent="0.2">
      <c r="A79">
        <v>78</v>
      </c>
      <c r="B79" s="2" t="s">
        <v>140</v>
      </c>
      <c r="C79">
        <v>8820</v>
      </c>
      <c r="D79">
        <v>550000</v>
      </c>
      <c r="E79" s="1">
        <v>44726</v>
      </c>
      <c r="F79">
        <v>1968</v>
      </c>
      <c r="G79" t="s">
        <v>8</v>
      </c>
      <c r="H79">
        <v>2</v>
      </c>
      <c r="I79">
        <v>8991</v>
      </c>
      <c r="J79">
        <v>4</v>
      </c>
      <c r="K79">
        <v>1</v>
      </c>
      <c r="L79">
        <v>1</v>
      </c>
      <c r="N79">
        <v>6811</v>
      </c>
      <c r="O79">
        <v>550000</v>
      </c>
      <c r="P79" t="s">
        <v>18</v>
      </c>
      <c r="Q79" s="1">
        <v>44726</v>
      </c>
      <c r="R79">
        <v>5.52</v>
      </c>
      <c r="S79" t="s">
        <v>29</v>
      </c>
      <c r="T79" t="s">
        <v>23</v>
      </c>
      <c r="V79" t="s">
        <v>52</v>
      </c>
    </row>
    <row r="80" spans="1:24" ht="20" x14ac:dyDescent="0.2">
      <c r="A80">
        <v>79</v>
      </c>
      <c r="B80" s="2" t="s">
        <v>141</v>
      </c>
      <c r="C80">
        <v>8820</v>
      </c>
      <c r="D80">
        <v>710000</v>
      </c>
      <c r="E80" s="1">
        <v>44726</v>
      </c>
      <c r="F80">
        <v>1962</v>
      </c>
      <c r="G80" t="s">
        <v>8</v>
      </c>
      <c r="H80">
        <v>1</v>
      </c>
      <c r="I80">
        <f>200*96</f>
        <v>19200</v>
      </c>
      <c r="J80">
        <v>3</v>
      </c>
      <c r="K80">
        <v>2</v>
      </c>
      <c r="L80">
        <v>1</v>
      </c>
      <c r="N80">
        <v>13972</v>
      </c>
      <c r="O80">
        <v>650000</v>
      </c>
      <c r="P80" t="s">
        <v>28</v>
      </c>
      <c r="Q80" s="1">
        <v>44685</v>
      </c>
      <c r="R80">
        <v>5.23</v>
      </c>
      <c r="S80" t="s">
        <v>22</v>
      </c>
      <c r="T80" t="s">
        <v>23</v>
      </c>
      <c r="V80" t="s">
        <v>38</v>
      </c>
      <c r="X80" s="2" t="s">
        <v>58</v>
      </c>
    </row>
    <row r="81" spans="1:24" ht="20" x14ac:dyDescent="0.2">
      <c r="A81">
        <v>80</v>
      </c>
      <c r="B81" s="2" t="s">
        <v>142</v>
      </c>
      <c r="C81">
        <v>8820</v>
      </c>
      <c r="D81">
        <v>854000</v>
      </c>
      <c r="E81" s="1">
        <v>44726</v>
      </c>
      <c r="F81">
        <v>1957</v>
      </c>
      <c r="G81" t="s">
        <v>8</v>
      </c>
      <c r="H81">
        <v>2</v>
      </c>
      <c r="I81">
        <f>102*200</f>
        <v>20400</v>
      </c>
      <c r="J81">
        <v>3</v>
      </c>
      <c r="K81">
        <v>3</v>
      </c>
      <c r="L81">
        <v>0</v>
      </c>
      <c r="N81">
        <v>21552</v>
      </c>
      <c r="O81">
        <v>815000</v>
      </c>
      <c r="P81" t="s">
        <v>28</v>
      </c>
      <c r="Q81" s="1">
        <v>44652</v>
      </c>
      <c r="R81">
        <v>4.9800000000000004</v>
      </c>
      <c r="S81" t="s">
        <v>22</v>
      </c>
      <c r="T81" t="s">
        <v>23</v>
      </c>
      <c r="V81" t="s">
        <v>41</v>
      </c>
      <c r="X81" s="2" t="s">
        <v>58</v>
      </c>
    </row>
    <row r="82" spans="1:24" ht="20" x14ac:dyDescent="0.2">
      <c r="A82">
        <v>81</v>
      </c>
      <c r="B82" s="2" t="s">
        <v>143</v>
      </c>
      <c r="C82">
        <v>8820</v>
      </c>
      <c r="D82">
        <v>552000</v>
      </c>
      <c r="E82" s="1">
        <v>44725</v>
      </c>
      <c r="F82">
        <v>2017</v>
      </c>
      <c r="G82" t="s">
        <v>45</v>
      </c>
      <c r="H82">
        <v>0</v>
      </c>
      <c r="I82">
        <v>1680</v>
      </c>
      <c r="J82">
        <v>3</v>
      </c>
      <c r="K82">
        <v>2</v>
      </c>
      <c r="L82">
        <v>1</v>
      </c>
      <c r="N82">
        <v>21790</v>
      </c>
      <c r="O82">
        <v>552000</v>
      </c>
      <c r="P82" t="s">
        <v>28</v>
      </c>
      <c r="Q82" s="1">
        <v>44725</v>
      </c>
      <c r="R82">
        <v>5.52</v>
      </c>
      <c r="S82" t="s">
        <v>22</v>
      </c>
      <c r="T82" t="s">
        <v>23</v>
      </c>
      <c r="V82" t="s">
        <v>41</v>
      </c>
    </row>
    <row r="83" spans="1:24" ht="20" x14ac:dyDescent="0.2">
      <c r="A83">
        <v>82</v>
      </c>
      <c r="B83" s="2" t="s">
        <v>144</v>
      </c>
      <c r="C83">
        <v>8820</v>
      </c>
      <c r="D83">
        <v>501000</v>
      </c>
      <c r="E83" s="1">
        <v>44725</v>
      </c>
      <c r="F83">
        <v>1989</v>
      </c>
      <c r="G83" t="s">
        <v>45</v>
      </c>
      <c r="H83">
        <v>1</v>
      </c>
      <c r="I83">
        <v>1604</v>
      </c>
      <c r="J83">
        <v>2</v>
      </c>
      <c r="K83">
        <v>2</v>
      </c>
      <c r="L83">
        <v>1</v>
      </c>
      <c r="N83">
        <v>10153</v>
      </c>
      <c r="O83">
        <v>450000</v>
      </c>
      <c r="P83" t="s">
        <v>18</v>
      </c>
      <c r="Q83" s="1">
        <v>44665</v>
      </c>
      <c r="R83">
        <v>4.9800000000000004</v>
      </c>
      <c r="S83" t="s">
        <v>22</v>
      </c>
      <c r="T83" t="s">
        <v>23</v>
      </c>
      <c r="V83" t="s">
        <v>41</v>
      </c>
      <c r="X83" s="2" t="s">
        <v>145</v>
      </c>
    </row>
    <row r="84" spans="1:24" ht="20" x14ac:dyDescent="0.2">
      <c r="A84">
        <v>83</v>
      </c>
      <c r="B84" s="2" t="s">
        <v>146</v>
      </c>
      <c r="C84">
        <v>8820</v>
      </c>
      <c r="D84">
        <v>806000</v>
      </c>
      <c r="E84" s="1">
        <v>44722</v>
      </c>
      <c r="F84">
        <v>1980</v>
      </c>
      <c r="G84" t="s">
        <v>8</v>
      </c>
      <c r="H84">
        <v>2</v>
      </c>
      <c r="I84">
        <v>8499</v>
      </c>
      <c r="J84">
        <v>4</v>
      </c>
      <c r="K84">
        <v>2</v>
      </c>
      <c r="L84">
        <v>1</v>
      </c>
      <c r="N84">
        <v>14923</v>
      </c>
      <c r="O84">
        <v>735000</v>
      </c>
      <c r="P84" t="s">
        <v>18</v>
      </c>
      <c r="Q84" s="1">
        <v>44664</v>
      </c>
      <c r="R84">
        <v>4.9800000000000004</v>
      </c>
      <c r="S84" t="s">
        <v>22</v>
      </c>
      <c r="T84" t="s">
        <v>23</v>
      </c>
      <c r="V84" t="s">
        <v>41</v>
      </c>
      <c r="X84" s="2" t="s">
        <v>59</v>
      </c>
    </row>
    <row r="85" spans="1:24" ht="20" x14ac:dyDescent="0.2">
      <c r="A85">
        <v>84</v>
      </c>
      <c r="B85" s="2" t="s">
        <v>147</v>
      </c>
      <c r="C85">
        <v>8820</v>
      </c>
      <c r="D85">
        <v>460000</v>
      </c>
      <c r="E85" s="1">
        <v>44722</v>
      </c>
      <c r="F85">
        <v>1951</v>
      </c>
      <c r="G85" t="s">
        <v>8</v>
      </c>
      <c r="H85">
        <v>1</v>
      </c>
      <c r="I85">
        <f>216*102</f>
        <v>22032</v>
      </c>
      <c r="J85">
        <v>4</v>
      </c>
      <c r="K85">
        <v>3</v>
      </c>
      <c r="L85">
        <v>1</v>
      </c>
      <c r="N85">
        <v>12550</v>
      </c>
      <c r="O85">
        <v>498000</v>
      </c>
      <c r="P85" t="s">
        <v>28</v>
      </c>
      <c r="Q85" s="1">
        <v>44685</v>
      </c>
      <c r="R85">
        <v>5.23</v>
      </c>
      <c r="S85" t="s">
        <v>29</v>
      </c>
      <c r="T85" t="s">
        <v>22</v>
      </c>
      <c r="V85" t="s">
        <v>111</v>
      </c>
      <c r="X85" s="2" t="s">
        <v>85</v>
      </c>
    </row>
    <row r="86" spans="1:24" ht="20" x14ac:dyDescent="0.2">
      <c r="A86">
        <v>85</v>
      </c>
      <c r="B86" s="2" t="s">
        <v>148</v>
      </c>
      <c r="C86">
        <v>8820</v>
      </c>
      <c r="D86">
        <v>660000</v>
      </c>
      <c r="E86" s="1">
        <v>44722</v>
      </c>
      <c r="F86">
        <v>1983</v>
      </c>
      <c r="G86" t="s">
        <v>8</v>
      </c>
      <c r="H86">
        <v>2</v>
      </c>
      <c r="I86">
        <v>8075</v>
      </c>
      <c r="J86">
        <v>3</v>
      </c>
      <c r="K86">
        <v>2</v>
      </c>
      <c r="L86">
        <v>1</v>
      </c>
      <c r="N86">
        <v>11895</v>
      </c>
      <c r="O86">
        <v>659900</v>
      </c>
      <c r="P86" t="s">
        <v>18</v>
      </c>
      <c r="Q86" s="1">
        <v>44661</v>
      </c>
      <c r="R86">
        <v>4.9800000000000004</v>
      </c>
      <c r="S86" t="s">
        <v>29</v>
      </c>
      <c r="T86" t="s">
        <v>23</v>
      </c>
      <c r="V86" t="s">
        <v>38</v>
      </c>
      <c r="X86" s="2" t="s">
        <v>83</v>
      </c>
    </row>
    <row r="87" spans="1:24" ht="20" x14ac:dyDescent="0.2">
      <c r="A87">
        <v>86</v>
      </c>
      <c r="B87" s="2" t="s">
        <v>149</v>
      </c>
      <c r="C87">
        <v>8820</v>
      </c>
      <c r="D87">
        <v>737500</v>
      </c>
      <c r="E87" s="1">
        <v>44722</v>
      </c>
      <c r="F87">
        <v>1985</v>
      </c>
      <c r="G87" t="s">
        <v>8</v>
      </c>
      <c r="H87">
        <v>2</v>
      </c>
      <c r="I87">
        <v>7501</v>
      </c>
      <c r="J87">
        <v>5</v>
      </c>
      <c r="K87">
        <v>3</v>
      </c>
      <c r="L87">
        <v>1</v>
      </c>
      <c r="N87">
        <v>14781</v>
      </c>
      <c r="O87">
        <v>750000</v>
      </c>
      <c r="P87" t="s">
        <v>18</v>
      </c>
      <c r="Q87" s="1">
        <v>44682</v>
      </c>
      <c r="R87">
        <v>5.23</v>
      </c>
      <c r="S87" t="s">
        <v>29</v>
      </c>
      <c r="T87" t="s">
        <v>23</v>
      </c>
      <c r="V87" t="s">
        <v>38</v>
      </c>
      <c r="X87" s="2" t="s">
        <v>85</v>
      </c>
    </row>
    <row r="88" spans="1:24" ht="20" x14ac:dyDescent="0.2">
      <c r="A88">
        <v>87</v>
      </c>
      <c r="B88" s="2" t="s">
        <v>150</v>
      </c>
      <c r="C88">
        <v>8820</v>
      </c>
      <c r="D88">
        <v>520000</v>
      </c>
      <c r="E88" s="1">
        <v>44721</v>
      </c>
      <c r="F88">
        <v>1958</v>
      </c>
      <c r="G88" t="s">
        <v>8</v>
      </c>
      <c r="H88">
        <v>1</v>
      </c>
      <c r="I88">
        <v>1630</v>
      </c>
      <c r="J88">
        <v>4</v>
      </c>
      <c r="K88">
        <v>1</v>
      </c>
      <c r="L88">
        <v>1</v>
      </c>
      <c r="N88">
        <v>6497</v>
      </c>
      <c r="O88">
        <v>600000</v>
      </c>
      <c r="P88" t="s">
        <v>28</v>
      </c>
      <c r="Q88" s="1">
        <v>44657</v>
      </c>
      <c r="R88">
        <v>4.9800000000000004</v>
      </c>
      <c r="S88" t="s">
        <v>29</v>
      </c>
      <c r="T88" t="s">
        <v>23</v>
      </c>
      <c r="V88" t="s">
        <v>52</v>
      </c>
    </row>
    <row r="89" spans="1:24" ht="20" x14ac:dyDescent="0.2">
      <c r="A89">
        <v>88</v>
      </c>
      <c r="B89" s="2" t="s">
        <v>151</v>
      </c>
      <c r="C89">
        <v>8820</v>
      </c>
      <c r="D89">
        <v>751000</v>
      </c>
      <c r="E89" s="1">
        <v>44720</v>
      </c>
      <c r="F89">
        <v>1951</v>
      </c>
      <c r="G89" t="s">
        <v>8</v>
      </c>
      <c r="H89">
        <v>2</v>
      </c>
      <c r="I89">
        <f>188*160</f>
        <v>30080</v>
      </c>
      <c r="J89">
        <v>3</v>
      </c>
      <c r="K89">
        <v>1</v>
      </c>
      <c r="L89">
        <v>1</v>
      </c>
      <c r="N89">
        <v>14915</v>
      </c>
      <c r="O89">
        <v>679000</v>
      </c>
      <c r="P89" t="s">
        <v>28</v>
      </c>
      <c r="Q89" s="1">
        <v>44631</v>
      </c>
      <c r="R89">
        <v>4.17</v>
      </c>
      <c r="S89" t="s">
        <v>22</v>
      </c>
      <c r="T89" t="s">
        <v>23</v>
      </c>
      <c r="V89" t="s">
        <v>41</v>
      </c>
      <c r="X89" s="2" t="s">
        <v>113</v>
      </c>
    </row>
    <row r="90" spans="1:24" ht="20" x14ac:dyDescent="0.2">
      <c r="A90">
        <v>89</v>
      </c>
      <c r="B90" s="2" t="s">
        <v>152</v>
      </c>
      <c r="C90">
        <v>8820</v>
      </c>
      <c r="D90">
        <v>675999</v>
      </c>
      <c r="E90" s="1">
        <v>44718</v>
      </c>
      <c r="F90">
        <v>1982</v>
      </c>
      <c r="G90" t="s">
        <v>8</v>
      </c>
      <c r="H90">
        <v>1</v>
      </c>
      <c r="I90">
        <v>6050</v>
      </c>
      <c r="J90">
        <v>4</v>
      </c>
      <c r="K90">
        <v>2</v>
      </c>
      <c r="L90">
        <v>0</v>
      </c>
      <c r="N90">
        <v>4877</v>
      </c>
      <c r="O90">
        <v>665000</v>
      </c>
      <c r="P90" t="s">
        <v>28</v>
      </c>
      <c r="Q90" s="1">
        <v>44685</v>
      </c>
      <c r="R90">
        <v>5.23</v>
      </c>
      <c r="S90" t="s">
        <v>29</v>
      </c>
      <c r="T90" t="s">
        <v>23</v>
      </c>
      <c r="V90" t="s">
        <v>52</v>
      </c>
    </row>
    <row r="91" spans="1:24" ht="20" x14ac:dyDescent="0.2">
      <c r="A91">
        <v>90</v>
      </c>
      <c r="B91" s="2" t="s">
        <v>153</v>
      </c>
      <c r="C91">
        <v>8820</v>
      </c>
      <c r="D91">
        <v>640000</v>
      </c>
      <c r="E91" s="1">
        <v>44715</v>
      </c>
      <c r="F91">
        <v>1979</v>
      </c>
      <c r="G91" t="s">
        <v>8</v>
      </c>
      <c r="H91">
        <v>1</v>
      </c>
      <c r="I91">
        <v>10881</v>
      </c>
      <c r="J91">
        <v>3</v>
      </c>
      <c r="K91">
        <v>2</v>
      </c>
      <c r="L91">
        <v>0</v>
      </c>
      <c r="N91">
        <v>11818</v>
      </c>
      <c r="O91">
        <v>600000</v>
      </c>
      <c r="P91" t="s">
        <v>18</v>
      </c>
      <c r="Q91" s="1">
        <v>44638</v>
      </c>
      <c r="R91">
        <v>4.17</v>
      </c>
      <c r="S91" t="s">
        <v>22</v>
      </c>
      <c r="T91" t="s">
        <v>23</v>
      </c>
      <c r="V91" t="s">
        <v>52</v>
      </c>
      <c r="X91" s="2" t="s">
        <v>121</v>
      </c>
    </row>
    <row r="92" spans="1:24" ht="20" x14ac:dyDescent="0.2">
      <c r="A92">
        <v>91</v>
      </c>
      <c r="B92" s="2" t="s">
        <v>155</v>
      </c>
      <c r="C92">
        <v>8820</v>
      </c>
      <c r="D92">
        <v>626000</v>
      </c>
      <c r="E92" s="1">
        <v>44715</v>
      </c>
      <c r="F92">
        <v>1956</v>
      </c>
      <c r="G92" t="s">
        <v>8</v>
      </c>
      <c r="H92">
        <v>0</v>
      </c>
      <c r="I92">
        <f>200*100</f>
        <v>20000</v>
      </c>
      <c r="J92">
        <v>3</v>
      </c>
      <c r="K92">
        <v>1</v>
      </c>
      <c r="L92">
        <v>1</v>
      </c>
      <c r="N92">
        <v>10082</v>
      </c>
      <c r="O92">
        <v>449000</v>
      </c>
      <c r="P92" t="s">
        <v>18</v>
      </c>
      <c r="Q92" s="1">
        <v>44679</v>
      </c>
      <c r="R92">
        <v>4.9800000000000004</v>
      </c>
      <c r="S92" t="s">
        <v>29</v>
      </c>
      <c r="T92" t="s">
        <v>22</v>
      </c>
      <c r="V92" t="s">
        <v>111</v>
      </c>
      <c r="X92" s="2" t="s">
        <v>156</v>
      </c>
    </row>
    <row r="93" spans="1:24" ht="20" x14ac:dyDescent="0.2">
      <c r="A93">
        <v>92</v>
      </c>
      <c r="B93" s="2" t="s">
        <v>157</v>
      </c>
      <c r="C93">
        <v>8820</v>
      </c>
      <c r="D93">
        <v>440000</v>
      </c>
      <c r="E93" s="1">
        <v>44715</v>
      </c>
      <c r="F93">
        <v>1937</v>
      </c>
      <c r="G93" t="s">
        <v>8</v>
      </c>
      <c r="H93">
        <v>0</v>
      </c>
      <c r="I93">
        <v>3000</v>
      </c>
      <c r="J93">
        <v>3</v>
      </c>
      <c r="K93">
        <v>1</v>
      </c>
      <c r="L93">
        <v>1</v>
      </c>
      <c r="N93">
        <v>7794</v>
      </c>
      <c r="O93">
        <v>469000</v>
      </c>
      <c r="P93" t="s">
        <v>18</v>
      </c>
      <c r="Q93" s="1">
        <v>44612</v>
      </c>
      <c r="R93">
        <v>3.76</v>
      </c>
      <c r="S93" t="s">
        <v>22</v>
      </c>
      <c r="T93" t="s">
        <v>23</v>
      </c>
      <c r="V93" t="s">
        <v>52</v>
      </c>
      <c r="X93" s="2" t="s">
        <v>60</v>
      </c>
    </row>
    <row r="94" spans="1:24" ht="20" x14ac:dyDescent="0.2">
      <c r="A94">
        <v>93</v>
      </c>
      <c r="B94" s="2" t="s">
        <v>158</v>
      </c>
      <c r="C94">
        <v>8820</v>
      </c>
      <c r="D94">
        <v>460000</v>
      </c>
      <c r="E94" s="1">
        <v>44714</v>
      </c>
      <c r="F94">
        <v>1982</v>
      </c>
      <c r="G94" t="s">
        <v>45</v>
      </c>
      <c r="H94">
        <v>1</v>
      </c>
      <c r="I94">
        <v>1419</v>
      </c>
      <c r="J94">
        <v>2</v>
      </c>
      <c r="K94">
        <v>2</v>
      </c>
      <c r="L94">
        <v>1</v>
      </c>
      <c r="N94">
        <v>7391</v>
      </c>
      <c r="O94">
        <v>415000</v>
      </c>
      <c r="P94" t="s">
        <v>18</v>
      </c>
      <c r="Q94" s="1">
        <v>44589</v>
      </c>
      <c r="R94">
        <v>3.45</v>
      </c>
      <c r="S94" t="s">
        <v>29</v>
      </c>
      <c r="T94" t="s">
        <v>23</v>
      </c>
      <c r="V94" t="s">
        <v>41</v>
      </c>
      <c r="X94" s="2" t="s">
        <v>85</v>
      </c>
    </row>
    <row r="95" spans="1:24" s="5" customFormat="1" ht="20" x14ac:dyDescent="0.2">
      <c r="A95" s="5">
        <v>94</v>
      </c>
      <c r="B95" s="6" t="s">
        <v>159</v>
      </c>
      <c r="C95" s="5">
        <v>8820</v>
      </c>
      <c r="D95" s="5">
        <v>600000</v>
      </c>
      <c r="E95" s="7">
        <v>44713</v>
      </c>
      <c r="F95" s="5">
        <v>1956</v>
      </c>
      <c r="G95" s="5" t="s">
        <v>8</v>
      </c>
      <c r="H95" s="5">
        <v>2</v>
      </c>
      <c r="I95" s="5">
        <f>389*100</f>
        <v>38900</v>
      </c>
      <c r="J95" s="5">
        <v>3</v>
      </c>
      <c r="K95" s="5">
        <v>2</v>
      </c>
      <c r="L95" s="5">
        <v>2</v>
      </c>
      <c r="N95" s="5">
        <v>11343</v>
      </c>
      <c r="O95" s="5">
        <v>559000</v>
      </c>
      <c r="P95" s="5" t="s">
        <v>28</v>
      </c>
      <c r="Q95" s="7">
        <v>44652</v>
      </c>
      <c r="R95" s="5">
        <v>4.9800000000000004</v>
      </c>
      <c r="S95" s="5" t="s">
        <v>22</v>
      </c>
      <c r="T95" s="5" t="s">
        <v>22</v>
      </c>
      <c r="V95" s="5" t="s">
        <v>52</v>
      </c>
      <c r="X95" s="2" t="s">
        <v>85</v>
      </c>
    </row>
    <row r="96" spans="1:24" ht="20" x14ac:dyDescent="0.2">
      <c r="A96">
        <v>95</v>
      </c>
      <c r="B96" s="2" t="s">
        <v>160</v>
      </c>
      <c r="C96">
        <v>8820</v>
      </c>
      <c r="D96">
        <v>850000</v>
      </c>
      <c r="E96" s="1">
        <v>44348</v>
      </c>
      <c r="F96">
        <v>2006</v>
      </c>
      <c r="G96" t="s">
        <v>8</v>
      </c>
      <c r="H96">
        <v>2</v>
      </c>
      <c r="I96">
        <f>75*100</f>
        <v>7500</v>
      </c>
      <c r="J96">
        <v>4</v>
      </c>
      <c r="K96">
        <v>3</v>
      </c>
      <c r="L96">
        <v>1</v>
      </c>
      <c r="N96">
        <v>20138</v>
      </c>
      <c r="O96">
        <v>850000</v>
      </c>
      <c r="P96" t="s">
        <v>18</v>
      </c>
      <c r="Q96" s="1">
        <v>44332</v>
      </c>
      <c r="R96">
        <v>2.96</v>
      </c>
      <c r="S96" t="s">
        <v>22</v>
      </c>
      <c r="T96" t="s">
        <v>23</v>
      </c>
      <c r="V96" t="s">
        <v>38</v>
      </c>
      <c r="X96" s="2" t="s">
        <v>113</v>
      </c>
    </row>
    <row r="97" spans="1:24" ht="20" x14ac:dyDescent="0.2">
      <c r="A97">
        <v>96</v>
      </c>
      <c r="B97" s="2" t="s">
        <v>161</v>
      </c>
      <c r="C97">
        <v>8820</v>
      </c>
      <c r="D97">
        <v>820000</v>
      </c>
      <c r="E97" s="1">
        <v>44712</v>
      </c>
      <c r="F97">
        <v>1975</v>
      </c>
      <c r="G97" t="s">
        <v>8</v>
      </c>
      <c r="H97">
        <v>2</v>
      </c>
      <c r="I97">
        <f>122*122</f>
        <v>14884</v>
      </c>
      <c r="J97">
        <v>5</v>
      </c>
      <c r="K97">
        <v>5</v>
      </c>
      <c r="L97">
        <v>0</v>
      </c>
      <c r="N97">
        <v>18134</v>
      </c>
      <c r="O97">
        <v>799900</v>
      </c>
      <c r="P97" t="s">
        <v>18</v>
      </c>
      <c r="Q97" s="1">
        <v>44653</v>
      </c>
      <c r="R97">
        <v>4.9800000000000004</v>
      </c>
      <c r="S97" t="s">
        <v>22</v>
      </c>
      <c r="T97" t="s">
        <v>23</v>
      </c>
      <c r="V97" t="s">
        <v>38</v>
      </c>
      <c r="X97" s="2" t="s">
        <v>162</v>
      </c>
    </row>
    <row r="98" spans="1:24" ht="20" x14ac:dyDescent="0.2">
      <c r="A98">
        <v>97</v>
      </c>
      <c r="B98" s="2" t="s">
        <v>163</v>
      </c>
      <c r="C98">
        <v>8820</v>
      </c>
      <c r="D98">
        <v>795000</v>
      </c>
      <c r="E98" s="1">
        <v>44708</v>
      </c>
      <c r="F98">
        <v>1986</v>
      </c>
      <c r="G98" t="s">
        <v>8</v>
      </c>
      <c r="H98">
        <v>2</v>
      </c>
      <c r="I98">
        <f>92*114</f>
        <v>10488</v>
      </c>
      <c r="J98">
        <v>4</v>
      </c>
      <c r="K98">
        <v>2</v>
      </c>
      <c r="L98">
        <v>1</v>
      </c>
      <c r="N98">
        <v>15003</v>
      </c>
      <c r="O98">
        <v>735000</v>
      </c>
      <c r="P98" t="s">
        <v>18</v>
      </c>
      <c r="Q98" s="1">
        <v>44650</v>
      </c>
      <c r="R98">
        <v>4.17</v>
      </c>
      <c r="S98" t="s">
        <v>22</v>
      </c>
      <c r="T98" t="s">
        <v>22</v>
      </c>
      <c r="V98" t="s">
        <v>52</v>
      </c>
      <c r="X98" s="2" t="s">
        <v>59</v>
      </c>
    </row>
    <row r="99" spans="1:24" ht="20" x14ac:dyDescent="0.2">
      <c r="A99">
        <v>98</v>
      </c>
      <c r="B99" s="2" t="s">
        <v>164</v>
      </c>
      <c r="C99">
        <v>8820</v>
      </c>
      <c r="D99">
        <v>500000</v>
      </c>
      <c r="E99" s="1">
        <v>44708</v>
      </c>
      <c r="F99">
        <v>2001</v>
      </c>
      <c r="G99" t="s">
        <v>45</v>
      </c>
      <c r="H99">
        <v>1</v>
      </c>
      <c r="I99">
        <v>1587</v>
      </c>
      <c r="J99">
        <v>3</v>
      </c>
      <c r="K99">
        <v>2</v>
      </c>
      <c r="L99">
        <v>1</v>
      </c>
      <c r="N99">
        <v>8512</v>
      </c>
      <c r="O99">
        <v>499000</v>
      </c>
      <c r="P99" t="s">
        <v>28</v>
      </c>
      <c r="Q99" s="1">
        <v>44645</v>
      </c>
      <c r="R99">
        <v>4.17</v>
      </c>
      <c r="S99" t="s">
        <v>29</v>
      </c>
      <c r="T99" t="s">
        <v>23</v>
      </c>
      <c r="V99" t="s">
        <v>41</v>
      </c>
      <c r="X99" s="2" t="s">
        <v>68</v>
      </c>
    </row>
    <row r="100" spans="1:24" ht="20" x14ac:dyDescent="0.2">
      <c r="A100">
        <v>99</v>
      </c>
      <c r="B100" s="2" t="s">
        <v>165</v>
      </c>
      <c r="C100">
        <v>8820</v>
      </c>
      <c r="D100">
        <v>651000</v>
      </c>
      <c r="E100" s="1">
        <v>44708</v>
      </c>
      <c r="F100">
        <v>1964</v>
      </c>
      <c r="G100" t="s">
        <v>8</v>
      </c>
      <c r="H100">
        <v>0</v>
      </c>
      <c r="I100">
        <v>8499</v>
      </c>
      <c r="J100">
        <v>4</v>
      </c>
      <c r="K100">
        <v>3</v>
      </c>
      <c r="L100">
        <v>3</v>
      </c>
      <c r="N100">
        <v>10283</v>
      </c>
      <c r="O100">
        <v>599900</v>
      </c>
      <c r="P100" t="s">
        <v>18</v>
      </c>
      <c r="Q100" s="1">
        <v>44639</v>
      </c>
      <c r="R100">
        <v>4.17</v>
      </c>
      <c r="S100" t="s">
        <v>29</v>
      </c>
      <c r="T100" t="s">
        <v>23</v>
      </c>
      <c r="V100" t="s">
        <v>41</v>
      </c>
      <c r="X100" s="2" t="s">
        <v>60</v>
      </c>
    </row>
    <row r="101" spans="1:24" ht="20" x14ac:dyDescent="0.2">
      <c r="A101">
        <v>100</v>
      </c>
      <c r="B101" s="2" t="s">
        <v>166</v>
      </c>
      <c r="C101">
        <v>8820</v>
      </c>
      <c r="D101">
        <v>770000</v>
      </c>
      <c r="E101" s="1">
        <v>44708</v>
      </c>
      <c r="F101">
        <v>1969</v>
      </c>
      <c r="G101" t="s">
        <v>8</v>
      </c>
      <c r="H101">
        <v>2</v>
      </c>
      <c r="I101">
        <f>165*121</f>
        <v>19965</v>
      </c>
      <c r="J101">
        <v>4</v>
      </c>
      <c r="K101">
        <v>2</v>
      </c>
      <c r="L101">
        <v>1</v>
      </c>
      <c r="N101">
        <v>13734</v>
      </c>
      <c r="O101">
        <v>799900</v>
      </c>
      <c r="P101" s="1" t="s">
        <v>28</v>
      </c>
      <c r="Q101" s="1">
        <v>44669</v>
      </c>
      <c r="R101">
        <v>4.9800000000000004</v>
      </c>
      <c r="S101" t="s">
        <v>22</v>
      </c>
      <c r="T101" t="s">
        <v>22</v>
      </c>
      <c r="V101" t="s">
        <v>52</v>
      </c>
      <c r="X101" s="2" t="s">
        <v>167</v>
      </c>
    </row>
  </sheetData>
  <autoFilter ref="A1:Y101" xr:uid="{0A93B3A9-BDC2-7149-B1FC-7D2C6C45D2D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2022-07-27T13:19:51Z</dcterms:created>
  <dcterms:modified xsi:type="dcterms:W3CDTF">2022-08-13T20:11:52Z</dcterms:modified>
</cp:coreProperties>
</file>