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adhu\Desktop\CAT\Assignment\"/>
    </mc:Choice>
  </mc:AlternateContent>
  <xr:revisionPtr revIDLastSave="0" documentId="13_ncr:1_{DB3E7E45-DF64-4E72-ACC0-75EB9094E4C7}" xr6:coauthVersionLast="36" xr6:coauthVersionMax="36" xr10:uidLastSave="{00000000-0000-0000-0000-000000000000}"/>
  <bookViews>
    <workbookView minimized="1" xWindow="480" yWindow="100" windowWidth="24520" windowHeight="14300" activeTab="5" xr2:uid="{00000000-000D-0000-FFFF-FFFF00000000}"/>
  </bookViews>
  <sheets>
    <sheet name="Q1" sheetId="6" r:id="rId1"/>
    <sheet name="Model" sheetId="4" r:id="rId2"/>
    <sheet name="Q2" sheetId="7" r:id="rId3"/>
    <sheet name="Model (2)" sheetId="8" r:id="rId4"/>
    <sheet name="Q3" sheetId="11" r:id="rId5"/>
    <sheet name="Model (3)" sheetId="12" r:id="rId6"/>
    <sheet name="Q4" sheetId="13" r:id="rId7"/>
    <sheet name="Model (4)" sheetId="17" r:id="rId8"/>
    <sheet name="Q5" sheetId="15" r:id="rId9"/>
    <sheet name="Model (5)" sheetId="16" r:id="rId10"/>
  </sheets>
  <definedNames>
    <definedName name="_xlnm.Print_Area" localSheetId="0">'Q1'!$A$1:$K$52</definedName>
    <definedName name="_xlnm.Print_Area" localSheetId="2">'Q2'!$A$1:$K$52</definedName>
    <definedName name="_xlnm.Print_Area" localSheetId="4">'Q3'!$A$1:$K$56</definedName>
    <definedName name="_xlnm.Print_Area" localSheetId="6">'Q4'!$A$1:$K$56</definedName>
    <definedName name="_xlnm.Print_Area" localSheetId="8">'Q5'!$A$1:$K$56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6" l="1"/>
  <c r="E11" i="16"/>
  <c r="D10" i="16"/>
  <c r="E10" i="16"/>
  <c r="D9" i="16"/>
  <c r="E9" i="16"/>
  <c r="D5" i="16"/>
  <c r="E5" i="16"/>
  <c r="E5" i="17"/>
  <c r="F5" i="17"/>
  <c r="G5" i="17"/>
  <c r="C6" i="17"/>
  <c r="D7" i="17"/>
  <c r="E8" i="17"/>
  <c r="C5" i="17"/>
  <c r="D6" i="17"/>
  <c r="E7" i="17"/>
  <c r="F8" i="17"/>
  <c r="D5" i="17"/>
  <c r="E6" i="17"/>
  <c r="F7" i="17"/>
  <c r="G8" i="17"/>
  <c r="C9" i="17"/>
  <c r="D10" i="17"/>
  <c r="E11" i="17"/>
  <c r="F6" i="17"/>
  <c r="G7" i="17"/>
  <c r="C8" i="17"/>
  <c r="D9" i="17"/>
  <c r="E10" i="17"/>
  <c r="F11" i="17"/>
  <c r="G6" i="17"/>
  <c r="C7" i="17"/>
  <c r="D8" i="17"/>
  <c r="E9" i="17"/>
  <c r="F10" i="17"/>
  <c r="G11" i="17"/>
  <c r="C12" i="17"/>
  <c r="D13" i="17"/>
  <c r="E14" i="17"/>
  <c r="F9" i="17"/>
  <c r="G10" i="17"/>
  <c r="C11" i="17"/>
  <c r="D12" i="17"/>
  <c r="E13" i="17"/>
  <c r="F14" i="17"/>
  <c r="G9" i="17"/>
  <c r="C10" i="17"/>
  <c r="D11" i="17"/>
  <c r="E12" i="17"/>
  <c r="F13" i="17"/>
  <c r="G14" i="17"/>
  <c r="C15" i="17"/>
  <c r="D16" i="17"/>
  <c r="E17" i="17"/>
  <c r="F12" i="17"/>
  <c r="G13" i="17"/>
  <c r="C14" i="17"/>
  <c r="D15" i="17"/>
  <c r="E16" i="17"/>
  <c r="F17" i="17"/>
  <c r="G12" i="17"/>
  <c r="C13" i="17"/>
  <c r="D14" i="17"/>
  <c r="E15" i="17"/>
  <c r="F16" i="17"/>
  <c r="G17" i="17"/>
  <c r="C18" i="17"/>
  <c r="D19" i="17"/>
  <c r="E20" i="17"/>
  <c r="F15" i="17"/>
  <c r="G16" i="17"/>
  <c r="C17" i="17"/>
  <c r="D18" i="17"/>
  <c r="E19" i="17"/>
  <c r="F20" i="17"/>
  <c r="G15" i="17"/>
  <c r="C16" i="17"/>
  <c r="D17" i="17"/>
  <c r="E18" i="17"/>
  <c r="F19" i="17"/>
  <c r="G20" i="17"/>
  <c r="C21" i="17"/>
  <c r="D22" i="17"/>
  <c r="E23" i="17"/>
  <c r="F18" i="17"/>
  <c r="G19" i="17"/>
  <c r="C20" i="17"/>
  <c r="D21" i="17"/>
  <c r="E22" i="17"/>
  <c r="F23" i="17"/>
  <c r="G18" i="17"/>
  <c r="C19" i="17"/>
  <c r="D20" i="17"/>
  <c r="E21" i="17"/>
  <c r="F22" i="17"/>
  <c r="G23" i="17"/>
  <c r="C24" i="17"/>
  <c r="D25" i="17"/>
  <c r="E26" i="17"/>
  <c r="F21" i="17"/>
  <c r="G22" i="17"/>
  <c r="C23" i="17"/>
  <c r="D24" i="17"/>
  <c r="E25" i="17"/>
  <c r="F26" i="17"/>
  <c r="G21" i="17"/>
  <c r="C22" i="17"/>
  <c r="D23" i="17"/>
  <c r="E24" i="17"/>
  <c r="F25" i="17"/>
  <c r="G26" i="17"/>
  <c r="C27" i="17"/>
  <c r="D28" i="17"/>
  <c r="E29" i="17"/>
  <c r="F24" i="17"/>
  <c r="G25" i="17"/>
  <c r="C26" i="17"/>
  <c r="D27" i="17"/>
  <c r="E28" i="17"/>
  <c r="F29" i="17"/>
  <c r="G24" i="17"/>
  <c r="C25" i="17"/>
  <c r="D26" i="17"/>
  <c r="E27" i="17"/>
  <c r="F28" i="17"/>
  <c r="G29" i="17"/>
  <c r="C30" i="17"/>
  <c r="D31" i="17"/>
  <c r="E32" i="17"/>
  <c r="F27" i="17"/>
  <c r="G28" i="17"/>
  <c r="C29" i="17"/>
  <c r="D30" i="17"/>
  <c r="E31" i="17"/>
  <c r="F32" i="17"/>
  <c r="G27" i="17"/>
  <c r="C28" i="17"/>
  <c r="D29" i="17"/>
  <c r="E30" i="17"/>
  <c r="F31" i="17"/>
  <c r="G32" i="17"/>
  <c r="C33" i="17"/>
  <c r="F30" i="17"/>
  <c r="G31" i="17"/>
  <c r="C32" i="17"/>
  <c r="D33" i="17"/>
  <c r="G30" i="17"/>
  <c r="C31" i="17"/>
  <c r="D32" i="17"/>
  <c r="E33" i="17"/>
  <c r="F33" i="17"/>
  <c r="G33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D33" i="12"/>
  <c r="E33" i="12"/>
  <c r="D34" i="12"/>
  <c r="E34" i="12"/>
  <c r="D35" i="12"/>
  <c r="E35" i="12"/>
  <c r="D36" i="12"/>
  <c r="E36" i="12"/>
  <c r="D37" i="12"/>
  <c r="E37" i="12"/>
  <c r="D38" i="12"/>
  <c r="E38" i="12"/>
  <c r="D39" i="12"/>
  <c r="E39" i="12"/>
  <c r="D40" i="12"/>
  <c r="E40" i="12"/>
  <c r="D41" i="12"/>
  <c r="E41" i="12"/>
  <c r="D42" i="12"/>
  <c r="E42" i="12"/>
  <c r="D43" i="12"/>
  <c r="E43" i="12"/>
  <c r="D44" i="12"/>
  <c r="E44" i="12"/>
  <c r="D25" i="12"/>
  <c r="E22" i="12"/>
  <c r="E18" i="12"/>
  <c r="E15" i="12"/>
  <c r="E11" i="12"/>
  <c r="E10" i="12"/>
  <c r="E9" i="12"/>
  <c r="E8" i="12"/>
  <c r="E4" i="12"/>
  <c r="E14" i="8"/>
  <c r="F14" i="8"/>
  <c r="G14" i="8"/>
  <c r="E13" i="8"/>
  <c r="F13" i="8"/>
  <c r="G13" i="8"/>
  <c r="E12" i="8"/>
  <c r="F12" i="8"/>
  <c r="G12" i="8"/>
  <c r="E11" i="8"/>
  <c r="F11" i="8"/>
  <c r="G11" i="8"/>
  <c r="E10" i="8"/>
  <c r="F10" i="8"/>
  <c r="G10" i="8"/>
  <c r="E9" i="8"/>
  <c r="F9" i="8"/>
  <c r="G9" i="8"/>
  <c r="G6" i="8"/>
  <c r="F6" i="8"/>
  <c r="E6" i="8"/>
  <c r="G5" i="8"/>
  <c r="F5" i="8"/>
  <c r="E5" i="8"/>
  <c r="G4" i="8"/>
  <c r="F4" i="8"/>
  <c r="E4" i="8"/>
  <c r="F64" i="4"/>
  <c r="D55" i="4"/>
  <c r="E55" i="4"/>
  <c r="F55" i="4"/>
  <c r="C56" i="4"/>
  <c r="D56" i="4"/>
  <c r="E56" i="4"/>
  <c r="F56" i="4"/>
  <c r="C57" i="4"/>
  <c r="D57" i="4"/>
  <c r="E57" i="4"/>
  <c r="F57" i="4"/>
  <c r="C58" i="4"/>
  <c r="D58" i="4"/>
  <c r="E58" i="4"/>
  <c r="F58" i="4"/>
  <c r="C59" i="4"/>
  <c r="D59" i="4"/>
  <c r="E59" i="4"/>
  <c r="F59" i="4"/>
  <c r="C60" i="4"/>
  <c r="D60" i="4"/>
  <c r="E60" i="4"/>
  <c r="F60" i="4"/>
  <c r="C61" i="4"/>
  <c r="D61" i="4"/>
  <c r="E61" i="4"/>
  <c r="F61" i="4"/>
  <c r="C62" i="4"/>
  <c r="D62" i="4"/>
  <c r="E62" i="4"/>
  <c r="F62" i="4"/>
  <c r="C63" i="4"/>
  <c r="D63" i="4"/>
  <c r="E63" i="4"/>
  <c r="F63" i="4"/>
  <c r="C64" i="4"/>
  <c r="E64" i="4"/>
  <c r="D64" i="4"/>
  <c r="F52" i="4"/>
  <c r="F48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C44" i="4"/>
  <c r="D44" i="4"/>
  <c r="E44" i="4"/>
  <c r="F44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E48" i="4"/>
  <c r="D48" i="4"/>
  <c r="F36" i="4"/>
  <c r="F32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E32" i="4"/>
  <c r="D32" i="4"/>
  <c r="F20" i="4"/>
  <c r="F16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E16" i="4"/>
  <c r="D16" i="4"/>
  <c r="F4" i="4"/>
  <c r="P11" i="17"/>
  <c r="P7" i="17"/>
  <c r="J26" i="12"/>
  <c r="J14" i="12"/>
  <c r="J8" i="12"/>
  <c r="N11" i="8"/>
  <c r="N10" i="8"/>
  <c r="N9" i="8"/>
  <c r="L7" i="8"/>
  <c r="J11" i="4"/>
  <c r="P5" i="17"/>
  <c r="P8" i="17"/>
  <c r="J13" i="4"/>
  <c r="P10" i="17"/>
  <c r="P6" i="17"/>
  <c r="J8" i="16"/>
  <c r="J25" i="12"/>
  <c r="J20" i="12"/>
  <c r="L6" i="8"/>
  <c r="L5" i="8"/>
  <c r="J10" i="4"/>
  <c r="P9" i="17"/>
  <c r="J7" i="16"/>
  <c r="J9" i="4"/>
  <c r="J23" i="12"/>
  <c r="J8" i="4"/>
</calcChain>
</file>

<file path=xl/sharedStrings.xml><?xml version="1.0" encoding="utf-8"?>
<sst xmlns="http://schemas.openxmlformats.org/spreadsheetml/2006/main" count="348" uniqueCount="220">
  <si>
    <t>Documentation</t>
  </si>
  <si>
    <t>C4</t>
  </si>
  <si>
    <t>D4</t>
  </si>
  <si>
    <t>D7</t>
  </si>
  <si>
    <t xml:space="preserve">   </t>
  </si>
  <si>
    <t xml:space="preserve"> &lt;Input&gt;</t>
  </si>
  <si>
    <t>2/2/2019 / Madhumitha</t>
  </si>
  <si>
    <t>Question 1 (12 marks)</t>
  </si>
  <si>
    <t>The country of Palladia currently has 3,750,000 people at the start of the current year.</t>
  </si>
  <si>
    <t>The annual birth rate is 1.3%. That is, each year the number of babies born is equal to</t>
  </si>
  <si>
    <t>1.3% of the people in the country at the beginning of the year. The death rate is 0.7%.</t>
  </si>
  <si>
    <t>Palladia is a wealthy paradise so lots of people are trying to enter from outside. The</t>
  </si>
  <si>
    <t>Minister of Immigration is proposing that 150,000 people be allowed to immigrate</t>
  </si>
  <si>
    <t>into the country each year.</t>
  </si>
  <si>
    <t>(a) Create a worksheet for the Minister that predicts the population of Palladia for</t>
  </si>
  <si>
    <t>immigration quota. Prepare a model with the following columns: Year, Starting</t>
  </si>
  <si>
    <t>Population, Annual Birth Number, Annual Death number, Annual immigration. Your</t>
  </si>
  <si>
    <t>model should have one row for each year.</t>
  </si>
  <si>
    <t>(b) Prepare the test case below and store the resulting population number at the end of</t>
  </si>
  <si>
    <t>10 years.</t>
  </si>
  <si>
    <t>(i) Suppose the birth rate is 1.3%, the death rate is 0.7%, and the annual immigration</t>
  </si>
  <si>
    <t>is 150,000.</t>
  </si>
  <si>
    <t>(ii) Suppose the birth rate is 1.1%, the death rate is 0.9%, and the annual immigration</t>
  </si>
  <si>
    <t>is 100,000.</t>
  </si>
  <si>
    <t>(c) Suppose the birth rate is 1.0% and the death rate is 0.7%, the Prime Minister</t>
  </si>
  <si>
    <t>would like to see close to 5,000,000 people in the country at the end of 10 years. At</t>
  </si>
  <si>
    <t>what number should the annual immigration quota be set? Use trial and error to find a</t>
  </si>
  <si>
    <t>quota that will result in a population that is as close as possible to 5,000,000.</t>
  </si>
  <si>
    <t>Year</t>
  </si>
  <si>
    <t>Starting Population</t>
  </si>
  <si>
    <t>Annual Birth Number</t>
  </si>
  <si>
    <t>Annual Death Number</t>
  </si>
  <si>
    <t>Annual Immigration</t>
  </si>
  <si>
    <t>Annual Birth rate</t>
  </si>
  <si>
    <t>Annual death rate</t>
  </si>
  <si>
    <t>Population at the end of 10 years</t>
  </si>
  <si>
    <t>Q1</t>
  </si>
  <si>
    <t>(a)</t>
  </si>
  <si>
    <t>Question 2 (10 marks)</t>
  </si>
  <si>
    <t>At Estel Ladel, the sales of cosmetic products at each outlet per month are recorded.</t>
  </si>
  <si>
    <t>The sales manager would like to compare the target sales versus the actual sales. For a</t>
  </si>
  <si>
    <t>particular month, the figures are given in the table.</t>
  </si>
  <si>
    <t>a) Compute the amount of sales over target value in $ and in %.</t>
  </si>
  <si>
    <t>b) Determine the maximum, minimum and average sales over target value in $ and</t>
  </si>
  <si>
    <t>in %.</t>
  </si>
  <si>
    <t>c) Determine how the company is performing overall.</t>
  </si>
  <si>
    <t>Q2</t>
  </si>
  <si>
    <t>Outlet</t>
  </si>
  <si>
    <t xml:space="preserve">Plaza Song </t>
  </si>
  <si>
    <t xml:space="preserve">West Leg Mall </t>
  </si>
  <si>
    <t xml:space="preserve">Woody Land </t>
  </si>
  <si>
    <t>Central Point</t>
  </si>
  <si>
    <t>Robinsome</t>
  </si>
  <si>
    <t>Suntech City</t>
  </si>
  <si>
    <t>Target
($ thousand)</t>
  </si>
  <si>
    <t>Actual
($ thousand)</t>
  </si>
  <si>
    <t>Actual/Target
($ thousand)</t>
  </si>
  <si>
    <t>Actual/Target
(%)</t>
  </si>
  <si>
    <t>Min</t>
  </si>
  <si>
    <t>Max</t>
  </si>
  <si>
    <t>You are planning to deposit a fixed amount at the beginning of each year in a bank</t>
  </si>
  <si>
    <t>account for 20 years. Assume that you will earn a constant interest rate on your</t>
  </si>
  <si>
    <t>money. Design and implement a worksheet that will show you how much you will</t>
  </si>
  <si>
    <t>have accumulated at the end of 20 years. You should have separate, well-labeled cells</t>
  </si>
  <si>
    <t>for the amount of your annual deposit and for the interest rate. If you change either of</t>
  </si>
  <si>
    <t>these cells, all the accumulations should change automatically.</t>
  </si>
  <si>
    <t>Use your worksheet to compute the amount of money you will have at the end of 20</t>
  </si>
  <si>
    <t>years for,</t>
  </si>
  <si>
    <t>a) a deposit of $5,000 per year and an interest rate of 5% per year,</t>
  </si>
  <si>
    <t>b) a deposit of $5,000 per year and an interest rate of 10% per year,</t>
  </si>
  <si>
    <t>c) a deposit of $10,000 per year and an interest rate of 5% per year, and</t>
  </si>
  <si>
    <t>d) a deposit of $10,000 per year and an interest rate of 10% per year.</t>
  </si>
  <si>
    <t>e) How much do you need to deposit each year to have exactly $1,000,000 in 20 years</t>
  </si>
  <si>
    <t>assuming that you earn 8% interest per year?</t>
  </si>
  <si>
    <t>f) What annual interest rate would you need to obtain in order to accumulate</t>
  </si>
  <si>
    <t>$1,000,000 at the end of 20 years if you deposit $10,000 per year?</t>
  </si>
  <si>
    <t>g) You reckon that you may need to withdraw $5000 from the bank at the start of the</t>
  </si>
  <si>
    <t>fifth, tenth and fifteenth year, to go for a good holiday. For a deposit of $5,000 per</t>
  </si>
  <si>
    <t>year and an interest rate of 5% per year as given in part a), what would be your bank</t>
  </si>
  <si>
    <t>balance at the end of 20 years.</t>
  </si>
  <si>
    <t>Q3</t>
  </si>
  <si>
    <t>Scientists at the Research Institute for Robotics have created a new type of robot that</t>
  </si>
  <si>
    <t>reproduces itself. This new robot is created at the end of week 1 and it will take two</t>
  </si>
  <si>
    <t>weeks to gather materials to reproduce itself. It will build one new robot (exactly like</t>
  </si>
  <si>
    <t>itself) each week for three weeks. It takes one week to build a new robot. This means</t>
  </si>
  <si>
    <t>that a new robot will be created at the end of week 4, week 5 and week 6.</t>
  </si>
  <si>
    <t>Once reproduced, the new robots will be activated. So, the first reproduced robot is</t>
  </si>
  <si>
    <t>activated at the end of week 4, the second is activated at the end of week 5, and the</t>
  </si>
  <si>
    <t>third at the end of week 6. As soon as it is created, each new robot goes through the</t>
  </si>
  <si>
    <t>At the end of the first five weeks of its existence (2 weeks to gather materials and 3</t>
  </si>
  <si>
    <t>weeks to reproduce), each new robot ceases building new robots but retires and</t>
  </si>
  <si>
    <t>lives forever. The scientists plan to build only one robot with their own hands and</t>
  </si>
  <si>
    <t>then set it in motion. This means that at the end of week 1 there is one robot that will</t>
  </si>
  <si>
    <t>set the entire cycle in motion.</t>
  </si>
  <si>
    <t>Create a worksheet that will tell you how many robots there will be at the end of each</t>
  </si>
  <si>
    <t>week for 30 weeks, given there is one newly minted robot at the end of week 1.</t>
  </si>
  <si>
    <t>Your model should have the following columns:</t>
  </si>
  <si>
    <t>* End of Week (1, 2, 3, ...., 30)</t>
  </si>
  <si>
    <t>* Number of robots of Age = 1 week</t>
  </si>
  <si>
    <t>* Number of robots of Age = 2 weeks</t>
  </si>
  <si>
    <t>* ...</t>
  </si>
  <si>
    <t>* Number of robots of Age = more than 5 weeks</t>
  </si>
  <si>
    <t>* Total number of robots at end of Week</t>
  </si>
  <si>
    <t>Question 4 (10 marks)</t>
  </si>
  <si>
    <r>
      <t xml:space="preserve">same cycle of </t>
    </r>
    <r>
      <rPr>
        <b/>
        <sz val="10"/>
        <rFont val="Calibri"/>
        <family val="2"/>
      </rPr>
      <t>gathering materials for two weeks</t>
    </r>
    <r>
      <rPr>
        <sz val="10"/>
        <rFont val="Calibri"/>
        <family val="2"/>
      </rPr>
      <t xml:space="preserve"> and </t>
    </r>
    <r>
      <rPr>
        <b/>
        <sz val="10"/>
        <rFont val="Calibri"/>
        <family val="2"/>
      </rPr>
      <t>then creating three new robots</t>
    </r>
    <r>
      <rPr>
        <sz val="10"/>
        <rFont val="Calibri"/>
        <family val="2"/>
      </rPr>
      <t>,</t>
    </r>
  </si>
  <si>
    <r>
      <rPr>
        <b/>
        <sz val="10"/>
        <rFont val="Calibri"/>
        <family val="2"/>
      </rPr>
      <t>one per week</t>
    </r>
    <r>
      <rPr>
        <sz val="10"/>
        <rFont val="Calibri"/>
        <family val="2"/>
      </rPr>
      <t>. And this goes on for each of the new robots.</t>
    </r>
  </si>
  <si>
    <t>Q4</t>
  </si>
  <si>
    <t>At Shingapore Management University, students who register for at least 5 courses</t>
  </si>
  <si>
    <t>are considered Full-Time students and pay $9,100 tuition per term. Students who</t>
  </si>
  <si>
    <t>register for less than 5 courses are considered Part-Time students and pay $2000 per</t>
  </si>
  <si>
    <t>course.</t>
  </si>
  <si>
    <t>a) Create a worksheet that allows you to enter a student's name and the number of</t>
  </si>
  <si>
    <t>courses for which he or she is registering. The worksheet should then display,</t>
  </si>
  <si>
    <t>i) the status of the student (Full-Time or Part-Time) and</t>
  </si>
  <si>
    <t>ii) the amount of tuition owed.</t>
  </si>
  <si>
    <t>b) Create a set of test cases using the following three students: Maria Shaparova 4</t>
  </si>
  <si>
    <t>courses, John Daly 6 courses, Tiger Woods 3 courses.</t>
  </si>
  <si>
    <t>Q5</t>
  </si>
  <si>
    <t>Name</t>
  </si>
  <si>
    <t>Maria Shaparova</t>
  </si>
  <si>
    <t>John Daly</t>
  </si>
  <si>
    <t>Tiger Woods</t>
  </si>
  <si>
    <t>Number of Courses</t>
  </si>
  <si>
    <t>Amount of tuition owed</t>
  </si>
  <si>
    <t>(b)</t>
  </si>
  <si>
    <t>Test Cases</t>
  </si>
  <si>
    <t>Actual/Target($ thousand)</t>
  </si>
  <si>
    <t>Decision Model</t>
  </si>
  <si>
    <t>Annual Deposit</t>
  </si>
  <si>
    <t>Interest rate</t>
  </si>
  <si>
    <t>Years</t>
  </si>
  <si>
    <t>End of 20yrs return</t>
  </si>
  <si>
    <t>(c)</t>
  </si>
  <si>
    <t>Models for ( e ) to ( g )</t>
  </si>
  <si>
    <t>End of 20 yrs reurn</t>
  </si>
  <si>
    <t>End of 20 yrs return</t>
  </si>
  <si>
    <t>Status of Student</t>
  </si>
  <si>
    <t>Jane Doe</t>
  </si>
  <si>
    <t>(i)</t>
  </si>
  <si>
    <t>(ii)</t>
  </si>
  <si>
    <t>% over target</t>
  </si>
  <si>
    <t>The Plaza Song outlet has done the best while the Robinsome outlet is the furthest from hitting its target.</t>
  </si>
  <si>
    <t>Question 3 (12 marks)</t>
  </si>
  <si>
    <t>Question 5 (8 marks)</t>
  </si>
  <si>
    <t>Annual Death rate</t>
  </si>
  <si>
    <t>Immigration Quota</t>
  </si>
  <si>
    <t xml:space="preserve">The company is doing well by achieving an average of 15% over the targets across outlets. </t>
  </si>
  <si>
    <t>Notes</t>
  </si>
  <si>
    <t>E4</t>
  </si>
  <si>
    <t>C8</t>
  </si>
  <si>
    <t>F4</t>
  </si>
  <si>
    <t>E7</t>
  </si>
  <si>
    <t>F7</t>
  </si>
  <si>
    <t>(Starting Population of Year 11)</t>
  </si>
  <si>
    <t>*Starting year is taken as Year 1</t>
  </si>
  <si>
    <t>Further questions</t>
  </si>
  <si>
    <t>End of year return</t>
  </si>
  <si>
    <t>each year for the next 10 years. Prepare input cells for birth rate, death rate and</t>
  </si>
  <si>
    <t>Withdrawal</t>
  </si>
  <si>
    <t>Interest Rate</t>
  </si>
  <si>
    <t>B5</t>
  </si>
  <si>
    <t>C5</t>
  </si>
  <si>
    <t>D5</t>
  </si>
  <si>
    <t xml:space="preserve"> Parameter specified in question</t>
  </si>
  <si>
    <t>E5</t>
  </si>
  <si>
    <t>Decision model &amp; test cases</t>
  </si>
  <si>
    <t>e)</t>
  </si>
  <si>
    <t>B16</t>
  </si>
  <si>
    <t>C16</t>
  </si>
  <si>
    <t>D16</t>
  </si>
  <si>
    <t>E16</t>
  </si>
  <si>
    <t>f)</t>
  </si>
  <si>
    <t>g)</t>
  </si>
  <si>
    <t>B19</t>
  </si>
  <si>
    <t>C19</t>
  </si>
  <si>
    <t>D19</t>
  </si>
  <si>
    <t>E19</t>
  </si>
  <si>
    <t>E23</t>
  </si>
  <si>
    <t>D26</t>
  </si>
  <si>
    <t>E27</t>
  </si>
  <si>
    <t>a)</t>
  </si>
  <si>
    <t>b)</t>
  </si>
  <si>
    <t>c)</t>
  </si>
  <si>
    <t>d)</t>
  </si>
  <si>
    <t>bi)</t>
  </si>
  <si>
    <t>bii)</t>
  </si>
  <si>
    <t>B4</t>
  </si>
  <si>
    <t>Input</t>
  </si>
  <si>
    <t>Output</t>
  </si>
  <si>
    <t>Ave</t>
  </si>
  <si>
    <t>Target ($ thousand)</t>
  </si>
  <si>
    <t>Actual ($ thousand)</t>
  </si>
  <si>
    <t>Actual/Target (%)</t>
  </si>
  <si>
    <t>Max Actual/target($ thousand)</t>
  </si>
  <si>
    <t>Min Actual/target($ thousand)</t>
  </si>
  <si>
    <t>Ave Actual/target($ thousand)</t>
  </si>
  <si>
    <t>C9:C14</t>
  </si>
  <si>
    <t>D9:D14</t>
  </si>
  <si>
    <t>E9</t>
  </si>
  <si>
    <t>F9</t>
  </si>
  <si>
    <t>G9</t>
  </si>
  <si>
    <t>E6</t>
  </si>
  <si>
    <t>No. of robots
of Age=1</t>
  </si>
  <si>
    <t>No. of robots
of Age=2</t>
  </si>
  <si>
    <t>No. of robots
of Age=3</t>
  </si>
  <si>
    <t>No. of robots
of Age=4</t>
  </si>
  <si>
    <t>No. of robots
of Age=5</t>
  </si>
  <si>
    <t>No. of robots
of Age&gt;5</t>
  </si>
  <si>
    <t>Total no. of robots at end of week</t>
  </si>
  <si>
    <t>End of
Week</t>
  </si>
  <si>
    <t>Total No. of robots at
end of week</t>
  </si>
  <si>
    <t>I4</t>
  </si>
  <si>
    <t>No.of robots of Age=1</t>
  </si>
  <si>
    <t>No.of robots of Age=2</t>
  </si>
  <si>
    <t>No.of robots of Age=3</t>
  </si>
  <si>
    <t>No.of robots of Age=4</t>
  </si>
  <si>
    <t>No.of robots of Age=5</t>
  </si>
  <si>
    <t>No.of robots of Age&gt;5</t>
  </si>
  <si>
    <t>F5</t>
  </si>
  <si>
    <t>G5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</si>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</sst>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;;;&quot;© 2005 Leong Thin Yin. All rights reserved.&quot;"/>
    <numFmt numFmtId="165" formatCode="0.0"/>
    <numFmt numFmtId="166" formatCode="&quot;$&quot;#,##0.00"/>
    <numFmt numFmtId="167" formatCode="&quot;$&quot;#,##0"/>
  </numFmts>
  <fonts count="4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indexed="9"/>
      <name val="Calibri"/>
      <family val="2"/>
    </font>
    <font>
      <sz val="10"/>
      <color indexed="63"/>
      <name val="Calibri"/>
      <family val="2"/>
    </font>
    <font>
      <sz val="10"/>
      <name val="Arial Unicode MS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6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indexed="55"/>
      <name val="Calibri"/>
      <family val="2"/>
      <scheme val="minor"/>
    </font>
    <font>
      <sz val="10"/>
      <color indexed="2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name val="Calibri"/>
      <family val="2"/>
    </font>
    <font>
      <sz val="10"/>
      <name val="Arial"/>
      <family val="2"/>
    </font>
    <font>
      <b/>
      <sz val="16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indexed="16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8"/>
      <color indexed="63"/>
      <name val="Arial"/>
      <family val="2"/>
    </font>
    <font>
      <sz val="10"/>
      <color rgb="FF7030A0"/>
      <name val="Arial"/>
      <family val="2"/>
    </font>
    <font>
      <sz val="10"/>
      <color rgb="FF0000FF"/>
      <name val="Arial"/>
      <family val="2"/>
    </font>
    <font>
      <sz val="10"/>
      <color theme="0"/>
      <name val="Arial"/>
      <family val="2"/>
    </font>
    <font>
      <sz val="10"/>
      <color rgb="FF008000"/>
      <name val="Arial"/>
      <family val="2"/>
    </font>
    <font>
      <sz val="10"/>
      <color indexed="26"/>
      <name val="Arial"/>
      <family val="2"/>
    </font>
    <font>
      <sz val="10"/>
      <color indexed="8"/>
      <name val="Arial"/>
      <family val="2"/>
    </font>
    <font>
      <sz val="10"/>
      <color indexed="55"/>
      <name val="Arial"/>
      <family val="2"/>
    </font>
    <font>
      <sz val="10"/>
      <color rgb="FFFFFFCC"/>
      <name val="Arial"/>
      <family val="2"/>
    </font>
    <font>
      <i/>
      <sz val="11"/>
      <color indexed="16"/>
      <name val="Arial"/>
      <family val="2"/>
    </font>
    <font>
      <b/>
      <sz val="12"/>
      <name val="Arial"/>
      <family val="2"/>
    </font>
    <font>
      <sz val="11"/>
      <color theme="1" tint="0.14999847407452621"/>
      <name val="Calibri"/>
      <family val="2"/>
    </font>
    <font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color indexed="55"/>
      <name val="Calibri"/>
      <family val="2"/>
      <scheme val="minor"/>
    </font>
    <font>
      <sz val="10"/>
      <color theme="1" tint="4.9989318521683403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theme="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0"/>
      </bottom>
      <diagonal/>
    </border>
  </borders>
  <cellStyleXfs count="11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8" fillId="0" borderId="0" applyFont="0" applyFill="0" applyBorder="0" applyAlignment="0" applyProtection="0"/>
  </cellStyleXfs>
  <cellXfs count="139">
    <xf numFmtId="0" fontId="0" fillId="0" borderId="0" xfId="0"/>
    <xf numFmtId="0" fontId="3" fillId="0" borderId="0" xfId="1" applyNumberFormat="1" applyFont="1" applyProtection="1">
      <protection locked="0"/>
    </xf>
    <xf numFmtId="0" fontId="3" fillId="0" borderId="0" xfId="1" applyFont="1" applyAlignment="1" applyProtection="1">
      <alignment vertical="top" wrapText="1"/>
    </xf>
    <xf numFmtId="0" fontId="5" fillId="0" borderId="0" xfId="1" applyFont="1" applyProtection="1"/>
    <xf numFmtId="0" fontId="3" fillId="2" borderId="3" xfId="1" applyFont="1" applyFill="1" applyBorder="1" applyProtection="1"/>
    <xf numFmtId="0" fontId="6" fillId="2" borderId="2" xfId="1" applyFont="1" applyFill="1" applyBorder="1" applyAlignment="1" applyProtection="1">
      <alignment horizontal="left" vertical="top"/>
    </xf>
    <xf numFmtId="0" fontId="3" fillId="2" borderId="2" xfId="1" applyFont="1" applyFill="1" applyBorder="1" applyProtection="1"/>
    <xf numFmtId="0" fontId="3" fillId="2" borderId="4" xfId="1" applyFont="1" applyFill="1" applyBorder="1" applyProtection="1"/>
    <xf numFmtId="0" fontId="3" fillId="0" borderId="0" xfId="1" applyFont="1" applyProtection="1"/>
    <xf numFmtId="0" fontId="5" fillId="0" borderId="0" xfId="1" applyFont="1" applyAlignment="1" applyProtection="1">
      <alignment horizontal="right"/>
    </xf>
    <xf numFmtId="0" fontId="3" fillId="0" borderId="0" xfId="1" applyFont="1" applyAlignment="1" applyProtection="1">
      <alignment vertical="top"/>
    </xf>
    <xf numFmtId="0" fontId="3" fillId="2" borderId="5" xfId="1" applyFont="1" applyFill="1" applyBorder="1" applyProtection="1"/>
    <xf numFmtId="0" fontId="3" fillId="2" borderId="0" xfId="1" applyFont="1" applyFill="1" applyBorder="1" applyProtection="1"/>
    <xf numFmtId="0" fontId="3" fillId="2" borderId="6" xfId="1" applyFont="1" applyFill="1" applyBorder="1" applyProtection="1"/>
    <xf numFmtId="0" fontId="3" fillId="0" borderId="0" xfId="1" applyFont="1" applyAlignment="1" applyProtection="1">
      <alignment horizontal="left" vertical="top"/>
    </xf>
    <xf numFmtId="0" fontId="3" fillId="0" borderId="0" xfId="1" applyFont="1" applyAlignment="1" applyProtection="1"/>
    <xf numFmtId="0" fontId="4" fillId="0" borderId="0" xfId="1" applyFont="1" applyAlignment="1" applyProtection="1">
      <alignment vertical="top"/>
    </xf>
    <xf numFmtId="0" fontId="3" fillId="2" borderId="7" xfId="1" applyFont="1" applyFill="1" applyBorder="1" applyProtection="1"/>
    <xf numFmtId="0" fontId="3" fillId="2" borderId="8" xfId="1" applyFont="1" applyFill="1" applyBorder="1" applyProtection="1"/>
    <xf numFmtId="0" fontId="3" fillId="2" borderId="9" xfId="1" applyFont="1" applyFill="1" applyBorder="1" applyProtection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164" fontId="4" fillId="0" borderId="0" xfId="1" applyNumberFormat="1" applyFont="1" applyAlignment="1">
      <alignment horizontal="right"/>
    </xf>
    <xf numFmtId="0" fontId="16" fillId="0" borderId="1" xfId="0" applyFont="1" applyBorder="1" applyAlignment="1" applyProtection="1">
      <alignment horizontal="center"/>
      <protection locked="0"/>
    </xf>
    <xf numFmtId="0" fontId="17" fillId="0" borderId="0" xfId="1" applyFont="1" applyAlignment="1" applyProtection="1">
      <alignment horizontal="left" vertical="top"/>
    </xf>
    <xf numFmtId="0" fontId="19" fillId="0" borderId="0" xfId="0" applyFont="1"/>
    <xf numFmtId="1" fontId="10" fillId="0" borderId="0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0" fontId="22" fillId="3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9" fontId="23" fillId="0" borderId="1" xfId="10" applyFont="1" applyBorder="1" applyAlignment="1" applyProtection="1">
      <alignment horizontal="center"/>
      <protection locked="0"/>
    </xf>
    <xf numFmtId="166" fontId="23" fillId="0" borderId="1" xfId="0" applyNumberFormat="1" applyFont="1" applyBorder="1" applyAlignment="1" applyProtection="1">
      <alignment horizontal="center"/>
      <protection locked="0"/>
    </xf>
    <xf numFmtId="166" fontId="0" fillId="5" borderId="1" xfId="0" applyNumberFormat="1" applyFill="1" applyBorder="1" applyAlignment="1">
      <alignment horizontal="center"/>
    </xf>
    <xf numFmtId="0" fontId="10" fillId="0" borderId="0" xfId="0" quotePrefix="1" applyFont="1"/>
    <xf numFmtId="166" fontId="23" fillId="0" borderId="1" xfId="10" applyNumberFormat="1" applyFont="1" applyBorder="1" applyAlignment="1" applyProtection="1">
      <alignment horizontal="center"/>
      <protection locked="0"/>
    </xf>
    <xf numFmtId="10" fontId="0" fillId="5" borderId="1" xfId="0" applyNumberFormat="1" applyFill="1" applyBorder="1" applyAlignment="1">
      <alignment horizontal="center"/>
    </xf>
    <xf numFmtId="0" fontId="23" fillId="0" borderId="1" xfId="10" applyNumberFormat="1" applyFont="1" applyBorder="1" applyAlignment="1" applyProtection="1">
      <alignment horizontal="center"/>
      <protection locked="0"/>
    </xf>
    <xf numFmtId="0" fontId="10" fillId="0" borderId="0" xfId="0" applyFont="1" applyAlignment="1">
      <alignment horizontal="right"/>
    </xf>
    <xf numFmtId="10" fontId="23" fillId="0" borderId="1" xfId="10" applyNumberFormat="1" applyFont="1" applyBorder="1" applyAlignment="1" applyProtection="1">
      <alignment horizontal="center"/>
      <protection locked="0"/>
    </xf>
    <xf numFmtId="10" fontId="23" fillId="0" borderId="1" xfId="0" applyNumberFormat="1" applyFont="1" applyBorder="1" applyAlignment="1" applyProtection="1">
      <alignment horizontal="center"/>
      <protection locked="0"/>
    </xf>
    <xf numFmtId="1" fontId="2" fillId="0" borderId="11" xfId="0" applyNumberFormat="1" applyFont="1" applyFill="1" applyBorder="1" applyAlignment="1">
      <alignment horizontal="center"/>
    </xf>
    <xf numFmtId="0" fontId="2" fillId="0" borderId="10" xfId="0" applyNumberFormat="1" applyFont="1" applyFill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0" xfId="0" applyFont="1"/>
    <xf numFmtId="10" fontId="2" fillId="0" borderId="10" xfId="0" applyNumberFormat="1" applyFont="1" applyBorder="1"/>
    <xf numFmtId="1" fontId="2" fillId="0" borderId="0" xfId="0" applyNumberFormat="1" applyFont="1" applyBorder="1" applyAlignment="1">
      <alignment horizontal="center"/>
    </xf>
    <xf numFmtId="1" fontId="2" fillId="0" borderId="0" xfId="0" quotePrefix="1" applyNumberFormat="1" applyFont="1" applyBorder="1" applyAlignment="1"/>
    <xf numFmtId="0" fontId="2" fillId="0" borderId="0" xfId="0" applyFont="1" applyAlignment="1">
      <alignment horizontal="center"/>
    </xf>
    <xf numFmtId="165" fontId="2" fillId="0" borderId="10" xfId="0" applyNumberFormat="1" applyFont="1" applyBorder="1" applyAlignment="1" applyProtection="1">
      <alignment horizontal="center"/>
    </xf>
    <xf numFmtId="1" fontId="2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25" fillId="0" borderId="1" xfId="0" applyNumberFormat="1" applyFont="1" applyBorder="1" applyAlignment="1" applyProtection="1">
      <alignment horizontal="center"/>
      <protection locked="0"/>
    </xf>
    <xf numFmtId="0" fontId="22" fillId="6" borderId="1" xfId="0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1" fontId="2" fillId="0" borderId="0" xfId="0" applyNumberFormat="1" applyFont="1" applyBorder="1" applyAlignment="1" applyProtection="1">
      <alignment horizontal="center"/>
      <protection locked="0"/>
    </xf>
    <xf numFmtId="0" fontId="26" fillId="0" borderId="1" xfId="0" applyFont="1" applyBorder="1" applyAlignment="1" applyProtection="1">
      <alignment horizontal="center"/>
      <protection locked="0"/>
    </xf>
    <xf numFmtId="1" fontId="2" fillId="5" borderId="1" xfId="0" applyNumberFormat="1" applyFont="1" applyFill="1" applyBorder="1" applyAlignment="1">
      <alignment horizontal="center"/>
    </xf>
    <xf numFmtId="0" fontId="27" fillId="7" borderId="1" xfId="0" applyFont="1" applyFill="1" applyBorder="1" applyAlignment="1">
      <alignment horizontal="center"/>
    </xf>
    <xf numFmtId="0" fontId="2" fillId="8" borderId="1" xfId="0" applyFont="1" applyFill="1" applyBorder="1" applyAlignment="1" applyProtection="1">
      <alignment horizontal="center"/>
      <protection locked="0"/>
    </xf>
    <xf numFmtId="10" fontId="26" fillId="0" borderId="1" xfId="0" applyNumberFormat="1" applyFont="1" applyBorder="1" applyAlignment="1" applyProtection="1">
      <alignment horizontal="center"/>
      <protection locked="0"/>
    </xf>
    <xf numFmtId="1" fontId="2" fillId="0" borderId="1" xfId="0" applyNumberFormat="1" applyFont="1" applyBorder="1" applyAlignment="1" applyProtection="1">
      <alignment horizontal="center"/>
    </xf>
    <xf numFmtId="0" fontId="27" fillId="9" borderId="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0" fontId="10" fillId="0" borderId="0" xfId="0" quotePrefix="1" applyFont="1" applyAlignment="1">
      <alignment horizontal="center"/>
    </xf>
    <xf numFmtId="0" fontId="19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165" fontId="28" fillId="0" borderId="10" xfId="0" applyNumberFormat="1" applyFont="1" applyBorder="1" applyAlignment="1" applyProtection="1">
      <alignment horizontal="center"/>
      <protection locked="0"/>
    </xf>
    <xf numFmtId="1" fontId="28" fillId="0" borderId="10" xfId="0" applyNumberFormat="1" applyFont="1" applyBorder="1" applyAlignment="1">
      <alignment horizontal="center"/>
    </xf>
    <xf numFmtId="0" fontId="22" fillId="11" borderId="1" xfId="0" applyFont="1" applyFill="1" applyBorder="1" applyAlignment="1" applyProtection="1">
      <alignment horizontal="center" wrapText="1"/>
    </xf>
    <xf numFmtId="0" fontId="29" fillId="4" borderId="1" xfId="0" applyFont="1" applyFill="1" applyBorder="1" applyAlignment="1" applyProtection="1">
      <alignment horizontal="center" wrapText="1"/>
    </xf>
    <xf numFmtId="0" fontId="29" fillId="4" borderId="1" xfId="0" applyFont="1" applyFill="1" applyBorder="1" applyAlignment="1" applyProtection="1">
      <alignment horizontal="center" vertical="top" wrapText="1"/>
    </xf>
    <xf numFmtId="0" fontId="1" fillId="0" borderId="0" xfId="0" applyFont="1" applyBorder="1" applyAlignment="1">
      <alignment horizontal="center"/>
    </xf>
    <xf numFmtId="0" fontId="21" fillId="0" borderId="0" xfId="0" applyFont="1" applyProtection="1"/>
    <xf numFmtId="0" fontId="0" fillId="0" borderId="0" xfId="0" applyProtection="1"/>
    <xf numFmtId="0" fontId="30" fillId="0" borderId="0" xfId="0" applyFont="1" applyAlignment="1" applyProtection="1">
      <alignment horizontal="center"/>
    </xf>
    <xf numFmtId="0" fontId="24" fillId="0" borderId="0" xfId="0" applyFont="1" applyAlignment="1" applyProtection="1">
      <alignment horizontal="right"/>
    </xf>
    <xf numFmtId="0" fontId="31" fillId="0" borderId="0" xfId="0" applyFont="1" applyAlignment="1" applyProtection="1">
      <alignment horizontal="right"/>
    </xf>
    <xf numFmtId="10" fontId="2" fillId="0" borderId="10" xfId="0" applyNumberFormat="1" applyFont="1" applyBorder="1" applyAlignment="1" applyProtection="1">
      <alignment horizontal="center"/>
    </xf>
    <xf numFmtId="2" fontId="30" fillId="12" borderId="12" xfId="0" applyNumberFormat="1" applyFont="1" applyFill="1" applyBorder="1" applyAlignment="1" applyProtection="1">
      <alignment horizontal="center"/>
    </xf>
    <xf numFmtId="2" fontId="30" fillId="12" borderId="12" xfId="10" applyNumberFormat="1" applyFont="1" applyFill="1" applyBorder="1" applyAlignment="1" applyProtection="1">
      <alignment horizontal="center"/>
    </xf>
    <xf numFmtId="10" fontId="30" fillId="12" borderId="1" xfId="0" applyNumberFormat="1" applyFont="1" applyFill="1" applyBorder="1" applyAlignment="1" applyProtection="1">
      <alignment horizontal="center"/>
    </xf>
    <xf numFmtId="10" fontId="30" fillId="12" borderId="1" xfId="10" applyNumberFormat="1" applyFont="1" applyFill="1" applyBorder="1" applyAlignment="1" applyProtection="1">
      <alignment horizontal="center"/>
    </xf>
    <xf numFmtId="10" fontId="30" fillId="12" borderId="1" xfId="0" applyNumberFormat="1" applyFont="1" applyFill="1" applyBorder="1" applyAlignment="1" applyProtection="1">
      <alignment horizontal="right"/>
    </xf>
    <xf numFmtId="10" fontId="30" fillId="12" borderId="1" xfId="10" applyNumberFormat="1" applyFont="1" applyFill="1" applyBorder="1" applyAlignment="1" applyProtection="1">
      <alignment horizontal="right"/>
    </xf>
    <xf numFmtId="10" fontId="30" fillId="8" borderId="1" xfId="10" applyNumberFormat="1" applyFont="1" applyFill="1" applyBorder="1" applyAlignment="1" applyProtection="1">
      <alignment horizontal="right"/>
    </xf>
    <xf numFmtId="0" fontId="10" fillId="0" borderId="16" xfId="0" applyFont="1" applyBorder="1"/>
    <xf numFmtId="1" fontId="2" fillId="12" borderId="10" xfId="0" applyNumberFormat="1" applyFont="1" applyFill="1" applyBorder="1" applyAlignment="1">
      <alignment horizontal="center"/>
    </xf>
    <xf numFmtId="0" fontId="13" fillId="0" borderId="17" xfId="0" applyFont="1" applyBorder="1"/>
    <xf numFmtId="0" fontId="27" fillId="4" borderId="1" xfId="0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>
      <alignment horizontal="center" vertical="top"/>
    </xf>
    <xf numFmtId="0" fontId="32" fillId="4" borderId="1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27" fillId="13" borderId="15" xfId="0" applyNumberFormat="1" applyFont="1" applyFill="1" applyBorder="1" applyAlignment="1">
      <alignment horizontal="center"/>
    </xf>
    <xf numFmtId="0" fontId="27" fillId="13" borderId="14" xfId="0" applyNumberFormat="1" applyFont="1" applyFill="1" applyBorder="1" applyAlignment="1">
      <alignment horizontal="center"/>
    </xf>
    <xf numFmtId="0" fontId="27" fillId="13" borderId="13" xfId="0" applyNumberFormat="1" applyFont="1" applyFill="1" applyBorder="1" applyAlignment="1">
      <alignment horizontal="center"/>
    </xf>
    <xf numFmtId="0" fontId="33" fillId="0" borderId="0" xfId="0" applyFont="1"/>
    <xf numFmtId="0" fontId="34" fillId="0" borderId="0" xfId="0" applyFont="1"/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7" fontId="2" fillId="0" borderId="1" xfId="0" applyNumberFormat="1" applyFont="1" applyFill="1" applyBorder="1" applyAlignment="1" applyProtection="1">
      <alignment horizontal="center"/>
    </xf>
    <xf numFmtId="166" fontId="2" fillId="12" borderId="1" xfId="0" applyNumberFormat="1" applyFon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right"/>
    </xf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left"/>
    </xf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 applyAlignment="1">
      <alignment horizontal="left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0" fillId="0" borderId="0" xfId="0" applyFont="1" applyAlignment="1">
      <alignment horizontal="right"/>
    </xf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</cellXfs>
  <cellStyles count="11">
    <cellStyle name="Currency 2" xfId="2" xr:uid="{00000000-0005-0000-0000-000000000000}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 xr:uid="{00000000-0005-0000-0000-000008000000}"/>
    <cellStyle name="Normal 3" xfId="3" xr:uid="{00000000-0005-0000-0000-000009000000}"/>
    <cellStyle name="Percent" xfId="10" builtinId="5"/>
  </cellStyles>
  <dxfs count="21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 patternType="gray125">
          <fgColor theme="3" tint="0.39997558519241921"/>
          <bgColor auto="1"/>
        </patternFill>
      </fill>
    </dxf>
    <dxf>
      <fill>
        <patternFill>
          <bgColor indexed="41"/>
        </patternFill>
      </fill>
    </dxf>
    <dxf>
      <fill>
        <patternFill patternType="gray125">
          <fgColor theme="3" tint="0.39997558519241921"/>
          <bgColor auto="1"/>
        </patternFill>
      </fill>
    </dxf>
    <dxf>
      <fill>
        <patternFill patternType="gray125">
          <fgColor theme="3" tint="0.39997558519241921"/>
          <bgColor auto="1"/>
        </patternFill>
      </fill>
    </dxf>
    <dxf>
      <fill>
        <patternFill patternType="gray125">
          <fgColor theme="3" tint="0.39997558519241921"/>
          <bgColor auto="1"/>
        </patternFill>
      </fill>
    </dxf>
    <dxf>
      <fill>
        <patternFill patternType="gray125">
          <fgColor theme="3" tint="0.39997558519241921"/>
          <bgColor auto="1"/>
        </patternFill>
      </fill>
    </dxf>
    <dxf>
      <fill>
        <patternFill>
          <bgColor indexed="41"/>
        </patternFill>
      </fill>
    </dxf>
    <dxf>
      <fill>
        <patternFill patternType="gray125">
          <fgColor theme="3" tint="0.39997558519241921"/>
          <bgColor auto="1"/>
        </patternFill>
      </fill>
    </dxf>
    <dxf>
      <fill>
        <patternFill patternType="gray125">
          <fgColor theme="3" tint="0.39997558519241921"/>
          <bgColor auto="1"/>
        </patternFill>
      </fill>
    </dxf>
    <dxf>
      <fill>
        <patternFill>
          <bgColor indexed="41"/>
        </patternFill>
      </fill>
    </dxf>
    <dxf>
      <fill>
        <patternFill patternType="gray125">
          <fgColor theme="3" tint="0.39997558519241921"/>
          <bgColor auto="1"/>
        </patternFill>
      </fill>
    </dxf>
    <dxf>
      <fill>
        <patternFill patternType="gray125">
          <fgColor theme="3" tint="0.39997558519241921"/>
          <bgColor auto="1"/>
        </patternFill>
      </fill>
    </dxf>
    <dxf>
      <fill>
        <patternFill>
          <bgColor indexed="41"/>
        </patternFill>
      </fill>
    </dxf>
    <dxf>
      <fill>
        <patternFill patternType="gray125">
          <fgColor theme="3" tint="0.39997558519241921"/>
          <bgColor auto="1"/>
        </patternFill>
      </fill>
    </dxf>
    <dxf>
      <fill>
        <patternFill patternType="gray125">
          <fgColor theme="3" tint="0.39997558519241921"/>
          <bgColor auto="1"/>
        </patternFill>
      </fill>
    </dxf>
    <dxf>
      <fill>
        <patternFill>
          <bgColor indexed="41"/>
        </patternFill>
      </fill>
    </dxf>
    <dxf>
      <fill>
        <patternFill patternType="gray125">
          <fgColor theme="3" tint="0.39997558519241921"/>
          <bgColor auto="1"/>
        </patternFill>
      </fill>
    </dxf>
  </dxfs>
  <tableStyles count="0" defaultTableStyle="TableStyleMedium9" defaultPivotStyle="PivotStyleLight16"/>
  <colors>
    <mruColors>
      <color rgb="FFFFFF99"/>
      <color rgb="FFFFFFCC"/>
      <color rgb="FF00008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14</xdr:col>
      <xdr:colOff>0</xdr:colOff>
      <xdr:row>8</xdr:row>
      <xdr:rowOff>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0" y="190500"/>
          <a:ext cx="1312333" cy="1259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14</xdr:col>
      <xdr:colOff>0</xdr:colOff>
      <xdr:row>8</xdr:row>
      <xdr:rowOff>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FEE66FB3-4A85-4B05-9E6F-95EDBC824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00700" y="196850"/>
          <a:ext cx="1206500" cy="1244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42334</xdr:colOff>
      <xdr:row>5</xdr:row>
      <xdr:rowOff>42334</xdr:rowOff>
    </xdr:from>
    <xdr:to>
      <xdr:col>6</xdr:col>
      <xdr:colOff>433918</xdr:colOff>
      <xdr:row>13</xdr:row>
      <xdr:rowOff>179577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C38E7D4-E113-4FB1-A723-7FE2EDED2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34" y="957792"/>
          <a:ext cx="3466042" cy="15765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14</xdr:col>
      <xdr:colOff>0</xdr:colOff>
      <xdr:row>8</xdr:row>
      <xdr:rowOff>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D6F8309C-CEB1-42BF-A496-BCFDB355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00700" y="196850"/>
          <a:ext cx="1206500" cy="1244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14</xdr:col>
      <xdr:colOff>0</xdr:colOff>
      <xdr:row>8</xdr:row>
      <xdr:rowOff>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F526045F-3E1F-4DA7-BDA0-3D83B1782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00700" y="196850"/>
          <a:ext cx="1206500" cy="1244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14</xdr:col>
      <xdr:colOff>0</xdr:colOff>
      <xdr:row>8</xdr:row>
      <xdr:rowOff>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9EF3D6D-1DF0-48E0-98A8-2F69483D8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00700" y="196850"/>
          <a:ext cx="1206500" cy="1244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59999389629810485"/>
  </sheetPr>
  <dimension ref="A1:V52"/>
  <sheetViews>
    <sheetView showGridLines="0" showRowColHeaders="0" showRuler="0" zoomScale="120" zoomScaleNormal="120" zoomScalePageLayoutView="120" workbookViewId="0">
      <selection activeCell="F60" sqref="F60"/>
    </sheetView>
  </sheetViews>
  <sheetFormatPr defaultColWidth="8.81640625" defaultRowHeight="13" x14ac:dyDescent="0.3"/>
  <cols>
    <col min="1" max="1" width="0.81640625" style="8" customWidth="1"/>
    <col min="2" max="10" width="8.6328125" style="8" customWidth="1"/>
    <col min="11" max="12" width="0.81640625" style="8" customWidth="1"/>
    <col min="13" max="21" width="8.6328125" style="8" customWidth="1"/>
    <col min="22" max="23" width="0.81640625" style="8" customWidth="1"/>
    <col min="24" max="16384" width="8.81640625" style="8"/>
  </cols>
  <sheetData>
    <row r="1" spans="1:22" ht="15.5" customHeight="1" x14ac:dyDescent="0.3">
      <c r="A1" s="1"/>
      <c r="B1" s="37" t="s">
        <v>7</v>
      </c>
      <c r="C1" s="14"/>
      <c r="D1" s="2"/>
      <c r="E1" s="2"/>
      <c r="F1" s="2"/>
      <c r="G1" s="2"/>
      <c r="H1" s="2"/>
      <c r="I1" s="2"/>
      <c r="J1" s="35"/>
      <c r="K1" s="3"/>
      <c r="L1" s="4"/>
      <c r="M1" s="5" t="s">
        <v>6</v>
      </c>
      <c r="N1" s="6"/>
      <c r="O1" s="6"/>
      <c r="P1" s="6"/>
      <c r="Q1" s="6"/>
      <c r="R1" s="6"/>
      <c r="S1" s="6"/>
      <c r="T1" s="6"/>
      <c r="U1" s="6"/>
      <c r="V1" s="7"/>
    </row>
    <row r="2" spans="1:22" ht="14" customHeight="1" x14ac:dyDescent="0.3">
      <c r="A2" s="9"/>
      <c r="B2" s="10" t="s">
        <v>4</v>
      </c>
      <c r="C2" s="10"/>
      <c r="D2" s="10"/>
      <c r="E2" s="10"/>
      <c r="F2" s="10"/>
      <c r="G2" s="10"/>
      <c r="H2" s="10"/>
      <c r="I2" s="10"/>
      <c r="J2" s="10"/>
      <c r="L2" s="11"/>
      <c r="M2" s="12"/>
      <c r="N2" s="12"/>
      <c r="O2" s="12"/>
      <c r="P2" s="12"/>
      <c r="Q2" s="12"/>
      <c r="R2" s="12"/>
      <c r="S2" s="12"/>
      <c r="T2" s="12"/>
      <c r="U2" s="12"/>
      <c r="V2" s="13"/>
    </row>
    <row r="3" spans="1:22" ht="14" customHeight="1" x14ac:dyDescent="0.3">
      <c r="B3" s="14" t="s">
        <v>8</v>
      </c>
      <c r="C3" s="14"/>
      <c r="D3" s="14"/>
      <c r="E3" s="14"/>
      <c r="F3" s="14"/>
      <c r="G3" s="14"/>
      <c r="H3" s="14"/>
      <c r="I3" s="14"/>
      <c r="J3" s="14"/>
      <c r="L3" s="11"/>
      <c r="M3" s="12"/>
      <c r="N3" s="12"/>
      <c r="O3" s="12"/>
      <c r="P3" s="12"/>
      <c r="Q3" s="12"/>
      <c r="R3" s="12"/>
      <c r="S3" s="12"/>
      <c r="T3" s="12"/>
      <c r="U3" s="12"/>
      <c r="V3" s="13"/>
    </row>
    <row r="4" spans="1:22" ht="14" customHeight="1" x14ac:dyDescent="0.3">
      <c r="B4" s="14" t="s">
        <v>9</v>
      </c>
      <c r="C4" s="14"/>
      <c r="D4" s="14"/>
      <c r="E4" s="14"/>
      <c r="F4" s="14"/>
      <c r="G4" s="14"/>
      <c r="H4" s="14"/>
      <c r="I4" s="14"/>
      <c r="J4" s="14"/>
      <c r="L4" s="11"/>
      <c r="M4" s="12"/>
      <c r="N4" s="12"/>
      <c r="O4" s="12"/>
      <c r="P4" s="12"/>
      <c r="Q4" s="12"/>
      <c r="R4" s="12"/>
      <c r="S4" s="12"/>
      <c r="T4" s="12"/>
      <c r="U4" s="12"/>
      <c r="V4" s="13"/>
    </row>
    <row r="5" spans="1:22" ht="14" customHeight="1" x14ac:dyDescent="0.3">
      <c r="B5" s="14" t="s">
        <v>10</v>
      </c>
      <c r="C5" s="14"/>
      <c r="D5" s="14"/>
      <c r="E5" s="14"/>
      <c r="F5" s="14"/>
      <c r="G5" s="14"/>
      <c r="H5" s="14"/>
      <c r="I5" s="14"/>
      <c r="J5" s="14"/>
      <c r="L5" s="11"/>
      <c r="M5" s="12"/>
      <c r="N5" s="12"/>
      <c r="O5" s="12"/>
      <c r="P5" s="12"/>
      <c r="Q5" s="12"/>
      <c r="R5" s="12"/>
      <c r="S5" s="12"/>
      <c r="T5" s="12"/>
      <c r="U5" s="12"/>
      <c r="V5" s="13"/>
    </row>
    <row r="6" spans="1:22" ht="14" customHeight="1" x14ac:dyDescent="0.3">
      <c r="B6" s="8" t="s">
        <v>11</v>
      </c>
      <c r="C6" s="14"/>
      <c r="D6" s="14"/>
      <c r="E6" s="14"/>
      <c r="F6" s="14"/>
      <c r="G6" s="14"/>
      <c r="H6" s="14"/>
      <c r="I6" s="14"/>
      <c r="J6" s="14"/>
      <c r="L6" s="11"/>
      <c r="M6" s="12"/>
      <c r="N6" s="12"/>
      <c r="O6" s="12"/>
      <c r="P6" s="12"/>
      <c r="Q6" s="12"/>
      <c r="R6" s="12"/>
      <c r="S6" s="12"/>
      <c r="T6" s="12"/>
      <c r="U6" s="12"/>
      <c r="V6" s="13"/>
    </row>
    <row r="7" spans="1:22" ht="14" customHeight="1" x14ac:dyDescent="0.3">
      <c r="B7" s="14" t="s">
        <v>12</v>
      </c>
      <c r="C7" s="14"/>
      <c r="D7" s="14"/>
      <c r="E7" s="14"/>
      <c r="F7" s="14"/>
      <c r="G7" s="14"/>
      <c r="H7" s="14"/>
      <c r="I7" s="14"/>
      <c r="J7" s="14"/>
      <c r="L7" s="11"/>
      <c r="M7" s="12"/>
      <c r="N7" s="12"/>
      <c r="O7" s="12"/>
      <c r="P7" s="12"/>
      <c r="Q7" s="12"/>
      <c r="R7" s="12"/>
      <c r="S7" s="12"/>
      <c r="T7" s="12"/>
      <c r="U7" s="12"/>
      <c r="V7" s="13"/>
    </row>
    <row r="8" spans="1:22" ht="14" customHeight="1" x14ac:dyDescent="0.3">
      <c r="B8" s="15" t="s">
        <v>13</v>
      </c>
      <c r="C8" s="14"/>
      <c r="D8" s="14"/>
      <c r="E8" s="14"/>
      <c r="F8" s="14"/>
      <c r="G8" s="14"/>
      <c r="H8" s="14"/>
      <c r="I8" s="14"/>
      <c r="J8" s="14"/>
      <c r="L8" s="11"/>
      <c r="M8" s="12"/>
      <c r="N8" s="12"/>
      <c r="O8" s="12"/>
      <c r="P8" s="12"/>
      <c r="Q8" s="12"/>
      <c r="R8" s="12"/>
      <c r="S8" s="12"/>
      <c r="T8" s="12"/>
      <c r="U8" s="12"/>
      <c r="V8" s="13"/>
    </row>
    <row r="9" spans="1:22" ht="14" customHeight="1" x14ac:dyDescent="0.3">
      <c r="C9" s="14"/>
      <c r="D9" s="14"/>
      <c r="E9" s="14"/>
      <c r="F9" s="14"/>
      <c r="G9" s="14"/>
      <c r="H9" s="14"/>
      <c r="I9" s="14"/>
      <c r="J9" s="14"/>
      <c r="L9" s="11"/>
      <c r="M9" s="12"/>
      <c r="N9" s="12"/>
      <c r="O9" s="12"/>
      <c r="P9" s="12"/>
      <c r="Q9" s="12"/>
      <c r="R9" s="12"/>
      <c r="S9" s="12"/>
      <c r="T9" s="12"/>
      <c r="U9" s="12"/>
      <c r="V9" s="13"/>
    </row>
    <row r="10" spans="1:22" ht="14" customHeight="1" x14ac:dyDescent="0.3">
      <c r="B10" s="14" t="s">
        <v>14</v>
      </c>
      <c r="C10" s="14"/>
      <c r="D10" s="14"/>
      <c r="E10" s="14"/>
      <c r="F10" s="14"/>
      <c r="G10" s="14"/>
      <c r="H10" s="14"/>
      <c r="I10" s="14"/>
      <c r="J10" s="14"/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3"/>
    </row>
    <row r="11" spans="1:22" ht="14" customHeight="1" x14ac:dyDescent="0.3">
      <c r="B11" s="15" t="s">
        <v>157</v>
      </c>
      <c r="C11" s="14"/>
      <c r="D11" s="14"/>
      <c r="E11" s="14"/>
      <c r="F11" s="14"/>
      <c r="G11" s="14"/>
      <c r="H11" s="14"/>
      <c r="I11" s="14"/>
      <c r="J11" s="14"/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3"/>
    </row>
    <row r="12" spans="1:22" ht="14" customHeight="1" x14ac:dyDescent="0.3">
      <c r="B12" s="14" t="s">
        <v>15</v>
      </c>
      <c r="C12" s="14"/>
      <c r="D12" s="14"/>
      <c r="E12" s="14"/>
      <c r="F12" s="14"/>
      <c r="G12" s="14"/>
      <c r="H12" s="14"/>
      <c r="I12" s="14"/>
      <c r="J12" s="14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3"/>
    </row>
    <row r="13" spans="1:22" ht="14" customHeight="1" x14ac:dyDescent="0.3">
      <c r="B13" s="14" t="s">
        <v>16</v>
      </c>
      <c r="C13" s="14"/>
      <c r="D13" s="14"/>
      <c r="E13" s="14"/>
      <c r="F13" s="14"/>
      <c r="G13" s="14"/>
      <c r="H13" s="14"/>
      <c r="I13" s="14"/>
      <c r="J13" s="14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3"/>
    </row>
    <row r="14" spans="1:22" ht="14" customHeight="1" x14ac:dyDescent="0.3">
      <c r="B14" s="14" t="s">
        <v>17</v>
      </c>
      <c r="C14" s="14"/>
      <c r="D14" s="14"/>
      <c r="E14" s="14"/>
      <c r="F14" s="14"/>
      <c r="G14" s="14"/>
      <c r="H14" s="14"/>
      <c r="I14" s="14"/>
      <c r="J14" s="14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3"/>
    </row>
    <row r="15" spans="1:22" ht="14" customHeight="1" x14ac:dyDescent="0.3">
      <c r="B15" s="15" t="s">
        <v>18</v>
      </c>
      <c r="C15" s="14"/>
      <c r="D15" s="14"/>
      <c r="E15" s="14"/>
      <c r="F15" s="14"/>
      <c r="G15" s="14"/>
      <c r="H15" s="14"/>
      <c r="I15" s="14"/>
      <c r="J15" s="14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3"/>
    </row>
    <row r="16" spans="1:22" ht="14" customHeight="1" x14ac:dyDescent="0.3">
      <c r="B16" s="15" t="s">
        <v>19</v>
      </c>
      <c r="C16" s="14"/>
      <c r="D16" s="14"/>
      <c r="E16" s="14"/>
      <c r="F16" s="14"/>
      <c r="G16" s="14"/>
      <c r="H16" s="14"/>
      <c r="I16" s="14"/>
      <c r="J16" s="14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3"/>
    </row>
    <row r="17" spans="2:22" ht="14" customHeight="1" x14ac:dyDescent="0.3">
      <c r="B17" s="14" t="s">
        <v>20</v>
      </c>
      <c r="C17" s="14"/>
      <c r="D17" s="14"/>
      <c r="E17" s="14"/>
      <c r="F17" s="14"/>
      <c r="G17" s="14"/>
      <c r="H17" s="14"/>
      <c r="I17" s="14"/>
      <c r="J17" s="14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3"/>
    </row>
    <row r="18" spans="2:22" ht="14" customHeight="1" x14ac:dyDescent="0.3">
      <c r="B18" s="14" t="s">
        <v>21</v>
      </c>
      <c r="C18" s="15"/>
      <c r="D18" s="15"/>
      <c r="E18" s="15"/>
      <c r="F18" s="15"/>
      <c r="G18" s="15"/>
      <c r="H18" s="15"/>
      <c r="I18" s="15"/>
      <c r="J18" s="15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3"/>
    </row>
    <row r="19" spans="2:22" ht="14" customHeight="1" x14ac:dyDescent="0.3">
      <c r="B19" s="14" t="s">
        <v>22</v>
      </c>
      <c r="C19" s="15"/>
      <c r="D19" s="15"/>
      <c r="E19" s="15"/>
      <c r="F19" s="15"/>
      <c r="G19" s="15"/>
      <c r="H19" s="15"/>
      <c r="I19" s="15"/>
      <c r="J19" s="15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3"/>
    </row>
    <row r="20" spans="2:22" ht="14" customHeight="1" x14ac:dyDescent="0.3">
      <c r="B20" s="14" t="s">
        <v>23</v>
      </c>
      <c r="C20" s="15"/>
      <c r="D20" s="15"/>
      <c r="E20" s="15"/>
      <c r="F20" s="15"/>
      <c r="G20" s="15"/>
      <c r="H20" s="15"/>
      <c r="I20" s="15"/>
      <c r="J20" s="15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2:22" ht="14" customHeight="1" x14ac:dyDescent="0.3">
      <c r="B21" s="15" t="s">
        <v>24</v>
      </c>
      <c r="C21" s="15"/>
      <c r="D21" s="15"/>
      <c r="E21" s="15"/>
      <c r="F21" s="15"/>
      <c r="G21" s="15"/>
      <c r="H21" s="15"/>
      <c r="I21" s="15"/>
      <c r="J21" s="15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3"/>
    </row>
    <row r="22" spans="2:22" ht="14" customHeight="1" x14ac:dyDescent="0.3">
      <c r="B22" s="15" t="s">
        <v>25</v>
      </c>
      <c r="C22" s="15"/>
      <c r="D22" s="15"/>
      <c r="E22" s="15"/>
      <c r="F22" s="15"/>
      <c r="G22" s="15"/>
      <c r="H22" s="15"/>
      <c r="I22" s="15"/>
      <c r="J22" s="15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3"/>
    </row>
    <row r="23" spans="2:22" ht="14" customHeight="1" x14ac:dyDescent="0.3">
      <c r="B23" s="10" t="s">
        <v>26</v>
      </c>
      <c r="C23" s="10"/>
      <c r="D23" s="10"/>
      <c r="E23" s="10"/>
      <c r="F23" s="10"/>
      <c r="G23" s="10"/>
      <c r="H23" s="10"/>
      <c r="I23" s="10"/>
      <c r="J23" s="10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3"/>
    </row>
    <row r="24" spans="2:22" ht="14" customHeight="1" x14ac:dyDescent="0.3">
      <c r="B24" s="10" t="s">
        <v>27</v>
      </c>
      <c r="C24" s="10"/>
      <c r="D24" s="10"/>
      <c r="E24" s="10"/>
      <c r="F24" s="10"/>
      <c r="G24" s="10"/>
      <c r="H24" s="10"/>
      <c r="I24" s="10"/>
      <c r="J24" s="10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3"/>
    </row>
    <row r="25" spans="2:22" ht="14" customHeight="1" x14ac:dyDescent="0.3">
      <c r="B25" s="10"/>
      <c r="C25" s="10"/>
      <c r="D25" s="10"/>
      <c r="E25" s="10"/>
      <c r="F25" s="10"/>
      <c r="G25" s="10"/>
      <c r="H25" s="10"/>
      <c r="I25" s="10"/>
      <c r="J25" s="10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3"/>
    </row>
    <row r="26" spans="2:22" ht="14" customHeight="1" x14ac:dyDescent="0.3">
      <c r="B26" s="10"/>
      <c r="C26" s="10"/>
      <c r="D26" s="10"/>
      <c r="E26" s="10"/>
      <c r="F26" s="10"/>
      <c r="G26" s="10"/>
      <c r="H26" s="10"/>
      <c r="I26" s="10"/>
      <c r="J26" s="10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2:22" ht="14" customHeight="1" x14ac:dyDescent="0.3">
      <c r="B27" s="10"/>
      <c r="C27" s="10"/>
      <c r="D27" s="10"/>
      <c r="E27" s="10"/>
      <c r="F27" s="10"/>
      <c r="G27" s="10"/>
      <c r="H27" s="10"/>
      <c r="I27" s="10"/>
      <c r="J27" s="10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3"/>
    </row>
    <row r="28" spans="2:22" ht="14" customHeight="1" x14ac:dyDescent="0.3">
      <c r="B28" s="10"/>
      <c r="C28" s="10"/>
      <c r="D28" s="10"/>
      <c r="E28" s="10"/>
      <c r="F28" s="10"/>
      <c r="G28" s="10"/>
      <c r="H28" s="10"/>
      <c r="I28" s="10"/>
      <c r="J28" s="10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3"/>
    </row>
    <row r="29" spans="2:22" ht="14" customHeight="1" x14ac:dyDescent="0.3">
      <c r="B29" s="15"/>
      <c r="C29" s="15"/>
      <c r="D29" s="15"/>
      <c r="E29" s="15"/>
      <c r="F29" s="15"/>
      <c r="G29" s="15"/>
      <c r="H29" s="15"/>
      <c r="I29" s="15"/>
      <c r="J29" s="15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2:22" ht="14" customHeight="1" x14ac:dyDescent="0.3">
      <c r="B30" s="15"/>
      <c r="C30" s="15"/>
      <c r="D30" s="15"/>
      <c r="E30" s="15"/>
      <c r="F30" s="15"/>
      <c r="G30" s="15"/>
      <c r="H30" s="15"/>
      <c r="I30" s="15"/>
      <c r="J30" s="15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3"/>
    </row>
    <row r="31" spans="2:22" ht="14" customHeight="1" x14ac:dyDescent="0.3">
      <c r="B31" s="15"/>
      <c r="C31" s="15"/>
      <c r="D31" s="15"/>
      <c r="E31" s="15"/>
      <c r="F31" s="15"/>
      <c r="G31" s="15"/>
      <c r="H31" s="15"/>
      <c r="I31" s="15"/>
      <c r="J31" s="15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3"/>
    </row>
    <row r="32" spans="2:22" ht="14" customHeight="1" x14ac:dyDescent="0.3">
      <c r="B32" s="15"/>
      <c r="C32" s="15"/>
      <c r="D32" s="15"/>
      <c r="E32" s="15"/>
      <c r="F32" s="15"/>
      <c r="G32" s="15"/>
      <c r="H32" s="15"/>
      <c r="I32" s="15"/>
      <c r="J32" s="15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3"/>
    </row>
    <row r="33" spans="2:22" ht="14" customHeight="1" x14ac:dyDescent="0.3">
      <c r="B33" s="15"/>
      <c r="C33" s="15"/>
      <c r="D33" s="15"/>
      <c r="E33" s="15"/>
      <c r="F33" s="15"/>
      <c r="G33" s="15"/>
      <c r="H33" s="15"/>
      <c r="I33" s="15"/>
      <c r="J33" s="15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3"/>
    </row>
    <row r="34" spans="2:22" ht="14" customHeight="1" x14ac:dyDescent="0.3">
      <c r="B34" s="15"/>
      <c r="C34" s="15"/>
      <c r="D34" s="15"/>
      <c r="E34" s="15"/>
      <c r="F34" s="15"/>
      <c r="G34" s="15"/>
      <c r="H34" s="15"/>
      <c r="I34" s="15"/>
      <c r="J34" s="15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5" spans="2:22" ht="14" customHeight="1" x14ac:dyDescent="0.3">
      <c r="B35" s="15"/>
      <c r="C35" s="15"/>
      <c r="D35" s="15"/>
      <c r="E35" s="15"/>
      <c r="F35" s="15"/>
      <c r="G35" s="15"/>
      <c r="H35" s="15"/>
      <c r="I35" s="15"/>
      <c r="J35" s="15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3"/>
    </row>
    <row r="36" spans="2:22" ht="14" customHeight="1" x14ac:dyDescent="0.3">
      <c r="B36" s="15"/>
      <c r="C36" s="15"/>
      <c r="D36" s="15"/>
      <c r="E36" s="15"/>
      <c r="F36" s="15"/>
      <c r="G36" s="15"/>
      <c r="H36" s="15"/>
      <c r="I36" s="15"/>
      <c r="J36" s="15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3"/>
    </row>
    <row r="37" spans="2:22" ht="14" customHeight="1" x14ac:dyDescent="0.3">
      <c r="B37" s="15"/>
      <c r="C37" s="15"/>
      <c r="D37" s="15"/>
      <c r="E37" s="15"/>
      <c r="F37" s="15"/>
      <c r="G37" s="15"/>
      <c r="H37" s="15"/>
      <c r="I37" s="15"/>
      <c r="J37" s="15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3"/>
    </row>
    <row r="38" spans="2:22" ht="14" customHeight="1" x14ac:dyDescent="0.3">
      <c r="B38" s="15"/>
      <c r="C38" s="15"/>
      <c r="D38" s="15"/>
      <c r="E38" s="15"/>
      <c r="F38" s="15"/>
      <c r="G38" s="15"/>
      <c r="H38" s="15"/>
      <c r="I38" s="15"/>
      <c r="J38" s="15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3"/>
    </row>
    <row r="39" spans="2:22" ht="14" customHeight="1" x14ac:dyDescent="0.3">
      <c r="B39" s="15"/>
      <c r="C39" s="15"/>
      <c r="D39" s="15"/>
      <c r="E39" s="15"/>
      <c r="F39" s="15"/>
      <c r="G39" s="15"/>
      <c r="H39" s="15"/>
      <c r="I39" s="15"/>
      <c r="J39" s="15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3"/>
    </row>
    <row r="40" spans="2:22" ht="14" customHeight="1" x14ac:dyDescent="0.3">
      <c r="B40" s="15"/>
      <c r="C40" s="15"/>
      <c r="D40" s="15"/>
      <c r="E40" s="15"/>
      <c r="F40" s="15"/>
      <c r="G40" s="15"/>
      <c r="H40" s="15"/>
      <c r="I40" s="15"/>
      <c r="J40" s="15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3"/>
    </row>
    <row r="41" spans="2:22" ht="14" customHeight="1" x14ac:dyDescent="0.3">
      <c r="B41" s="15"/>
      <c r="C41" s="15"/>
      <c r="D41" s="15"/>
      <c r="E41" s="15"/>
      <c r="F41" s="15"/>
      <c r="G41" s="15"/>
      <c r="H41" s="15"/>
      <c r="I41" s="15"/>
      <c r="J41" s="15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3"/>
    </row>
    <row r="42" spans="2:22" ht="14" customHeight="1" x14ac:dyDescent="0.3">
      <c r="B42" s="15"/>
      <c r="C42" s="15"/>
      <c r="D42" s="15"/>
      <c r="E42" s="15"/>
      <c r="F42" s="15"/>
      <c r="G42" s="15"/>
      <c r="H42" s="15"/>
      <c r="I42" s="15"/>
      <c r="J42" s="15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3"/>
    </row>
    <row r="43" spans="2:22" ht="14" customHeight="1" x14ac:dyDescent="0.3">
      <c r="B43" s="15"/>
      <c r="C43" s="15"/>
      <c r="D43" s="15"/>
      <c r="E43" s="15"/>
      <c r="F43" s="15"/>
      <c r="G43" s="15"/>
      <c r="H43" s="15"/>
      <c r="I43" s="15"/>
      <c r="J43" s="15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3"/>
    </row>
    <row r="44" spans="2:22" ht="14" customHeight="1" x14ac:dyDescent="0.3">
      <c r="B44" s="15"/>
      <c r="C44" s="15"/>
      <c r="D44" s="15"/>
      <c r="E44" s="15"/>
      <c r="F44" s="15"/>
      <c r="G44" s="15"/>
      <c r="H44" s="15"/>
      <c r="I44" s="15"/>
      <c r="J44" s="15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3"/>
    </row>
    <row r="45" spans="2:22" ht="14" customHeight="1" x14ac:dyDescent="0.3">
      <c r="B45" s="15"/>
      <c r="C45" s="15"/>
      <c r="D45" s="15"/>
      <c r="E45" s="15"/>
      <c r="F45" s="15"/>
      <c r="G45" s="15"/>
      <c r="H45" s="15"/>
      <c r="I45" s="15"/>
      <c r="J45" s="15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3"/>
    </row>
    <row r="46" spans="2:22" ht="14" customHeight="1" x14ac:dyDescent="0.3">
      <c r="B46" s="15"/>
      <c r="C46" s="15"/>
      <c r="D46" s="15"/>
      <c r="E46" s="15"/>
      <c r="F46" s="15"/>
      <c r="G46" s="15"/>
      <c r="H46" s="15"/>
      <c r="I46" s="15"/>
      <c r="J46" s="15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3"/>
    </row>
    <row r="47" spans="2:22" ht="14" customHeight="1" x14ac:dyDescent="0.3">
      <c r="B47" s="15"/>
      <c r="C47" s="15"/>
      <c r="D47" s="15"/>
      <c r="E47" s="15"/>
      <c r="F47" s="15"/>
      <c r="G47" s="15"/>
      <c r="H47" s="15"/>
      <c r="I47" s="15"/>
      <c r="J47" s="15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3"/>
    </row>
    <row r="48" spans="2:22" ht="14" customHeight="1" x14ac:dyDescent="0.3">
      <c r="B48" s="15"/>
      <c r="C48" s="15"/>
      <c r="D48" s="15"/>
      <c r="E48" s="15"/>
      <c r="F48" s="15"/>
      <c r="G48" s="15"/>
      <c r="H48" s="15"/>
      <c r="I48" s="15"/>
      <c r="J48" s="15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3"/>
    </row>
    <row r="49" spans="2:22" ht="14" customHeight="1" x14ac:dyDescent="0.3">
      <c r="B49" s="15"/>
      <c r="C49" s="15"/>
      <c r="D49" s="15"/>
      <c r="E49" s="15"/>
      <c r="F49" s="15"/>
      <c r="G49" s="15"/>
      <c r="H49" s="15"/>
      <c r="I49" s="15"/>
      <c r="J49" s="15"/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3"/>
    </row>
    <row r="50" spans="2:22" ht="14" customHeight="1" x14ac:dyDescent="0.3">
      <c r="B50" s="15"/>
      <c r="C50" s="15"/>
      <c r="D50" s="15"/>
      <c r="E50" s="15"/>
      <c r="F50" s="15"/>
      <c r="G50" s="15"/>
      <c r="H50" s="15"/>
      <c r="I50" s="15"/>
      <c r="J50" s="15"/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3"/>
    </row>
    <row r="51" spans="2:22" ht="14" customHeight="1" x14ac:dyDescent="0.3">
      <c r="B51" s="16"/>
      <c r="C51" s="16"/>
      <c r="D51" s="16"/>
      <c r="E51" s="16"/>
      <c r="F51" s="16"/>
      <c r="G51" s="16"/>
      <c r="H51" s="16"/>
      <c r="I51" s="16"/>
      <c r="J51" s="16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3"/>
    </row>
    <row r="52" spans="2:22" ht="14" customHeight="1" x14ac:dyDescent="0.3">
      <c r="B52" s="16"/>
      <c r="C52" s="16"/>
      <c r="D52" s="16"/>
      <c r="E52" s="16"/>
      <c r="F52" s="16"/>
      <c r="G52" s="16"/>
      <c r="H52" s="16"/>
      <c r="I52" s="16"/>
      <c r="J52" s="16"/>
      <c r="L52" s="17"/>
      <c r="M52" s="18"/>
      <c r="N52" s="18"/>
      <c r="O52" s="18"/>
      <c r="P52" s="18"/>
      <c r="Q52" s="18"/>
      <c r="R52" s="18"/>
      <c r="S52" s="18"/>
      <c r="T52" s="18"/>
      <c r="U52" s="18"/>
      <c r="V52" s="19"/>
    </row>
  </sheetData>
  <phoneticPr fontId="1" type="noConversion"/>
  <pageMargins left="0.74803149606299213" right="0.74803149606299213" top="0.74803149606299213" bottom="0.74803149606299213" header="0.31496062992125984" footer="0.31496062992125984"/>
  <pageSetup paperSize="9" orientation="portrait"/>
  <headerFooter alignWithMargins="0">
    <oddFooter>&amp;L&amp;"Calibri,Regular"LeongTY&amp;R&amp;"-,Regular"&amp;F/&amp;A</oddFooter>
  </headerFooter>
  <colBreaks count="2" manualBreakCount="2">
    <brk id="11" max="1048575" man="1"/>
    <brk id="22" max="1048575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71EF-9B1A-4D5F-A3C2-3492C62B036F}">
  <sheetPr>
    <tabColor rgb="FFFFFFAF"/>
  </sheetPr>
  <dimension ref="A1:M32"/>
  <sheetViews>
    <sheetView showGridLines="0" showRuler="0" zoomScale="110" zoomScaleNormal="110" zoomScalePageLayoutView="110" workbookViewId="0">
      <selection activeCell="H6" sqref="H6"/>
    </sheetView>
  </sheetViews>
  <sheetFormatPr defaultColWidth="8.81640625" defaultRowHeight="13" x14ac:dyDescent="0.3"/>
  <cols>
    <col min="1" max="1" width="5.81640625" style="20" customWidth="1"/>
    <col min="2" max="2" width="16.7265625" style="20" customWidth="1"/>
    <col min="3" max="3" width="20.90625" style="20" customWidth="1"/>
    <col min="4" max="4" width="18.90625" style="20" customWidth="1"/>
    <col min="5" max="5" width="19.08984375" style="20" customWidth="1"/>
    <col min="6" max="6" width="15.90625" style="20" customWidth="1"/>
    <col min="7" max="7" width="12" style="20" customWidth="1"/>
    <col min="8" max="11" width="7.453125" style="20" customWidth="1"/>
    <col min="12" max="13" width="0.81640625" style="20" customWidth="1"/>
    <col min="14" max="16384" width="8.81640625" style="20"/>
  </cols>
  <sheetData>
    <row r="1" spans="1:13" ht="15.5" x14ac:dyDescent="0.35">
      <c r="A1" s="21" t="s">
        <v>117</v>
      </c>
      <c r="B1" s="21"/>
      <c r="K1" s="35"/>
    </row>
    <row r="2" spans="1:13" ht="15.5" x14ac:dyDescent="0.35">
      <c r="B2" s="21"/>
      <c r="C2" s="39"/>
      <c r="K2" s="35"/>
    </row>
    <row r="3" spans="1:13" x14ac:dyDescent="0.3">
      <c r="B3" s="41" t="s">
        <v>127</v>
      </c>
      <c r="C3" s="39"/>
      <c r="D3" s="20" t="s">
        <v>138</v>
      </c>
      <c r="E3" s="20" t="s">
        <v>139</v>
      </c>
      <c r="I3" s="64" t="s">
        <v>0</v>
      </c>
    </row>
    <row r="4" spans="1:13" x14ac:dyDescent="0.3">
      <c r="A4" s="69" t="s">
        <v>37</v>
      </c>
      <c r="B4" s="42" t="s">
        <v>118</v>
      </c>
      <c r="C4" s="42" t="s">
        <v>122</v>
      </c>
      <c r="D4" s="43" t="s">
        <v>136</v>
      </c>
      <c r="E4" s="43" t="s">
        <v>123</v>
      </c>
      <c r="H4" s="23" t="s">
        <v>118</v>
      </c>
      <c r="I4" s="24" t="s">
        <v>160</v>
      </c>
      <c r="J4" s="25" t="s">
        <v>5</v>
      </c>
      <c r="K4" s="26"/>
      <c r="L4" s="27"/>
      <c r="M4" s="27"/>
    </row>
    <row r="5" spans="1:13" x14ac:dyDescent="0.3">
      <c r="A5" s="69"/>
      <c r="B5" s="45" t="s">
        <v>137</v>
      </c>
      <c r="C5" s="50">
        <v>0</v>
      </c>
      <c r="D5" s="46" t="str">
        <f>IF(C5&lt;5, "Part-time", "Full-time")</f>
        <v>Part-time</v>
      </c>
      <c r="E5" s="46">
        <f>IF(D5="Full-time",9100,C5*2000)</f>
        <v>0</v>
      </c>
      <c r="H5" s="23" t="s">
        <v>122</v>
      </c>
      <c r="I5" s="24" t="s">
        <v>161</v>
      </c>
      <c r="J5" s="25" t="s">
        <v>5</v>
      </c>
      <c r="K5" s="26"/>
      <c r="L5" s="27"/>
      <c r="M5" s="27"/>
    </row>
    <row r="6" spans="1:13" x14ac:dyDescent="0.3">
      <c r="A6" s="69"/>
      <c r="B6" s="40"/>
      <c r="H6" s="23"/>
      <c r="I6" s="24"/>
      <c r="J6" s="25"/>
      <c r="K6" s="26"/>
      <c r="L6" s="27"/>
      <c r="M6" s="27"/>
    </row>
    <row r="7" spans="1:13" x14ac:dyDescent="0.3">
      <c r="A7" s="69"/>
      <c r="B7" s="41" t="s">
        <v>125</v>
      </c>
      <c r="C7" s="26"/>
      <c r="D7" s="27"/>
      <c r="E7" s="27"/>
      <c r="H7" s="23" t="s">
        <v>136</v>
      </c>
      <c r="I7" s="24" t="s">
        <v>162</v>
      </c>
      <c r="J7" s="25" t="str">
        <f ca="1">_xlfn.FORMULATEXT($D$5)</f>
        <v>=IF(C5&lt;5, "Part-time", "Full-time")</v>
      </c>
      <c r="K7" s="26"/>
      <c r="L7" s="27"/>
      <c r="M7" s="27"/>
    </row>
    <row r="8" spans="1:13" x14ac:dyDescent="0.3">
      <c r="A8" s="69" t="s">
        <v>124</v>
      </c>
      <c r="B8" s="42" t="s">
        <v>118</v>
      </c>
      <c r="C8" s="42" t="s">
        <v>122</v>
      </c>
      <c r="D8" s="43" t="s">
        <v>136</v>
      </c>
      <c r="E8" s="43" t="s">
        <v>123</v>
      </c>
      <c r="H8" s="23" t="s">
        <v>123</v>
      </c>
      <c r="I8" s="24" t="s">
        <v>164</v>
      </c>
      <c r="J8" s="25" t="str">
        <f ca="1">_xlfn.FORMULATEXT($E$5)</f>
        <v>=IF(D5="Full-time",9100,C5*2000)</v>
      </c>
      <c r="K8" s="26"/>
      <c r="L8" s="27"/>
      <c r="M8" s="27"/>
    </row>
    <row r="9" spans="1:13" x14ac:dyDescent="0.3">
      <c r="B9" s="45" t="s">
        <v>119</v>
      </c>
      <c r="C9" s="50">
        <v>4</v>
      </c>
      <c r="D9" s="46" t="str">
        <f>IF(C9&lt;5, "Part-time", "Full-time")</f>
        <v>Part-time</v>
      </c>
      <c r="E9" s="46">
        <f>IF(D9="Full-time",9100,C9*2000)</f>
        <v>8000</v>
      </c>
      <c r="H9" s="23"/>
      <c r="I9" s="24"/>
      <c r="J9" s="25"/>
      <c r="K9" s="26"/>
      <c r="L9" s="27"/>
      <c r="M9" s="27"/>
    </row>
    <row r="10" spans="1:13" x14ac:dyDescent="0.3">
      <c r="B10" s="45" t="s">
        <v>120</v>
      </c>
      <c r="C10" s="50">
        <v>6</v>
      </c>
      <c r="D10" s="46" t="str">
        <f>IF(C10&lt;5, "Part-time", "Full-time")</f>
        <v>Full-time</v>
      </c>
      <c r="E10" s="46">
        <f>IF(D10="Full-time",9100,C10*2000)</f>
        <v>9100</v>
      </c>
      <c r="H10" s="23"/>
      <c r="I10" s="24"/>
      <c r="J10" s="25"/>
      <c r="K10" s="26"/>
      <c r="L10" s="27"/>
      <c r="M10" s="27"/>
    </row>
    <row r="11" spans="1:13" x14ac:dyDescent="0.3">
      <c r="B11" s="45" t="s">
        <v>121</v>
      </c>
      <c r="C11" s="50">
        <v>3</v>
      </c>
      <c r="D11" s="46" t="str">
        <f>IF(C11&lt;5, "Part-time", "Full-time")</f>
        <v>Part-time</v>
      </c>
      <c r="E11" s="46">
        <f>IF(D11="Full-time",9100,C11*2000)</f>
        <v>6000</v>
      </c>
      <c r="H11" s="23"/>
      <c r="I11" s="24"/>
      <c r="J11" s="25"/>
      <c r="K11" s="26"/>
      <c r="L11" s="27"/>
      <c r="M11" s="27"/>
    </row>
    <row r="12" spans="1:13" x14ac:dyDescent="0.3">
      <c r="B12" s="25"/>
      <c r="C12" s="26"/>
      <c r="D12" s="27"/>
      <c r="E12" s="27"/>
      <c r="H12" s="23"/>
      <c r="I12" s="24"/>
      <c r="J12" s="25"/>
      <c r="K12" s="26"/>
      <c r="L12" s="27"/>
      <c r="M12" s="27"/>
    </row>
    <row r="13" spans="1:13" x14ac:dyDescent="0.3">
      <c r="B13" s="30"/>
      <c r="C13" s="31"/>
      <c r="H13" s="23"/>
      <c r="I13" s="24"/>
      <c r="J13" s="25"/>
      <c r="K13" s="26"/>
      <c r="L13" s="27"/>
      <c r="M13" s="27"/>
    </row>
    <row r="14" spans="1:13" x14ac:dyDescent="0.3">
      <c r="B14" s="34"/>
      <c r="C14" s="27"/>
    </row>
    <row r="15" spans="1:13" x14ac:dyDescent="0.3">
      <c r="H15" s="23"/>
      <c r="I15" s="24"/>
      <c r="J15" s="25"/>
      <c r="K15" s="26"/>
      <c r="L15" s="27"/>
      <c r="M15" s="27"/>
    </row>
    <row r="16" spans="1:13" x14ac:dyDescent="0.3">
      <c r="H16" s="23"/>
      <c r="I16" s="24"/>
      <c r="J16" s="25"/>
      <c r="K16" s="26"/>
      <c r="L16" s="27"/>
      <c r="M16" s="27"/>
    </row>
    <row r="17" spans="8:13" x14ac:dyDescent="0.3">
      <c r="H17" s="23"/>
      <c r="I17" s="24"/>
      <c r="J17" s="25"/>
      <c r="K17" s="26"/>
      <c r="L17" s="27"/>
      <c r="M17" s="27"/>
    </row>
    <row r="18" spans="8:13" x14ac:dyDescent="0.3">
      <c r="H18" s="23"/>
      <c r="I18" s="24"/>
      <c r="J18" s="25"/>
      <c r="K18" s="26"/>
      <c r="L18" s="27"/>
      <c r="M18" s="27"/>
    </row>
    <row r="19" spans="8:13" x14ac:dyDescent="0.3">
      <c r="H19" s="23"/>
      <c r="I19" s="24"/>
      <c r="J19" s="25"/>
      <c r="K19" s="26"/>
      <c r="L19" s="27"/>
      <c r="M19" s="27"/>
    </row>
    <row r="20" spans="8:13" x14ac:dyDescent="0.3">
      <c r="H20" s="28"/>
      <c r="I20" s="29"/>
      <c r="J20" s="30"/>
      <c r="K20" s="31"/>
      <c r="L20" s="27"/>
      <c r="M20" s="27"/>
    </row>
    <row r="21" spans="8:13" x14ac:dyDescent="0.3">
      <c r="H21" s="32"/>
      <c r="I21" s="33"/>
      <c r="J21" s="34"/>
      <c r="K21" s="27"/>
      <c r="L21" s="27"/>
      <c r="M21" s="27"/>
    </row>
    <row r="22" spans="8:13" x14ac:dyDescent="0.3">
      <c r="H22" s="22"/>
    </row>
    <row r="23" spans="8:13" x14ac:dyDescent="0.3">
      <c r="H23" s="23"/>
      <c r="I23" s="24"/>
      <c r="J23" s="25"/>
      <c r="K23" s="26"/>
      <c r="L23" s="27"/>
      <c r="M23" s="27"/>
    </row>
    <row r="24" spans="8:13" x14ac:dyDescent="0.3">
      <c r="H24" s="23"/>
      <c r="I24" s="24"/>
      <c r="J24" s="25"/>
      <c r="K24" s="26"/>
      <c r="L24" s="27"/>
      <c r="M24" s="27"/>
    </row>
    <row r="25" spans="8:13" x14ac:dyDescent="0.3">
      <c r="H25" s="23"/>
      <c r="I25" s="24"/>
      <c r="J25" s="25"/>
      <c r="K25" s="26"/>
      <c r="L25" s="27"/>
      <c r="M25" s="27"/>
    </row>
    <row r="26" spans="8:13" x14ac:dyDescent="0.3">
      <c r="H26" s="23"/>
      <c r="I26" s="24"/>
      <c r="J26" s="25"/>
      <c r="K26" s="26"/>
      <c r="L26" s="27"/>
      <c r="M26" s="27"/>
    </row>
    <row r="27" spans="8:13" x14ac:dyDescent="0.3">
      <c r="H27" s="23"/>
      <c r="I27" s="24"/>
      <c r="J27" s="25"/>
      <c r="K27" s="26"/>
      <c r="L27" s="27"/>
      <c r="M27" s="27"/>
    </row>
    <row r="28" spans="8:13" x14ac:dyDescent="0.3">
      <c r="H28" s="23"/>
      <c r="I28" s="24"/>
      <c r="J28" s="25"/>
      <c r="K28" s="26"/>
      <c r="L28" s="27"/>
      <c r="M28" s="27"/>
    </row>
    <row r="29" spans="8:13" x14ac:dyDescent="0.3">
      <c r="H29" s="23"/>
      <c r="I29" s="24"/>
      <c r="J29" s="25"/>
      <c r="K29" s="26"/>
      <c r="L29" s="27"/>
      <c r="M29" s="27"/>
    </row>
    <row r="30" spans="8:13" x14ac:dyDescent="0.3">
      <c r="H30" s="23"/>
      <c r="I30" s="24"/>
      <c r="J30" s="25"/>
      <c r="K30" s="26"/>
      <c r="L30" s="27"/>
      <c r="M30" s="27"/>
    </row>
    <row r="31" spans="8:13" x14ac:dyDescent="0.3">
      <c r="H31" s="23"/>
      <c r="I31" s="24"/>
      <c r="J31" s="25"/>
      <c r="K31" s="26"/>
      <c r="L31" s="27"/>
      <c r="M31" s="27"/>
    </row>
    <row r="32" spans="8:13" x14ac:dyDescent="0.3">
      <c r="H32" s="23"/>
      <c r="I32" s="24"/>
      <c r="J32" s="25"/>
      <c r="K32" s="26"/>
      <c r="L32" s="27"/>
      <c r="M32" s="27"/>
    </row>
  </sheetData>
  <conditionalFormatting sqref="B5:C5">
    <cfRule type="cellIs" dxfId="3" priority="4" stopIfTrue="1" operator="equal">
      <formula>""</formula>
    </cfRule>
  </conditionalFormatting>
  <conditionalFormatting sqref="B9:C9">
    <cfRule type="cellIs" dxfId="2" priority="3" stopIfTrue="1" operator="equal">
      <formula>""</formula>
    </cfRule>
  </conditionalFormatting>
  <conditionalFormatting sqref="B10:C10">
    <cfRule type="cellIs" dxfId="1" priority="2" stopIfTrue="1" operator="equal">
      <formula>""</formula>
    </cfRule>
  </conditionalFormatting>
  <conditionalFormatting sqref="B11:C11">
    <cfRule type="cellIs" dxfId="0" priority="1" stopIfTrue="1" operator="equal">
      <formula>""</formula>
    </cfRule>
  </conditionalFormatting>
  <pageMargins left="0.74803149606299213" right="0.74803149606299213" top="0.74803149606299213" bottom="0.74803149606299213" header="0.51181102362204722" footer="0.51181102362204722"/>
  <pageSetup paperSize="9" orientation="portrait" r:id="rId1"/>
  <headerFooter alignWithMargins="0">
    <oddFooter>&amp;L&amp;"-,Regular"LeongTY&amp;R&amp;"-,Regular"&amp;F/&amp;A</oddFooter>
  </headerFooter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FFAF"/>
  </sheetPr>
  <dimension ref="A1:M64"/>
  <sheetViews>
    <sheetView showGridLines="0" showRuler="0" topLeftCell="C1" zoomScale="110" zoomScaleNormal="110" zoomScalePageLayoutView="110" workbookViewId="0">
      <selection activeCell="H2" sqref="H2:J17"/>
    </sheetView>
  </sheetViews>
  <sheetFormatPr defaultColWidth="8.81640625" defaultRowHeight="13" x14ac:dyDescent="0.3"/>
  <cols>
    <col min="1" max="1" width="4.90625" style="20" customWidth="1"/>
    <col min="2" max="2" width="16.26953125" style="20" customWidth="1"/>
    <col min="3" max="3" width="18.36328125" style="20" customWidth="1"/>
    <col min="4" max="4" width="18.26953125" style="20" customWidth="1"/>
    <col min="5" max="5" width="18.453125" style="20" customWidth="1"/>
    <col min="6" max="6" width="30.54296875" style="20" customWidth="1"/>
    <col min="7" max="7" width="20.7265625" style="20" customWidth="1"/>
    <col min="8" max="11" width="7.453125" style="20" customWidth="1"/>
    <col min="12" max="13" width="0.81640625" style="20" customWidth="1"/>
    <col min="14" max="16384" width="8.81640625" style="20"/>
  </cols>
  <sheetData>
    <row r="1" spans="1:13" ht="15.5" x14ac:dyDescent="0.35">
      <c r="A1" s="21" t="s">
        <v>36</v>
      </c>
      <c r="B1" s="21"/>
      <c r="K1" s="35"/>
    </row>
    <row r="2" spans="1:13" ht="21" x14ac:dyDescent="0.5">
      <c r="A2" s="38"/>
      <c r="B2" s="41" t="s">
        <v>127</v>
      </c>
      <c r="C2" s="39"/>
      <c r="H2" s="64" t="s">
        <v>0</v>
      </c>
      <c r="K2" s="35"/>
    </row>
    <row r="3" spans="1:13" ht="16" customHeight="1" x14ac:dyDescent="0.3">
      <c r="A3" s="61" t="s">
        <v>180</v>
      </c>
      <c r="B3" s="66" t="s">
        <v>29</v>
      </c>
      <c r="C3" s="42" t="s">
        <v>33</v>
      </c>
      <c r="D3" s="42" t="s">
        <v>144</v>
      </c>
      <c r="E3" s="42" t="s">
        <v>145</v>
      </c>
      <c r="F3" s="43" t="s">
        <v>35</v>
      </c>
      <c r="H3" s="23" t="s">
        <v>29</v>
      </c>
      <c r="I3" s="24" t="s">
        <v>186</v>
      </c>
      <c r="J3" s="25" t="s">
        <v>163</v>
      </c>
    </row>
    <row r="4" spans="1:13" ht="16.5" customHeight="1" x14ac:dyDescent="0.5">
      <c r="A4" s="83"/>
      <c r="B4" s="65">
        <v>3750000</v>
      </c>
      <c r="C4" s="52">
        <v>1.2999999999999999E-2</v>
      </c>
      <c r="D4" s="53">
        <v>7.0000000000000001E-3</v>
      </c>
      <c r="E4" s="36">
        <v>150000</v>
      </c>
      <c r="F4" s="67">
        <f>C16+D16-E16+F16</f>
        <v>5522328.0812197728</v>
      </c>
      <c r="H4" s="23" t="s">
        <v>33</v>
      </c>
      <c r="I4" s="24" t="s">
        <v>1</v>
      </c>
      <c r="J4" s="25" t="s">
        <v>5</v>
      </c>
      <c r="K4" s="26"/>
      <c r="L4" s="27"/>
      <c r="M4" s="27"/>
    </row>
    <row r="5" spans="1:13" x14ac:dyDescent="0.3">
      <c r="A5" s="69"/>
      <c r="H5" s="23" t="s">
        <v>34</v>
      </c>
      <c r="I5" s="24" t="s">
        <v>2</v>
      </c>
      <c r="J5" s="25" t="s">
        <v>5</v>
      </c>
      <c r="K5" s="26"/>
      <c r="L5" s="27"/>
      <c r="M5" s="27"/>
    </row>
    <row r="6" spans="1:13" x14ac:dyDescent="0.3">
      <c r="A6" s="69"/>
      <c r="B6" s="75" t="s">
        <v>28</v>
      </c>
      <c r="C6" s="75" t="s">
        <v>29</v>
      </c>
      <c r="D6" s="75" t="s">
        <v>30</v>
      </c>
      <c r="E6" s="75" t="s">
        <v>31</v>
      </c>
      <c r="F6" s="75" t="s">
        <v>32</v>
      </c>
      <c r="H6" s="23" t="s">
        <v>145</v>
      </c>
      <c r="I6" s="24" t="s">
        <v>148</v>
      </c>
      <c r="J6" s="25" t="s">
        <v>5</v>
      </c>
      <c r="K6" s="26"/>
      <c r="L6" s="27"/>
      <c r="M6" s="27"/>
    </row>
    <row r="7" spans="1:13" x14ac:dyDescent="0.3">
      <c r="A7" s="69"/>
      <c r="B7" s="63">
        <v>1</v>
      </c>
      <c r="C7" s="63">
        <v>3750000</v>
      </c>
      <c r="D7" s="78">
        <f>C7*$C$4</f>
        <v>48750</v>
      </c>
      <c r="E7" s="78">
        <f>C7*$D$4</f>
        <v>26250</v>
      </c>
      <c r="F7" s="78">
        <f>$E$4</f>
        <v>150000</v>
      </c>
      <c r="H7" s="23"/>
      <c r="I7" s="24"/>
      <c r="J7" s="25"/>
      <c r="K7" s="26"/>
      <c r="L7" s="27"/>
      <c r="M7" s="27"/>
    </row>
    <row r="8" spans="1:13" x14ac:dyDescent="0.3">
      <c r="A8" s="69"/>
      <c r="B8" s="63">
        <v>2</v>
      </c>
      <c r="C8" s="63">
        <f>C7+D7-E7+F7</f>
        <v>3922500</v>
      </c>
      <c r="D8" s="78">
        <f t="shared" ref="D8:D16" si="0">C8*$C$4</f>
        <v>50992.5</v>
      </c>
      <c r="E8" s="78">
        <f t="shared" ref="E8:E16" si="1">C8*$D$4</f>
        <v>27457.5</v>
      </c>
      <c r="F8" s="78">
        <f t="shared" ref="F8:F16" si="2">$E$4</f>
        <v>150000</v>
      </c>
      <c r="H8" s="23" t="s">
        <v>29</v>
      </c>
      <c r="I8" s="24" t="s">
        <v>149</v>
      </c>
      <c r="J8" s="25" t="str">
        <f ca="1">_xlfn.FORMULATEXT(C8)</f>
        <v>=C7+D7-E7+F7</v>
      </c>
      <c r="K8" s="26"/>
      <c r="L8" s="27"/>
      <c r="M8" s="27"/>
    </row>
    <row r="9" spans="1:13" x14ac:dyDescent="0.3">
      <c r="A9" s="69"/>
      <c r="B9" s="63">
        <v>3</v>
      </c>
      <c r="C9" s="63">
        <f t="shared" ref="C9:C16" si="3">C8+D8-E8+F8</f>
        <v>4096035</v>
      </c>
      <c r="D9" s="78">
        <f t="shared" si="0"/>
        <v>53248.454999999994</v>
      </c>
      <c r="E9" s="78">
        <f t="shared" si="1"/>
        <v>28672.244999999999</v>
      </c>
      <c r="F9" s="78">
        <f t="shared" si="2"/>
        <v>150000</v>
      </c>
      <c r="H9" s="23" t="s">
        <v>30</v>
      </c>
      <c r="I9" s="24" t="s">
        <v>3</v>
      </c>
      <c r="J9" s="25" t="str">
        <f ca="1">_xlfn.FORMULATEXT(D7)</f>
        <v>=C7*$C$4</v>
      </c>
      <c r="K9" s="26"/>
      <c r="L9" s="27"/>
      <c r="M9" s="27"/>
    </row>
    <row r="10" spans="1:13" x14ac:dyDescent="0.3">
      <c r="A10" s="69"/>
      <c r="B10" s="63">
        <v>4</v>
      </c>
      <c r="C10" s="63">
        <f t="shared" si="3"/>
        <v>4270611.21</v>
      </c>
      <c r="D10" s="78">
        <f t="shared" si="0"/>
        <v>55517.945729999999</v>
      </c>
      <c r="E10" s="78">
        <f t="shared" si="1"/>
        <v>29894.278470000001</v>
      </c>
      <c r="F10" s="78">
        <f t="shared" si="2"/>
        <v>150000</v>
      </c>
      <c r="H10" s="23" t="s">
        <v>31</v>
      </c>
      <c r="I10" s="24" t="s">
        <v>151</v>
      </c>
      <c r="J10" s="25" t="str">
        <f ca="1">_xlfn.FORMULATEXT(E7)</f>
        <v>=C7*$D$4</v>
      </c>
      <c r="K10" s="26"/>
      <c r="L10" s="27"/>
      <c r="M10" s="27"/>
    </row>
    <row r="11" spans="1:13" x14ac:dyDescent="0.3">
      <c r="A11" s="69"/>
      <c r="B11" s="63">
        <v>5</v>
      </c>
      <c r="C11" s="63">
        <f t="shared" si="3"/>
        <v>4446234.8772599995</v>
      </c>
      <c r="D11" s="78">
        <f t="shared" si="0"/>
        <v>57801.053404379993</v>
      </c>
      <c r="E11" s="78">
        <f t="shared" si="1"/>
        <v>31123.644140819997</v>
      </c>
      <c r="F11" s="78">
        <f t="shared" si="2"/>
        <v>150000</v>
      </c>
      <c r="H11" s="23" t="s">
        <v>32</v>
      </c>
      <c r="I11" s="24" t="s">
        <v>152</v>
      </c>
      <c r="J11" s="25" t="str">
        <f ca="1">_xlfn.FORMULATEXT(F7)</f>
        <v>=$E$4</v>
      </c>
      <c r="K11" s="26"/>
      <c r="L11" s="27"/>
      <c r="M11" s="27"/>
    </row>
    <row r="12" spans="1:13" x14ac:dyDescent="0.3">
      <c r="A12" s="69"/>
      <c r="B12" s="63">
        <v>6</v>
      </c>
      <c r="C12" s="63">
        <f t="shared" si="3"/>
        <v>4622912.2865235591</v>
      </c>
      <c r="D12" s="78">
        <f t="shared" si="0"/>
        <v>60097.859724806265</v>
      </c>
      <c r="E12" s="78">
        <f t="shared" si="1"/>
        <v>32360.386005664914</v>
      </c>
      <c r="F12" s="78">
        <f t="shared" si="2"/>
        <v>150000</v>
      </c>
      <c r="H12" s="23"/>
      <c r="I12" s="24"/>
      <c r="J12" s="25"/>
      <c r="K12" s="26"/>
      <c r="L12" s="27"/>
      <c r="M12" s="27"/>
    </row>
    <row r="13" spans="1:13" x14ac:dyDescent="0.3">
      <c r="A13" s="69"/>
      <c r="B13" s="63">
        <v>7</v>
      </c>
      <c r="C13" s="63">
        <f t="shared" si="3"/>
        <v>4800649.7602427006</v>
      </c>
      <c r="D13" s="78">
        <f t="shared" si="0"/>
        <v>62408.446883155106</v>
      </c>
      <c r="E13" s="78">
        <f t="shared" si="1"/>
        <v>33604.548321698901</v>
      </c>
      <c r="F13" s="78">
        <f t="shared" si="2"/>
        <v>150000</v>
      </c>
      <c r="H13" s="51" t="s">
        <v>35</v>
      </c>
      <c r="I13" s="69" t="s">
        <v>150</v>
      </c>
      <c r="J13" s="20" t="str">
        <f ca="1">_xlfn.FORMULATEXT(F4)</f>
        <v>=C16+D16-E16+F16</v>
      </c>
      <c r="K13" s="26"/>
      <c r="L13" s="27"/>
      <c r="M13" s="27"/>
    </row>
    <row r="14" spans="1:13" x14ac:dyDescent="0.3">
      <c r="A14" s="69"/>
      <c r="B14" s="63">
        <v>8</v>
      </c>
      <c r="C14" s="63">
        <f t="shared" si="3"/>
        <v>4979453.6588041568</v>
      </c>
      <c r="D14" s="78">
        <f t="shared" si="0"/>
        <v>64732.897564454033</v>
      </c>
      <c r="E14" s="78">
        <f t="shared" si="1"/>
        <v>34856.1756116291</v>
      </c>
      <c r="F14" s="78">
        <f t="shared" si="2"/>
        <v>150000</v>
      </c>
      <c r="H14" s="51" t="s">
        <v>153</v>
      </c>
    </row>
    <row r="15" spans="1:13" x14ac:dyDescent="0.3">
      <c r="A15" s="69"/>
      <c r="B15" s="63">
        <v>9</v>
      </c>
      <c r="C15" s="63">
        <f t="shared" si="3"/>
        <v>5159330.3807569817</v>
      </c>
      <c r="D15" s="78">
        <f t="shared" si="0"/>
        <v>67071.294949840754</v>
      </c>
      <c r="E15" s="78">
        <f t="shared" si="1"/>
        <v>36115.312665298872</v>
      </c>
      <c r="F15" s="78">
        <f t="shared" si="2"/>
        <v>150000</v>
      </c>
    </row>
    <row r="16" spans="1:13" x14ac:dyDescent="0.3">
      <c r="A16" s="69"/>
      <c r="B16" s="63">
        <v>10</v>
      </c>
      <c r="C16" s="63">
        <f t="shared" si="3"/>
        <v>5340286.3630415238</v>
      </c>
      <c r="D16" s="78">
        <f t="shared" si="0"/>
        <v>69423.722719539801</v>
      </c>
      <c r="E16" s="78">
        <f t="shared" si="1"/>
        <v>37382.004541290669</v>
      </c>
      <c r="F16" s="78">
        <f t="shared" si="2"/>
        <v>150000</v>
      </c>
      <c r="H16" s="70" t="s">
        <v>147</v>
      </c>
    </row>
    <row r="17" spans="1:8" x14ac:dyDescent="0.3">
      <c r="A17" s="69"/>
      <c r="G17" s="71"/>
      <c r="H17" s="69" t="s">
        <v>154</v>
      </c>
    </row>
    <row r="18" spans="1:8" x14ac:dyDescent="0.3">
      <c r="A18" s="84"/>
      <c r="B18" s="41" t="s">
        <v>125</v>
      </c>
      <c r="G18" s="68"/>
    </row>
    <row r="19" spans="1:8" x14ac:dyDescent="0.3">
      <c r="A19" s="61" t="s">
        <v>184</v>
      </c>
      <c r="B19" s="66" t="s">
        <v>29</v>
      </c>
      <c r="C19" s="42" t="s">
        <v>33</v>
      </c>
      <c r="D19" s="42" t="s">
        <v>144</v>
      </c>
      <c r="E19" s="42" t="s">
        <v>145</v>
      </c>
      <c r="F19" s="43" t="s">
        <v>35</v>
      </c>
    </row>
    <row r="20" spans="1:8" ht="16" customHeight="1" x14ac:dyDescent="0.5">
      <c r="A20" s="83"/>
      <c r="B20" s="65">
        <v>3750000</v>
      </c>
      <c r="C20" s="52">
        <v>1.2999999999999999E-2</v>
      </c>
      <c r="D20" s="53">
        <v>7.0000000000000001E-3</v>
      </c>
      <c r="E20" s="36">
        <v>150000</v>
      </c>
      <c r="F20" s="67">
        <f>C32+D32-E32+F32</f>
        <v>5522328.0812197728</v>
      </c>
    </row>
    <row r="21" spans="1:8" x14ac:dyDescent="0.3">
      <c r="A21" s="69"/>
    </row>
    <row r="22" spans="1:8" x14ac:dyDescent="0.3">
      <c r="A22" s="69"/>
      <c r="B22" s="79" t="s">
        <v>28</v>
      </c>
      <c r="C22" s="79" t="s">
        <v>29</v>
      </c>
      <c r="D22" s="79" t="s">
        <v>30</v>
      </c>
      <c r="E22" s="79" t="s">
        <v>31</v>
      </c>
      <c r="F22" s="79" t="s">
        <v>32</v>
      </c>
    </row>
    <row r="23" spans="1:8" x14ac:dyDescent="0.3">
      <c r="A23" s="69"/>
      <c r="B23" s="63">
        <v>1</v>
      </c>
      <c r="C23" s="63">
        <v>3750000</v>
      </c>
      <c r="D23" s="78">
        <f>C23*$C$20</f>
        <v>48750</v>
      </c>
      <c r="E23" s="78">
        <f>C23*$D$20</f>
        <v>26250</v>
      </c>
      <c r="F23" s="78">
        <f>$E$20</f>
        <v>150000</v>
      </c>
    </row>
    <row r="24" spans="1:8" x14ac:dyDescent="0.3">
      <c r="A24" s="69"/>
      <c r="B24" s="63">
        <v>2</v>
      </c>
      <c r="C24" s="63">
        <f>C23+D23-E23+F23</f>
        <v>3922500</v>
      </c>
      <c r="D24" s="78">
        <f t="shared" ref="D24:D32" si="4">C24*$C$20</f>
        <v>50992.5</v>
      </c>
      <c r="E24" s="78">
        <f t="shared" ref="E24:E32" si="5">C24*$D$20</f>
        <v>27457.5</v>
      </c>
      <c r="F24" s="78">
        <f t="shared" ref="F24:F32" si="6">$E$20</f>
        <v>150000</v>
      </c>
    </row>
    <row r="25" spans="1:8" x14ac:dyDescent="0.3">
      <c r="A25" s="69"/>
      <c r="B25" s="63">
        <v>3</v>
      </c>
      <c r="C25" s="63">
        <f t="shared" ref="C25:C32" si="7">C24+D24-E24+F24</f>
        <v>4096035</v>
      </c>
      <c r="D25" s="78">
        <f t="shared" si="4"/>
        <v>53248.454999999994</v>
      </c>
      <c r="E25" s="78">
        <f t="shared" si="5"/>
        <v>28672.244999999999</v>
      </c>
      <c r="F25" s="78">
        <f t="shared" si="6"/>
        <v>150000</v>
      </c>
    </row>
    <row r="26" spans="1:8" x14ac:dyDescent="0.3">
      <c r="A26" s="69"/>
      <c r="B26" s="63">
        <v>4</v>
      </c>
      <c r="C26" s="63">
        <f t="shared" si="7"/>
        <v>4270611.21</v>
      </c>
      <c r="D26" s="78">
        <f t="shared" si="4"/>
        <v>55517.945729999999</v>
      </c>
      <c r="E26" s="78">
        <f t="shared" si="5"/>
        <v>29894.278470000001</v>
      </c>
      <c r="F26" s="78">
        <f t="shared" si="6"/>
        <v>150000</v>
      </c>
    </row>
    <row r="27" spans="1:8" x14ac:dyDescent="0.3">
      <c r="A27" s="69"/>
      <c r="B27" s="63">
        <v>5</v>
      </c>
      <c r="C27" s="63">
        <f t="shared" si="7"/>
        <v>4446234.8772599995</v>
      </c>
      <c r="D27" s="78">
        <f t="shared" si="4"/>
        <v>57801.053404379993</v>
      </c>
      <c r="E27" s="78">
        <f t="shared" si="5"/>
        <v>31123.644140819997</v>
      </c>
      <c r="F27" s="78">
        <f t="shared" si="6"/>
        <v>150000</v>
      </c>
    </row>
    <row r="28" spans="1:8" x14ac:dyDescent="0.3">
      <c r="A28" s="69"/>
      <c r="B28" s="63">
        <v>6</v>
      </c>
      <c r="C28" s="63">
        <f t="shared" si="7"/>
        <v>4622912.2865235591</v>
      </c>
      <c r="D28" s="78">
        <f t="shared" si="4"/>
        <v>60097.859724806265</v>
      </c>
      <c r="E28" s="78">
        <f t="shared" si="5"/>
        <v>32360.386005664914</v>
      </c>
      <c r="F28" s="78">
        <f t="shared" si="6"/>
        <v>150000</v>
      </c>
    </row>
    <row r="29" spans="1:8" x14ac:dyDescent="0.3">
      <c r="A29" s="69"/>
      <c r="B29" s="63">
        <v>7</v>
      </c>
      <c r="C29" s="63">
        <f t="shared" si="7"/>
        <v>4800649.7602427006</v>
      </c>
      <c r="D29" s="78">
        <f t="shared" si="4"/>
        <v>62408.446883155106</v>
      </c>
      <c r="E29" s="78">
        <f t="shared" si="5"/>
        <v>33604.548321698901</v>
      </c>
      <c r="F29" s="78">
        <f t="shared" si="6"/>
        <v>150000</v>
      </c>
    </row>
    <row r="30" spans="1:8" x14ac:dyDescent="0.3">
      <c r="A30" s="69"/>
      <c r="B30" s="63">
        <v>8</v>
      </c>
      <c r="C30" s="63">
        <f t="shared" si="7"/>
        <v>4979453.6588041568</v>
      </c>
      <c r="D30" s="78">
        <f t="shared" si="4"/>
        <v>64732.897564454033</v>
      </c>
      <c r="E30" s="78">
        <f t="shared" si="5"/>
        <v>34856.1756116291</v>
      </c>
      <c r="F30" s="78">
        <f t="shared" si="6"/>
        <v>150000</v>
      </c>
    </row>
    <row r="31" spans="1:8" x14ac:dyDescent="0.3">
      <c r="A31" s="69"/>
      <c r="B31" s="63">
        <v>9</v>
      </c>
      <c r="C31" s="63">
        <f t="shared" si="7"/>
        <v>5159330.3807569817</v>
      </c>
      <c r="D31" s="78">
        <f t="shared" si="4"/>
        <v>67071.294949840754</v>
      </c>
      <c r="E31" s="78">
        <f t="shared" si="5"/>
        <v>36115.312665298872</v>
      </c>
      <c r="F31" s="78">
        <f t="shared" si="6"/>
        <v>150000</v>
      </c>
    </row>
    <row r="32" spans="1:8" x14ac:dyDescent="0.3">
      <c r="A32" s="69"/>
      <c r="B32" s="63">
        <v>10</v>
      </c>
      <c r="C32" s="63">
        <f t="shared" si="7"/>
        <v>5340286.3630415238</v>
      </c>
      <c r="D32" s="78">
        <f t="shared" si="4"/>
        <v>69423.722719539801</v>
      </c>
      <c r="E32" s="78">
        <f t="shared" si="5"/>
        <v>37382.004541290669</v>
      </c>
      <c r="F32" s="78">
        <f t="shared" si="6"/>
        <v>150000</v>
      </c>
    </row>
    <row r="33" spans="1:6" x14ac:dyDescent="0.3">
      <c r="A33" s="69"/>
      <c r="B33" s="59"/>
      <c r="C33" s="59"/>
      <c r="D33" s="72"/>
      <c r="E33" s="72"/>
      <c r="F33" s="72"/>
    </row>
    <row r="34" spans="1:6" x14ac:dyDescent="0.3">
      <c r="A34" s="69"/>
    </row>
    <row r="35" spans="1:6" x14ac:dyDescent="0.3">
      <c r="A35" s="61" t="s">
        <v>185</v>
      </c>
      <c r="B35" s="66" t="s">
        <v>29</v>
      </c>
      <c r="C35" s="42" t="s">
        <v>33</v>
      </c>
      <c r="D35" s="42" t="s">
        <v>144</v>
      </c>
      <c r="E35" s="42" t="s">
        <v>145</v>
      </c>
      <c r="F35" s="43" t="s">
        <v>35</v>
      </c>
    </row>
    <row r="36" spans="1:6" ht="17" customHeight="1" x14ac:dyDescent="0.5">
      <c r="A36" s="38"/>
      <c r="B36" s="65">
        <v>3750000</v>
      </c>
      <c r="C36" s="52">
        <v>1.0999999999999999E-2</v>
      </c>
      <c r="D36" s="53">
        <v>8.9999999999999993E-3</v>
      </c>
      <c r="E36" s="73">
        <v>100000</v>
      </c>
      <c r="F36" s="74">
        <f>C48+D48-E48+F48</f>
        <v>4834726.7810341641</v>
      </c>
    </row>
    <row r="37" spans="1:6" x14ac:dyDescent="0.3">
      <c r="B37" s="57"/>
      <c r="C37" s="57"/>
      <c r="D37" s="57"/>
      <c r="E37" s="57"/>
      <c r="F37" s="57"/>
    </row>
    <row r="38" spans="1:6" x14ac:dyDescent="0.3">
      <c r="B38" s="79" t="s">
        <v>28</v>
      </c>
      <c r="C38" s="79" t="s">
        <v>29</v>
      </c>
      <c r="D38" s="79" t="s">
        <v>30</v>
      </c>
      <c r="E38" s="79" t="s">
        <v>31</v>
      </c>
      <c r="F38" s="79" t="s">
        <v>32</v>
      </c>
    </row>
    <row r="39" spans="1:6" x14ac:dyDescent="0.3">
      <c r="B39" s="63">
        <v>1</v>
      </c>
      <c r="C39" s="63">
        <v>3750000</v>
      </c>
      <c r="D39" s="78">
        <f>C39*$C$36</f>
        <v>41250</v>
      </c>
      <c r="E39" s="78">
        <f>C39*$D$36</f>
        <v>33750</v>
      </c>
      <c r="F39" s="78">
        <f>$E$36</f>
        <v>100000</v>
      </c>
    </row>
    <row r="40" spans="1:6" x14ac:dyDescent="0.3">
      <c r="B40" s="63">
        <v>2</v>
      </c>
      <c r="C40" s="63">
        <f>C39+D39-E39+F39</f>
        <v>3857500</v>
      </c>
      <c r="D40" s="78">
        <f t="shared" ref="D40:D48" si="8">C40*$C$36</f>
        <v>42432.5</v>
      </c>
      <c r="E40" s="78">
        <f t="shared" ref="E40:E48" si="9">C40*$D$36</f>
        <v>34717.5</v>
      </c>
      <c r="F40" s="78">
        <f t="shared" ref="F40:F48" si="10">$E$36</f>
        <v>100000</v>
      </c>
    </row>
    <row r="41" spans="1:6" x14ac:dyDescent="0.3">
      <c r="B41" s="63">
        <v>3</v>
      </c>
      <c r="C41" s="63">
        <f t="shared" ref="C41:C48" si="11">C40+D40-E40+F40</f>
        <v>3965215</v>
      </c>
      <c r="D41" s="78">
        <f t="shared" si="8"/>
        <v>43617.364999999998</v>
      </c>
      <c r="E41" s="78">
        <f t="shared" si="9"/>
        <v>35686.934999999998</v>
      </c>
      <c r="F41" s="78">
        <f t="shared" si="10"/>
        <v>100000</v>
      </c>
    </row>
    <row r="42" spans="1:6" x14ac:dyDescent="0.3">
      <c r="B42" s="63">
        <v>4</v>
      </c>
      <c r="C42" s="63">
        <f t="shared" si="11"/>
        <v>4073145.43</v>
      </c>
      <c r="D42" s="78">
        <f t="shared" si="8"/>
        <v>44804.599730000002</v>
      </c>
      <c r="E42" s="78">
        <f t="shared" si="9"/>
        <v>36658.308870000001</v>
      </c>
      <c r="F42" s="78">
        <f t="shared" si="10"/>
        <v>100000</v>
      </c>
    </row>
    <row r="43" spans="1:6" x14ac:dyDescent="0.3">
      <c r="B43" s="63">
        <v>5</v>
      </c>
      <c r="C43" s="63">
        <f t="shared" si="11"/>
        <v>4181291.7208600002</v>
      </c>
      <c r="D43" s="78">
        <f t="shared" si="8"/>
        <v>45994.208929460001</v>
      </c>
      <c r="E43" s="78">
        <f t="shared" si="9"/>
        <v>37631.625487739999</v>
      </c>
      <c r="F43" s="78">
        <f t="shared" si="10"/>
        <v>100000</v>
      </c>
    </row>
    <row r="44" spans="1:6" x14ac:dyDescent="0.3">
      <c r="B44" s="63">
        <v>6</v>
      </c>
      <c r="C44" s="63">
        <f t="shared" si="11"/>
        <v>4289654.3043017201</v>
      </c>
      <c r="D44" s="78">
        <f t="shared" si="8"/>
        <v>47186.197347318921</v>
      </c>
      <c r="E44" s="78">
        <f t="shared" si="9"/>
        <v>38606.888738715475</v>
      </c>
      <c r="F44" s="78">
        <f t="shared" si="10"/>
        <v>100000</v>
      </c>
    </row>
    <row r="45" spans="1:6" x14ac:dyDescent="0.3">
      <c r="B45" s="63">
        <v>7</v>
      </c>
      <c r="C45" s="63">
        <f t="shared" si="11"/>
        <v>4398233.6129103238</v>
      </c>
      <c r="D45" s="78">
        <f t="shared" si="8"/>
        <v>48380.569742013562</v>
      </c>
      <c r="E45" s="78">
        <f t="shared" si="9"/>
        <v>39584.102516192914</v>
      </c>
      <c r="F45" s="78">
        <f t="shared" si="10"/>
        <v>100000</v>
      </c>
    </row>
    <row r="46" spans="1:6" x14ac:dyDescent="0.3">
      <c r="B46" s="63">
        <v>8</v>
      </c>
      <c r="C46" s="63">
        <f t="shared" si="11"/>
        <v>4507030.0801361445</v>
      </c>
      <c r="D46" s="78">
        <f t="shared" si="8"/>
        <v>49577.33088149759</v>
      </c>
      <c r="E46" s="78">
        <f t="shared" si="9"/>
        <v>40563.270721225301</v>
      </c>
      <c r="F46" s="78">
        <f t="shared" si="10"/>
        <v>100000</v>
      </c>
    </row>
    <row r="47" spans="1:6" x14ac:dyDescent="0.3">
      <c r="B47" s="63">
        <v>9</v>
      </c>
      <c r="C47" s="63">
        <f t="shared" si="11"/>
        <v>4616044.1402964173</v>
      </c>
      <c r="D47" s="78">
        <f t="shared" si="8"/>
        <v>50776.485543260584</v>
      </c>
      <c r="E47" s="78">
        <f t="shared" si="9"/>
        <v>41544.39726266775</v>
      </c>
      <c r="F47" s="78">
        <f t="shared" si="10"/>
        <v>100000</v>
      </c>
    </row>
    <row r="48" spans="1:6" x14ac:dyDescent="0.3">
      <c r="B48" s="63">
        <v>10</v>
      </c>
      <c r="C48" s="63">
        <f t="shared" si="11"/>
        <v>4725276.2285770103</v>
      </c>
      <c r="D48" s="78">
        <f t="shared" si="8"/>
        <v>51978.038514347114</v>
      </c>
      <c r="E48" s="78">
        <f t="shared" si="9"/>
        <v>42527.486057193091</v>
      </c>
      <c r="F48" s="78">
        <f t="shared" si="10"/>
        <v>100000</v>
      </c>
    </row>
    <row r="50" spans="1:6" x14ac:dyDescent="0.3">
      <c r="B50" s="41" t="s">
        <v>155</v>
      </c>
    </row>
    <row r="51" spans="1:6" x14ac:dyDescent="0.3">
      <c r="A51" s="57" t="s">
        <v>132</v>
      </c>
      <c r="B51" s="66" t="s">
        <v>29</v>
      </c>
      <c r="C51" s="42" t="s">
        <v>33</v>
      </c>
      <c r="D51" s="42" t="s">
        <v>144</v>
      </c>
      <c r="E51" s="43" t="s">
        <v>145</v>
      </c>
      <c r="F51" s="43" t="s">
        <v>35</v>
      </c>
    </row>
    <row r="52" spans="1:6" ht="21" x14ac:dyDescent="0.5">
      <c r="A52" s="38"/>
      <c r="B52" s="65">
        <v>3750000</v>
      </c>
      <c r="C52" s="52">
        <v>0.01</v>
      </c>
      <c r="D52" s="77">
        <v>7.0000000000000001E-3</v>
      </c>
      <c r="E52" s="76">
        <v>112072</v>
      </c>
      <c r="F52" s="74">
        <f>C64+D64-E64+F64</f>
        <v>5000002.3595192926</v>
      </c>
    </row>
    <row r="53" spans="1:6" x14ac:dyDescent="0.3">
      <c r="B53" s="57"/>
      <c r="C53" s="57"/>
      <c r="D53" s="57"/>
      <c r="E53" s="57"/>
      <c r="F53" s="57"/>
    </row>
    <row r="54" spans="1:6" x14ac:dyDescent="0.3">
      <c r="B54" s="79" t="s">
        <v>28</v>
      </c>
      <c r="C54" s="79" t="s">
        <v>29</v>
      </c>
      <c r="D54" s="79" t="s">
        <v>30</v>
      </c>
      <c r="E54" s="79" t="s">
        <v>31</v>
      </c>
      <c r="F54" s="79" t="s">
        <v>32</v>
      </c>
    </row>
    <row r="55" spans="1:6" x14ac:dyDescent="0.3">
      <c r="B55" s="63">
        <v>1</v>
      </c>
      <c r="C55" s="63">
        <v>3750000</v>
      </c>
      <c r="D55" s="78">
        <f>C55*$C$52</f>
        <v>37500</v>
      </c>
      <c r="E55" s="78">
        <f>C55*$D$52</f>
        <v>26250</v>
      </c>
      <c r="F55" s="78">
        <f>$E$52</f>
        <v>112072</v>
      </c>
    </row>
    <row r="56" spans="1:6" x14ac:dyDescent="0.3">
      <c r="B56" s="63">
        <v>2</v>
      </c>
      <c r="C56" s="63">
        <f>C55+D55-E55+F55</f>
        <v>3873322</v>
      </c>
      <c r="D56" s="78">
        <f t="shared" ref="D56:D64" si="12">C56*$C$52</f>
        <v>38733.22</v>
      </c>
      <c r="E56" s="78">
        <f t="shared" ref="E56:E64" si="13">C56*$D$52</f>
        <v>27113.254000000001</v>
      </c>
      <c r="F56" s="78">
        <f t="shared" ref="F56:F64" si="14">$E$52</f>
        <v>112072</v>
      </c>
    </row>
    <row r="57" spans="1:6" x14ac:dyDescent="0.3">
      <c r="B57" s="63">
        <v>3</v>
      </c>
      <c r="C57" s="63">
        <f t="shared" ref="C57:C64" si="15">C56+D56-E56+F56</f>
        <v>3997013.966</v>
      </c>
      <c r="D57" s="78">
        <f t="shared" si="12"/>
        <v>39970.139660000001</v>
      </c>
      <c r="E57" s="78">
        <f t="shared" si="13"/>
        <v>27979.097762000001</v>
      </c>
      <c r="F57" s="78">
        <f t="shared" si="14"/>
        <v>112072</v>
      </c>
    </row>
    <row r="58" spans="1:6" x14ac:dyDescent="0.3">
      <c r="B58" s="63">
        <v>4</v>
      </c>
      <c r="C58" s="63">
        <f t="shared" si="15"/>
        <v>4121077.0078980001</v>
      </c>
      <c r="D58" s="78">
        <f t="shared" si="12"/>
        <v>41210.77007898</v>
      </c>
      <c r="E58" s="78">
        <f t="shared" si="13"/>
        <v>28847.539055286001</v>
      </c>
      <c r="F58" s="78">
        <f t="shared" si="14"/>
        <v>112072</v>
      </c>
    </row>
    <row r="59" spans="1:6" x14ac:dyDescent="0.3">
      <c r="B59" s="63">
        <v>5</v>
      </c>
      <c r="C59" s="63">
        <f t="shared" si="15"/>
        <v>4245512.2389216945</v>
      </c>
      <c r="D59" s="78">
        <f t="shared" si="12"/>
        <v>42455.122389216944</v>
      </c>
      <c r="E59" s="78">
        <f t="shared" si="13"/>
        <v>29718.585672451864</v>
      </c>
      <c r="F59" s="78">
        <f t="shared" si="14"/>
        <v>112072</v>
      </c>
    </row>
    <row r="60" spans="1:6" x14ac:dyDescent="0.3">
      <c r="B60" s="63">
        <v>6</v>
      </c>
      <c r="C60" s="63">
        <f t="shared" si="15"/>
        <v>4370320.7756384593</v>
      </c>
      <c r="D60" s="78">
        <f t="shared" si="12"/>
        <v>43703.207756384596</v>
      </c>
      <c r="E60" s="78">
        <f t="shared" si="13"/>
        <v>30592.245429469214</v>
      </c>
      <c r="F60" s="78">
        <f t="shared" si="14"/>
        <v>112072</v>
      </c>
    </row>
    <row r="61" spans="1:6" x14ac:dyDescent="0.3">
      <c r="B61" s="63">
        <v>7</v>
      </c>
      <c r="C61" s="63">
        <f t="shared" si="15"/>
        <v>4495503.7379653743</v>
      </c>
      <c r="D61" s="78">
        <f t="shared" si="12"/>
        <v>44955.037379653746</v>
      </c>
      <c r="E61" s="78">
        <f t="shared" si="13"/>
        <v>31468.526165757619</v>
      </c>
      <c r="F61" s="78">
        <f t="shared" si="14"/>
        <v>112072</v>
      </c>
    </row>
    <row r="62" spans="1:6" x14ac:dyDescent="0.3">
      <c r="B62" s="63">
        <v>8</v>
      </c>
      <c r="C62" s="63">
        <f t="shared" si="15"/>
        <v>4621062.249179271</v>
      </c>
      <c r="D62" s="78">
        <f t="shared" si="12"/>
        <v>46210.62249179271</v>
      </c>
      <c r="E62" s="78">
        <f t="shared" si="13"/>
        <v>32347.435744254897</v>
      </c>
      <c r="F62" s="78">
        <f t="shared" si="14"/>
        <v>112072</v>
      </c>
    </row>
    <row r="63" spans="1:6" x14ac:dyDescent="0.3">
      <c r="B63" s="63">
        <v>9</v>
      </c>
      <c r="C63" s="63">
        <f t="shared" si="15"/>
        <v>4746997.435926809</v>
      </c>
      <c r="D63" s="78">
        <f t="shared" si="12"/>
        <v>47469.97435926809</v>
      </c>
      <c r="E63" s="78">
        <f t="shared" si="13"/>
        <v>33228.982051487663</v>
      </c>
      <c r="F63" s="78">
        <f t="shared" si="14"/>
        <v>112072</v>
      </c>
    </row>
    <row r="64" spans="1:6" x14ac:dyDescent="0.3">
      <c r="B64" s="63">
        <v>10</v>
      </c>
      <c r="C64" s="63">
        <f t="shared" si="15"/>
        <v>4873310.4282345893</v>
      </c>
      <c r="D64" s="78">
        <f t="shared" si="12"/>
        <v>48733.104282345892</v>
      </c>
      <c r="E64" s="78">
        <f t="shared" si="13"/>
        <v>34113.172997642127</v>
      </c>
      <c r="F64" s="78">
        <f t="shared" si="14"/>
        <v>112072</v>
      </c>
    </row>
  </sheetData>
  <phoneticPr fontId="1" type="noConversion"/>
  <conditionalFormatting sqref="D7:F16">
    <cfRule type="cellIs" dxfId="20" priority="33" stopIfTrue="1" operator="equal">
      <formula>""</formula>
    </cfRule>
  </conditionalFormatting>
  <conditionalFormatting sqref="B4:D4">
    <cfRule type="cellIs" dxfId="19" priority="27" stopIfTrue="1" operator="equal">
      <formula>""</formula>
    </cfRule>
  </conditionalFormatting>
  <conditionalFormatting sqref="E4">
    <cfRule type="cellIs" dxfId="18" priority="25" stopIfTrue="1" operator="equal">
      <formula>""</formula>
    </cfRule>
  </conditionalFormatting>
  <conditionalFormatting sqref="D23:F33">
    <cfRule type="cellIs" dxfId="17" priority="9" stopIfTrue="1" operator="equal">
      <formula>""</formula>
    </cfRule>
  </conditionalFormatting>
  <conditionalFormatting sqref="B20:D20">
    <cfRule type="cellIs" dxfId="16" priority="8" stopIfTrue="1" operator="equal">
      <formula>""</formula>
    </cfRule>
  </conditionalFormatting>
  <conditionalFormatting sqref="E20">
    <cfRule type="cellIs" dxfId="15" priority="7" stopIfTrue="1" operator="equal">
      <formula>""</formula>
    </cfRule>
  </conditionalFormatting>
  <conditionalFormatting sqref="D39:F48">
    <cfRule type="cellIs" dxfId="14" priority="6" stopIfTrue="1" operator="equal">
      <formula>""</formula>
    </cfRule>
  </conditionalFormatting>
  <conditionalFormatting sqref="B36:D36">
    <cfRule type="cellIs" dxfId="13" priority="5" stopIfTrue="1" operator="equal">
      <formula>""</formula>
    </cfRule>
  </conditionalFormatting>
  <conditionalFormatting sqref="E36">
    <cfRule type="cellIs" dxfId="12" priority="4" stopIfTrue="1" operator="equal">
      <formula>""</formula>
    </cfRule>
  </conditionalFormatting>
  <conditionalFormatting sqref="D55:F64">
    <cfRule type="cellIs" dxfId="11" priority="3" stopIfTrue="1" operator="equal">
      <formula>""</formula>
    </cfRule>
  </conditionalFormatting>
  <conditionalFormatting sqref="B52:D52">
    <cfRule type="cellIs" dxfId="10" priority="2" stopIfTrue="1" operator="equal">
      <formula>""</formula>
    </cfRule>
  </conditionalFormatting>
  <conditionalFormatting sqref="E52">
    <cfRule type="cellIs" dxfId="9" priority="1" stopIfTrue="1" operator="equal">
      <formula>""</formula>
    </cfRule>
  </conditionalFormatting>
  <pageMargins left="0.74803149606299213" right="0.74803149606299213" top="0.74803149606299213" bottom="0.74803149606299213" header="0.51181102362204722" footer="0.51181102362204722"/>
  <pageSetup paperSize="9" orientation="portrait" r:id="rId1"/>
  <headerFooter alignWithMargins="0">
    <oddFooter>&amp;L&amp;"-,Regular"LeongTY&amp;R&amp;"-,Regular"&amp;F/&amp;A</oddFooter>
  </headerFooter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F208F-9624-48F2-B470-D30B614EE847}">
  <sheetPr>
    <tabColor theme="4" tint="0.59999389629810485"/>
  </sheetPr>
  <dimension ref="A1:V52"/>
  <sheetViews>
    <sheetView showGridLines="0" showRowColHeaders="0" showRuler="0" zoomScale="120" zoomScaleNormal="120" zoomScalePageLayoutView="120" workbookViewId="0">
      <selection activeCell="I48" sqref="I48"/>
    </sheetView>
  </sheetViews>
  <sheetFormatPr defaultColWidth="8.81640625" defaultRowHeight="13" x14ac:dyDescent="0.3"/>
  <cols>
    <col min="1" max="1" width="0.81640625" style="8" customWidth="1"/>
    <col min="2" max="10" width="8.6328125" style="8" customWidth="1"/>
    <col min="11" max="12" width="0.81640625" style="8" customWidth="1"/>
    <col min="13" max="21" width="8.6328125" style="8" customWidth="1"/>
    <col min="22" max="23" width="0.81640625" style="8" customWidth="1"/>
    <col min="24" max="16384" width="8.81640625" style="8"/>
  </cols>
  <sheetData>
    <row r="1" spans="1:22" ht="15.5" customHeight="1" x14ac:dyDescent="0.3">
      <c r="A1" s="1"/>
      <c r="B1" s="37" t="s">
        <v>38</v>
      </c>
      <c r="C1" s="14"/>
      <c r="D1" s="2"/>
      <c r="E1" s="2"/>
      <c r="F1" s="2"/>
      <c r="G1" s="2"/>
      <c r="H1" s="2"/>
      <c r="I1" s="2"/>
      <c r="J1" s="35"/>
      <c r="K1" s="3"/>
      <c r="L1" s="4"/>
      <c r="M1" s="5" t="s">
        <v>6</v>
      </c>
      <c r="N1" s="6"/>
      <c r="O1" s="6"/>
      <c r="P1" s="6"/>
      <c r="Q1" s="6"/>
      <c r="R1" s="6"/>
      <c r="S1" s="6"/>
      <c r="T1" s="6"/>
      <c r="U1" s="6"/>
      <c r="V1" s="7"/>
    </row>
    <row r="2" spans="1:22" ht="14" customHeight="1" x14ac:dyDescent="0.3">
      <c r="A2" s="9"/>
      <c r="B2" s="10" t="s">
        <v>4</v>
      </c>
      <c r="C2" s="10"/>
      <c r="D2" s="10"/>
      <c r="E2" s="10"/>
      <c r="F2" s="10"/>
      <c r="G2" s="10"/>
      <c r="H2" s="10"/>
      <c r="I2" s="10"/>
      <c r="J2" s="10"/>
      <c r="L2" s="11"/>
      <c r="M2" s="12"/>
      <c r="N2" s="12"/>
      <c r="O2" s="12"/>
      <c r="P2" s="12"/>
      <c r="Q2" s="12"/>
      <c r="R2" s="12"/>
      <c r="S2" s="12"/>
      <c r="T2" s="12"/>
      <c r="U2" s="12"/>
      <c r="V2" s="13"/>
    </row>
    <row r="3" spans="1:22" ht="14" customHeight="1" x14ac:dyDescent="0.3">
      <c r="B3" s="14" t="s">
        <v>39</v>
      </c>
      <c r="C3" s="14"/>
      <c r="D3" s="14"/>
      <c r="E3" s="14"/>
      <c r="F3" s="14"/>
      <c r="G3" s="14"/>
      <c r="H3" s="14"/>
      <c r="I3" s="14"/>
      <c r="J3" s="14"/>
      <c r="L3" s="11"/>
      <c r="M3" s="12"/>
      <c r="N3" s="12"/>
      <c r="O3" s="12"/>
      <c r="P3" s="12"/>
      <c r="Q3" s="12"/>
      <c r="R3" s="12"/>
      <c r="S3" s="12"/>
      <c r="T3" s="12"/>
      <c r="U3" s="12"/>
      <c r="V3" s="13"/>
    </row>
    <row r="4" spans="1:22" ht="14" customHeight="1" x14ac:dyDescent="0.3">
      <c r="B4" s="14" t="s">
        <v>40</v>
      </c>
      <c r="C4" s="14"/>
      <c r="D4" s="14"/>
      <c r="E4" s="14"/>
      <c r="F4" s="14"/>
      <c r="G4" s="14"/>
      <c r="H4" s="14"/>
      <c r="I4" s="14"/>
      <c r="J4" s="14"/>
      <c r="L4" s="11"/>
      <c r="M4" s="12"/>
      <c r="N4" s="12"/>
      <c r="O4" s="12"/>
      <c r="P4" s="12"/>
      <c r="Q4" s="12"/>
      <c r="R4" s="12"/>
      <c r="S4" s="12"/>
      <c r="T4" s="12"/>
      <c r="U4" s="12"/>
      <c r="V4" s="13"/>
    </row>
    <row r="5" spans="1:22" ht="14" customHeight="1" x14ac:dyDescent="0.3">
      <c r="B5" s="14" t="s">
        <v>41</v>
      </c>
      <c r="C5" s="14"/>
      <c r="D5" s="14"/>
      <c r="E5" s="14"/>
      <c r="F5" s="14"/>
      <c r="G5" s="14"/>
      <c r="H5" s="14"/>
      <c r="I5" s="14"/>
      <c r="J5" s="14"/>
      <c r="L5" s="11"/>
      <c r="M5" s="12"/>
      <c r="N5" s="12"/>
      <c r="O5" s="12"/>
      <c r="P5" s="12"/>
      <c r="Q5" s="12"/>
      <c r="R5" s="12"/>
      <c r="S5" s="12"/>
      <c r="T5" s="12"/>
      <c r="U5" s="12"/>
      <c r="V5" s="13"/>
    </row>
    <row r="6" spans="1:22" ht="14" customHeight="1" x14ac:dyDescent="0.3">
      <c r="C6" s="14"/>
      <c r="D6" s="14"/>
      <c r="E6" s="14"/>
      <c r="F6" s="14"/>
      <c r="G6" s="14"/>
      <c r="H6" s="14"/>
      <c r="I6" s="14"/>
      <c r="J6" s="14"/>
      <c r="L6" s="11"/>
      <c r="M6" s="12"/>
      <c r="N6" s="12"/>
      <c r="O6" s="12"/>
      <c r="P6" s="12"/>
      <c r="Q6" s="12"/>
      <c r="R6" s="12"/>
      <c r="S6" s="12"/>
      <c r="T6" s="12"/>
      <c r="U6" s="12"/>
      <c r="V6" s="13"/>
    </row>
    <row r="7" spans="1:22" ht="14" customHeight="1" x14ac:dyDescent="0.3">
      <c r="B7" s="14"/>
      <c r="C7" s="14"/>
      <c r="D7" s="14"/>
      <c r="E7" s="14"/>
      <c r="F7" s="14"/>
      <c r="G7" s="14"/>
      <c r="H7" s="14"/>
      <c r="I7" s="14"/>
      <c r="J7" s="14"/>
      <c r="L7" s="11"/>
      <c r="M7" s="12"/>
      <c r="N7" s="12"/>
      <c r="O7" s="12"/>
      <c r="P7" s="12"/>
      <c r="Q7" s="12"/>
      <c r="R7" s="12"/>
      <c r="S7" s="12"/>
      <c r="T7" s="12"/>
      <c r="U7" s="12"/>
      <c r="V7" s="13"/>
    </row>
    <row r="8" spans="1:22" ht="14" customHeight="1" x14ac:dyDescent="0.3">
      <c r="B8" s="15"/>
      <c r="C8" s="14"/>
      <c r="D8" s="14"/>
      <c r="E8" s="14"/>
      <c r="F8" s="14"/>
      <c r="G8" s="14"/>
      <c r="H8" s="14"/>
      <c r="I8" s="14"/>
      <c r="J8" s="14"/>
      <c r="L8" s="11"/>
      <c r="M8" s="12"/>
      <c r="N8" s="12"/>
      <c r="O8" s="12"/>
      <c r="P8" s="12"/>
      <c r="Q8" s="12"/>
      <c r="R8" s="12"/>
      <c r="S8" s="12"/>
      <c r="T8" s="12"/>
      <c r="U8" s="12"/>
      <c r="V8" s="13"/>
    </row>
    <row r="9" spans="1:22" ht="14" customHeight="1" x14ac:dyDescent="0.3">
      <c r="C9" s="14"/>
      <c r="D9" s="14"/>
      <c r="E9" s="14"/>
      <c r="F9" s="14"/>
      <c r="G9" s="14"/>
      <c r="H9" s="14"/>
      <c r="I9" s="14"/>
      <c r="J9" s="14"/>
      <c r="L9" s="11"/>
      <c r="M9" s="12"/>
      <c r="N9" s="12"/>
      <c r="O9" s="12"/>
      <c r="P9" s="12"/>
      <c r="Q9" s="12"/>
      <c r="R9" s="12"/>
      <c r="S9" s="12"/>
      <c r="T9" s="12"/>
      <c r="U9" s="12"/>
      <c r="V9" s="13"/>
    </row>
    <row r="10" spans="1:22" ht="14" customHeight="1" x14ac:dyDescent="0.3">
      <c r="B10" s="14"/>
      <c r="C10" s="14"/>
      <c r="D10" s="14"/>
      <c r="E10" s="14"/>
      <c r="F10" s="14"/>
      <c r="G10" s="14"/>
      <c r="H10" s="14"/>
      <c r="I10" s="14"/>
      <c r="J10" s="14"/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3"/>
    </row>
    <row r="11" spans="1:22" ht="14" customHeight="1" x14ac:dyDescent="0.3">
      <c r="B11" s="15"/>
      <c r="C11" s="14"/>
      <c r="D11" s="14"/>
      <c r="E11" s="14"/>
      <c r="F11" s="14"/>
      <c r="G11" s="14"/>
      <c r="H11" s="14"/>
      <c r="I11" s="14"/>
      <c r="J11" s="14"/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3"/>
    </row>
    <row r="12" spans="1:22" ht="14" customHeight="1" x14ac:dyDescent="0.3">
      <c r="B12" s="14"/>
      <c r="C12" s="14"/>
      <c r="D12" s="14"/>
      <c r="E12" s="14"/>
      <c r="F12" s="14"/>
      <c r="G12" s="14"/>
      <c r="H12" s="14"/>
      <c r="I12" s="14"/>
      <c r="J12" s="14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3"/>
    </row>
    <row r="13" spans="1:22" ht="14" customHeight="1" x14ac:dyDescent="0.3">
      <c r="B13" s="14"/>
      <c r="C13" s="14"/>
      <c r="D13" s="14"/>
      <c r="E13" s="14"/>
      <c r="F13" s="14"/>
      <c r="G13" s="14"/>
      <c r="H13" s="14"/>
      <c r="I13" s="14"/>
      <c r="J13" s="14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3"/>
    </row>
    <row r="14" spans="1:22" ht="14" customHeight="1" x14ac:dyDescent="0.3">
      <c r="B14" s="14"/>
      <c r="C14" s="14"/>
      <c r="D14" s="14"/>
      <c r="E14" s="14"/>
      <c r="F14" s="14"/>
      <c r="G14" s="14"/>
      <c r="H14" s="14"/>
      <c r="I14" s="14"/>
      <c r="J14" s="14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3"/>
    </row>
    <row r="15" spans="1:22" ht="14" customHeight="1" x14ac:dyDescent="0.3">
      <c r="B15" s="15"/>
      <c r="C15" s="14"/>
      <c r="D15" s="14"/>
      <c r="E15" s="14"/>
      <c r="F15" s="14"/>
      <c r="G15" s="14"/>
      <c r="H15" s="14"/>
      <c r="I15" s="14"/>
      <c r="J15" s="14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3"/>
    </row>
    <row r="16" spans="1:22" ht="14" customHeight="1" x14ac:dyDescent="0.3">
      <c r="B16" s="15" t="s">
        <v>42</v>
      </c>
      <c r="C16" s="14"/>
      <c r="D16" s="14"/>
      <c r="E16" s="14"/>
      <c r="F16" s="14"/>
      <c r="G16" s="14"/>
      <c r="H16" s="14"/>
      <c r="I16" s="14"/>
      <c r="J16" s="14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3"/>
    </row>
    <row r="17" spans="2:22" ht="14" customHeight="1" x14ac:dyDescent="0.3">
      <c r="B17" s="14" t="s">
        <v>43</v>
      </c>
      <c r="C17" s="14"/>
      <c r="D17" s="14"/>
      <c r="E17" s="14"/>
      <c r="F17" s="14"/>
      <c r="G17" s="14"/>
      <c r="H17" s="14"/>
      <c r="I17" s="14"/>
      <c r="J17" s="14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3"/>
    </row>
    <row r="18" spans="2:22" ht="14" customHeight="1" x14ac:dyDescent="0.3">
      <c r="B18" s="14" t="s">
        <v>44</v>
      </c>
      <c r="C18" s="15"/>
      <c r="D18" s="15"/>
      <c r="E18" s="15"/>
      <c r="F18" s="15"/>
      <c r="G18" s="15"/>
      <c r="H18" s="15"/>
      <c r="I18" s="15"/>
      <c r="J18" s="15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3"/>
    </row>
    <row r="19" spans="2:22" ht="14" customHeight="1" x14ac:dyDescent="0.3">
      <c r="B19" s="14" t="s">
        <v>45</v>
      </c>
      <c r="C19" s="15"/>
      <c r="D19" s="15"/>
      <c r="E19" s="15"/>
      <c r="F19" s="15"/>
      <c r="G19" s="15"/>
      <c r="H19" s="15"/>
      <c r="I19" s="15"/>
      <c r="J19" s="15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3"/>
    </row>
    <row r="20" spans="2:22" ht="14" customHeight="1" x14ac:dyDescent="0.3">
      <c r="B20" s="14"/>
      <c r="C20" s="15"/>
      <c r="D20" s="15"/>
      <c r="E20" s="15"/>
      <c r="F20" s="15"/>
      <c r="G20" s="15"/>
      <c r="H20" s="15"/>
      <c r="I20" s="15"/>
      <c r="J20" s="15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2:22" ht="14" customHeight="1" x14ac:dyDescent="0.3">
      <c r="B21" s="15"/>
      <c r="C21" s="15"/>
      <c r="D21" s="15"/>
      <c r="E21" s="15"/>
      <c r="F21" s="15"/>
      <c r="G21" s="15"/>
      <c r="H21" s="15"/>
      <c r="I21" s="15"/>
      <c r="J21" s="15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3"/>
    </row>
    <row r="22" spans="2:22" ht="14" customHeight="1" x14ac:dyDescent="0.3">
      <c r="B22" s="15"/>
      <c r="C22" s="15"/>
      <c r="D22" s="15"/>
      <c r="E22" s="15"/>
      <c r="F22" s="15"/>
      <c r="G22" s="15"/>
      <c r="H22" s="15"/>
      <c r="I22" s="15"/>
      <c r="J22" s="15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3"/>
    </row>
    <row r="23" spans="2:22" ht="14" customHeight="1" x14ac:dyDescent="0.3">
      <c r="B23" s="10"/>
      <c r="C23" s="10"/>
      <c r="D23" s="10"/>
      <c r="E23" s="10"/>
      <c r="F23" s="10"/>
      <c r="G23" s="10"/>
      <c r="H23" s="10"/>
      <c r="I23" s="10"/>
      <c r="J23" s="10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3"/>
    </row>
    <row r="24" spans="2:22" ht="14" customHeight="1" x14ac:dyDescent="0.3">
      <c r="B24" s="10"/>
      <c r="C24" s="10"/>
      <c r="D24" s="10"/>
      <c r="E24" s="10"/>
      <c r="F24" s="10"/>
      <c r="G24" s="10"/>
      <c r="H24" s="10"/>
      <c r="I24" s="10"/>
      <c r="J24" s="10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3"/>
    </row>
    <row r="25" spans="2:22" ht="14" customHeight="1" x14ac:dyDescent="0.3">
      <c r="B25" s="10"/>
      <c r="C25" s="10"/>
      <c r="D25" s="10"/>
      <c r="E25" s="10"/>
      <c r="F25" s="10"/>
      <c r="G25" s="10"/>
      <c r="H25" s="10"/>
      <c r="I25" s="10"/>
      <c r="J25" s="10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3"/>
    </row>
    <row r="26" spans="2:22" ht="14" customHeight="1" x14ac:dyDescent="0.3">
      <c r="B26" s="10"/>
      <c r="C26" s="10"/>
      <c r="D26" s="10"/>
      <c r="E26" s="10"/>
      <c r="F26" s="10"/>
      <c r="G26" s="10"/>
      <c r="H26" s="10"/>
      <c r="I26" s="10"/>
      <c r="J26" s="10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2:22" ht="14" customHeight="1" x14ac:dyDescent="0.3">
      <c r="B27" s="10"/>
      <c r="C27" s="10"/>
      <c r="D27" s="10"/>
      <c r="E27" s="10"/>
      <c r="F27" s="10"/>
      <c r="G27" s="10"/>
      <c r="H27" s="10"/>
      <c r="I27" s="10"/>
      <c r="J27" s="10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3"/>
    </row>
    <row r="28" spans="2:22" ht="14" customHeight="1" x14ac:dyDescent="0.3">
      <c r="B28" s="10"/>
      <c r="C28" s="10"/>
      <c r="D28" s="10"/>
      <c r="E28" s="10"/>
      <c r="F28" s="10"/>
      <c r="G28" s="10"/>
      <c r="H28" s="10"/>
      <c r="I28" s="10"/>
      <c r="J28" s="10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3"/>
    </row>
    <row r="29" spans="2:22" ht="14" customHeight="1" x14ac:dyDescent="0.3">
      <c r="B29" s="15"/>
      <c r="C29" s="15"/>
      <c r="D29" s="15"/>
      <c r="E29" s="15"/>
      <c r="F29" s="15"/>
      <c r="G29" s="15"/>
      <c r="H29" s="15"/>
      <c r="I29" s="15"/>
      <c r="J29" s="15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2:22" ht="14" customHeight="1" x14ac:dyDescent="0.3">
      <c r="B30" s="15"/>
      <c r="C30" s="15"/>
      <c r="D30" s="15"/>
      <c r="E30" s="15"/>
      <c r="F30" s="15"/>
      <c r="G30" s="15"/>
      <c r="H30" s="15"/>
      <c r="I30" s="15"/>
      <c r="J30" s="15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3"/>
    </row>
    <row r="31" spans="2:22" ht="14" customHeight="1" x14ac:dyDescent="0.3">
      <c r="B31" s="15"/>
      <c r="C31" s="15"/>
      <c r="D31" s="15"/>
      <c r="E31" s="15"/>
      <c r="F31" s="15"/>
      <c r="G31" s="15"/>
      <c r="H31" s="15"/>
      <c r="I31" s="15"/>
      <c r="J31" s="15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3"/>
    </row>
    <row r="32" spans="2:22" ht="14" customHeight="1" x14ac:dyDescent="0.3">
      <c r="B32" s="15"/>
      <c r="C32" s="15"/>
      <c r="D32" s="15"/>
      <c r="E32" s="15"/>
      <c r="F32" s="15"/>
      <c r="G32" s="15"/>
      <c r="H32" s="15"/>
      <c r="I32" s="15"/>
      <c r="J32" s="15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3"/>
    </row>
    <row r="33" spans="2:22" ht="14" customHeight="1" x14ac:dyDescent="0.3">
      <c r="B33" s="15"/>
      <c r="C33" s="15"/>
      <c r="D33" s="15"/>
      <c r="E33" s="15"/>
      <c r="F33" s="15"/>
      <c r="G33" s="15"/>
      <c r="H33" s="15"/>
      <c r="I33" s="15"/>
      <c r="J33" s="15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3"/>
    </row>
    <row r="34" spans="2:22" ht="14" customHeight="1" x14ac:dyDescent="0.3">
      <c r="B34" s="15"/>
      <c r="C34" s="15"/>
      <c r="D34" s="15"/>
      <c r="E34" s="15"/>
      <c r="F34" s="15"/>
      <c r="G34" s="15"/>
      <c r="H34" s="15"/>
      <c r="I34" s="15"/>
      <c r="J34" s="15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5" spans="2:22" ht="14" customHeight="1" x14ac:dyDescent="0.3">
      <c r="B35" s="15"/>
      <c r="C35" s="15"/>
      <c r="D35" s="15"/>
      <c r="E35" s="15"/>
      <c r="F35" s="15"/>
      <c r="G35" s="15"/>
      <c r="H35" s="15"/>
      <c r="I35" s="15"/>
      <c r="J35" s="15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3"/>
    </row>
    <row r="36" spans="2:22" ht="14" customHeight="1" x14ac:dyDescent="0.3">
      <c r="B36" s="15"/>
      <c r="C36" s="15"/>
      <c r="D36" s="15"/>
      <c r="E36" s="15"/>
      <c r="F36" s="15"/>
      <c r="G36" s="15"/>
      <c r="H36" s="15"/>
      <c r="I36" s="15"/>
      <c r="J36" s="15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3"/>
    </row>
    <row r="37" spans="2:22" ht="14" customHeight="1" x14ac:dyDescent="0.3">
      <c r="B37" s="15"/>
      <c r="C37" s="15"/>
      <c r="D37" s="15"/>
      <c r="E37" s="15"/>
      <c r="F37" s="15"/>
      <c r="G37" s="15"/>
      <c r="H37" s="15"/>
      <c r="I37" s="15"/>
      <c r="J37" s="15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3"/>
    </row>
    <row r="38" spans="2:22" ht="14" customHeight="1" x14ac:dyDescent="0.3">
      <c r="B38" s="15"/>
      <c r="C38" s="15"/>
      <c r="D38" s="15"/>
      <c r="E38" s="15"/>
      <c r="F38" s="15"/>
      <c r="G38" s="15"/>
      <c r="H38" s="15"/>
      <c r="I38" s="15"/>
      <c r="J38" s="15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3"/>
    </row>
    <row r="39" spans="2:22" ht="14" customHeight="1" x14ac:dyDescent="0.3">
      <c r="B39" s="15"/>
      <c r="C39" s="15"/>
      <c r="D39" s="15"/>
      <c r="E39" s="15"/>
      <c r="F39" s="15"/>
      <c r="G39" s="15"/>
      <c r="H39" s="15"/>
      <c r="I39" s="15"/>
      <c r="J39" s="15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3"/>
    </row>
    <row r="40" spans="2:22" ht="14" customHeight="1" x14ac:dyDescent="0.3">
      <c r="B40" s="15"/>
      <c r="C40" s="15"/>
      <c r="D40" s="15"/>
      <c r="E40" s="15"/>
      <c r="F40" s="15"/>
      <c r="G40" s="15"/>
      <c r="H40" s="15"/>
      <c r="I40" s="15"/>
      <c r="J40" s="15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3"/>
    </row>
    <row r="41" spans="2:22" ht="14" customHeight="1" x14ac:dyDescent="0.3">
      <c r="B41" s="15"/>
      <c r="C41" s="15"/>
      <c r="D41" s="15"/>
      <c r="E41" s="15"/>
      <c r="F41" s="15"/>
      <c r="G41" s="15"/>
      <c r="H41" s="15"/>
      <c r="I41" s="15"/>
      <c r="J41" s="15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3"/>
    </row>
    <row r="42" spans="2:22" ht="14" customHeight="1" x14ac:dyDescent="0.3">
      <c r="B42" s="15"/>
      <c r="C42" s="15"/>
      <c r="D42" s="15"/>
      <c r="E42" s="15"/>
      <c r="F42" s="15"/>
      <c r="G42" s="15"/>
      <c r="H42" s="15"/>
      <c r="I42" s="15"/>
      <c r="J42" s="15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3"/>
    </row>
    <row r="43" spans="2:22" ht="14" customHeight="1" x14ac:dyDescent="0.3">
      <c r="B43" s="15"/>
      <c r="C43" s="15"/>
      <c r="D43" s="15"/>
      <c r="E43" s="15"/>
      <c r="F43" s="15"/>
      <c r="G43" s="15"/>
      <c r="H43" s="15"/>
      <c r="I43" s="15"/>
      <c r="J43" s="15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3"/>
    </row>
    <row r="44" spans="2:22" ht="14" customHeight="1" x14ac:dyDescent="0.3">
      <c r="B44" s="15"/>
      <c r="C44" s="15"/>
      <c r="D44" s="15"/>
      <c r="E44" s="15"/>
      <c r="F44" s="15"/>
      <c r="G44" s="15"/>
      <c r="H44" s="15"/>
      <c r="I44" s="15"/>
      <c r="J44" s="15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3"/>
    </row>
    <row r="45" spans="2:22" ht="14" customHeight="1" x14ac:dyDescent="0.3">
      <c r="B45" s="15"/>
      <c r="C45" s="15"/>
      <c r="D45" s="15"/>
      <c r="E45" s="15"/>
      <c r="F45" s="15"/>
      <c r="G45" s="15"/>
      <c r="H45" s="15"/>
      <c r="I45" s="15"/>
      <c r="J45" s="15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3"/>
    </row>
    <row r="46" spans="2:22" ht="14" customHeight="1" x14ac:dyDescent="0.3">
      <c r="B46" s="15"/>
      <c r="C46" s="15"/>
      <c r="D46" s="15"/>
      <c r="E46" s="15"/>
      <c r="F46" s="15"/>
      <c r="G46" s="15"/>
      <c r="H46" s="15"/>
      <c r="I46" s="15"/>
      <c r="J46" s="15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3"/>
    </row>
    <row r="47" spans="2:22" ht="14" customHeight="1" x14ac:dyDescent="0.3">
      <c r="B47" s="15"/>
      <c r="C47" s="15"/>
      <c r="D47" s="15"/>
      <c r="E47" s="15"/>
      <c r="F47" s="15"/>
      <c r="G47" s="15"/>
      <c r="H47" s="15"/>
      <c r="I47" s="15"/>
      <c r="J47" s="15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3"/>
    </row>
    <row r="48" spans="2:22" ht="14" customHeight="1" x14ac:dyDescent="0.3">
      <c r="B48" s="15"/>
      <c r="C48" s="15"/>
      <c r="D48" s="15"/>
      <c r="E48" s="15"/>
      <c r="F48" s="15"/>
      <c r="G48" s="15"/>
      <c r="H48" s="15"/>
      <c r="I48" s="15"/>
      <c r="J48" s="15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3"/>
    </row>
    <row r="49" spans="2:22" ht="14" customHeight="1" x14ac:dyDescent="0.3">
      <c r="B49" s="15"/>
      <c r="C49" s="15"/>
      <c r="D49" s="15"/>
      <c r="E49" s="15"/>
      <c r="F49" s="15"/>
      <c r="G49" s="15"/>
      <c r="H49" s="15"/>
      <c r="I49" s="15"/>
      <c r="J49" s="15"/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3"/>
    </row>
    <row r="50" spans="2:22" ht="14" customHeight="1" x14ac:dyDescent="0.3">
      <c r="B50" s="15"/>
      <c r="C50" s="15"/>
      <c r="D50" s="15"/>
      <c r="E50" s="15"/>
      <c r="F50" s="15"/>
      <c r="G50" s="15"/>
      <c r="H50" s="15"/>
      <c r="I50" s="15"/>
      <c r="J50" s="15"/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3"/>
    </row>
    <row r="51" spans="2:22" ht="14" customHeight="1" x14ac:dyDescent="0.3">
      <c r="B51" s="16"/>
      <c r="C51" s="16"/>
      <c r="D51" s="16"/>
      <c r="E51" s="16"/>
      <c r="F51" s="16"/>
      <c r="G51" s="16"/>
      <c r="H51" s="16"/>
      <c r="I51" s="16"/>
      <c r="J51" s="16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3"/>
    </row>
    <row r="52" spans="2:22" ht="14" customHeight="1" x14ac:dyDescent="0.3">
      <c r="B52" s="16"/>
      <c r="C52" s="16"/>
      <c r="D52" s="16"/>
      <c r="E52" s="16"/>
      <c r="F52" s="16"/>
      <c r="G52" s="16"/>
      <c r="H52" s="16"/>
      <c r="I52" s="16"/>
      <c r="J52" s="16"/>
      <c r="L52" s="17"/>
      <c r="M52" s="18"/>
      <c r="N52" s="18"/>
      <c r="O52" s="18"/>
      <c r="P52" s="18"/>
      <c r="Q52" s="18"/>
      <c r="R52" s="18"/>
      <c r="S52" s="18"/>
      <c r="T52" s="18"/>
      <c r="U52" s="18"/>
      <c r="V52" s="19"/>
    </row>
  </sheetData>
  <pageMargins left="0.74803149606299213" right="0.74803149606299213" top="0.74803149606299213" bottom="0.74803149606299213" header="0.31496062992125984" footer="0.31496062992125984"/>
  <pageSetup paperSize="9" orientation="portrait"/>
  <headerFooter alignWithMargins="0">
    <oddFooter>&amp;L&amp;"Calibri,Regular"LeongTY&amp;R&amp;"-,Regular"&amp;F/&amp;A</oddFooter>
  </headerFooter>
  <colBreaks count="2" manualBreakCount="2">
    <brk id="11" max="1048575" man="1"/>
    <brk id="22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D1D9-792C-43B2-B609-AC417EA7AC15}">
  <sheetPr>
    <tabColor rgb="FFFFFFAF"/>
  </sheetPr>
  <dimension ref="A1:O39"/>
  <sheetViews>
    <sheetView showGridLines="0" showRuler="0" zoomScale="110" zoomScaleNormal="110" zoomScalePageLayoutView="110" workbookViewId="0">
      <selection activeCell="I3" sqref="I3:N11"/>
    </sheetView>
  </sheetViews>
  <sheetFormatPr defaultColWidth="8.81640625" defaultRowHeight="13" x14ac:dyDescent="0.3"/>
  <cols>
    <col min="1" max="1" width="5.81640625" style="20" customWidth="1"/>
    <col min="2" max="2" width="18.6328125" style="20" customWidth="1"/>
    <col min="3" max="3" width="18.26953125" style="20" customWidth="1"/>
    <col min="4" max="4" width="12.90625" style="20" customWidth="1"/>
    <col min="5" max="5" width="14.08984375" style="20" customWidth="1"/>
    <col min="6" max="6" width="13.08984375" style="20" customWidth="1"/>
    <col min="7" max="7" width="11.453125" style="20" customWidth="1"/>
    <col min="8" max="8" width="11.6328125" style="20" customWidth="1"/>
    <col min="9" max="10" width="7.453125" style="20" customWidth="1"/>
    <col min="11" max="11" width="9.36328125" style="20" customWidth="1"/>
    <col min="12" max="13" width="0.81640625" style="20" customWidth="1"/>
    <col min="14" max="16384" width="8.81640625" style="20"/>
  </cols>
  <sheetData>
    <row r="1" spans="1:15" ht="15.5" x14ac:dyDescent="0.35">
      <c r="A1" s="21" t="s">
        <v>46</v>
      </c>
      <c r="B1" s="21"/>
      <c r="K1" s="35"/>
    </row>
    <row r="2" spans="1:15" x14ac:dyDescent="0.3">
      <c r="A2" s="61" t="s">
        <v>181</v>
      </c>
      <c r="B2" s="91" t="s">
        <v>188</v>
      </c>
      <c r="D2" s="91"/>
      <c r="E2" s="91"/>
      <c r="J2" s="22" t="s">
        <v>0</v>
      </c>
    </row>
    <row r="3" spans="1:15" ht="25.5" x14ac:dyDescent="0.3">
      <c r="A3" s="61"/>
      <c r="B3" s="91"/>
      <c r="C3" s="92"/>
      <c r="D3" s="93"/>
      <c r="E3" s="88" t="s">
        <v>56</v>
      </c>
      <c r="F3" s="88" t="s">
        <v>57</v>
      </c>
      <c r="G3" s="89" t="s">
        <v>140</v>
      </c>
      <c r="H3" s="132"/>
      <c r="I3" s="132"/>
      <c r="J3" s="133" t="s">
        <v>190</v>
      </c>
      <c r="K3" s="134" t="s">
        <v>196</v>
      </c>
      <c r="L3" s="135" t="s">
        <v>5</v>
      </c>
      <c r="M3" s="132"/>
      <c r="N3" s="132"/>
      <c r="O3" s="132"/>
    </row>
    <row r="4" spans="1:15" ht="14.5" customHeight="1" x14ac:dyDescent="0.3">
      <c r="A4" s="61"/>
      <c r="B4" s="91"/>
      <c r="C4" s="94"/>
      <c r="D4" s="88" t="s">
        <v>59</v>
      </c>
      <c r="E4" s="97">
        <f>MAX(E9:E14)</f>
        <v>1.8440000000000001</v>
      </c>
      <c r="F4" s="99">
        <f>MAX(F9:F14)</f>
        <v>1.8440000000000001</v>
      </c>
      <c r="G4" s="101">
        <f>MAX(G9:G14)</f>
        <v>0.84400000000000008</v>
      </c>
      <c r="H4" s="132"/>
      <c r="I4" s="132"/>
      <c r="J4" s="133" t="s">
        <v>191</v>
      </c>
      <c r="K4" s="134" t="s">
        <v>197</v>
      </c>
      <c r="L4" s="135" t="s">
        <v>5</v>
      </c>
      <c r="M4" s="132"/>
      <c r="N4" s="132"/>
      <c r="O4" s="132"/>
    </row>
    <row r="5" spans="1:15" ht="15.5" customHeight="1" x14ac:dyDescent="0.3">
      <c r="A5" s="61"/>
      <c r="B5" s="91"/>
      <c r="C5" s="95"/>
      <c r="D5" s="88" t="s">
        <v>58</v>
      </c>
      <c r="E5" s="98">
        <f>MIN(E9:E14)</f>
        <v>0.64666666666666661</v>
      </c>
      <c r="F5" s="100">
        <f>MIN(F9:F14)</f>
        <v>0.64666666666666661</v>
      </c>
      <c r="G5" s="102">
        <f>MIN(G9:G14)</f>
        <v>-0.35333333333333339</v>
      </c>
      <c r="H5" s="132"/>
      <c r="I5" s="132"/>
      <c r="J5" s="133" t="s">
        <v>126</v>
      </c>
      <c r="K5" s="134" t="s">
        <v>198</v>
      </c>
      <c r="L5" s="135" t="str">
        <f ca="1">_xlfn.FORMULATEXT($E$9)</f>
        <v>=D9/C9</v>
      </c>
      <c r="M5" s="132"/>
      <c r="N5" s="132"/>
      <c r="O5" s="132"/>
    </row>
    <row r="6" spans="1:15" ht="16.5" customHeight="1" x14ac:dyDescent="0.3">
      <c r="A6" s="61"/>
      <c r="C6" s="90"/>
      <c r="D6" s="88" t="s">
        <v>189</v>
      </c>
      <c r="E6" s="98">
        <f>AVERAGE(E9:E14)</f>
        <v>1.1506972824217407</v>
      </c>
      <c r="F6" s="100">
        <f>AVERAGE(F9:F14)</f>
        <v>1.1506972824217407</v>
      </c>
      <c r="G6" s="103">
        <f>AVERAGE(G9:G14)</f>
        <v>0.15069728242174066</v>
      </c>
      <c r="H6" s="132"/>
      <c r="I6" s="132"/>
      <c r="J6" s="133" t="s">
        <v>192</v>
      </c>
      <c r="K6" s="134" t="s">
        <v>199</v>
      </c>
      <c r="L6" s="132" t="str">
        <f ca="1">_xlfn.FORMULATEXT($F$9)</f>
        <v>=E9</v>
      </c>
      <c r="M6" s="132"/>
      <c r="N6" s="132"/>
      <c r="O6" s="132"/>
    </row>
    <row r="7" spans="1:15" ht="15" customHeight="1" x14ac:dyDescent="0.3">
      <c r="A7" s="61" t="s">
        <v>180</v>
      </c>
      <c r="B7" s="91" t="s">
        <v>187</v>
      </c>
      <c r="C7" s="57"/>
      <c r="D7" s="57"/>
      <c r="E7" s="138"/>
      <c r="F7" s="138"/>
      <c r="G7" s="57"/>
      <c r="H7" s="132"/>
      <c r="I7" s="132"/>
      <c r="J7" s="136" t="s">
        <v>140</v>
      </c>
      <c r="K7" s="134" t="s">
        <v>200</v>
      </c>
      <c r="L7" s="137" t="str">
        <f ca="1">_xlfn.FORMULATEXT($G$9)</f>
        <v>=F9-100%</v>
      </c>
      <c r="M7" s="132"/>
      <c r="N7" s="137"/>
      <c r="O7" s="132"/>
    </row>
    <row r="8" spans="1:15" ht="25.5" x14ac:dyDescent="0.3">
      <c r="A8" s="61"/>
      <c r="B8" s="87" t="s">
        <v>47</v>
      </c>
      <c r="C8" s="87" t="s">
        <v>54</v>
      </c>
      <c r="D8" s="87" t="s">
        <v>55</v>
      </c>
      <c r="E8" s="88" t="s">
        <v>56</v>
      </c>
      <c r="F8" s="88" t="s">
        <v>57</v>
      </c>
      <c r="G8" s="89" t="s">
        <v>140</v>
      </c>
      <c r="H8" s="132"/>
      <c r="I8" s="132"/>
      <c r="J8" s="132"/>
      <c r="K8" s="132"/>
      <c r="L8" s="132"/>
      <c r="M8" s="132"/>
      <c r="N8" s="132"/>
      <c r="O8" s="132"/>
    </row>
    <row r="9" spans="1:15" x14ac:dyDescent="0.3">
      <c r="A9" s="61"/>
      <c r="B9" s="86" t="s">
        <v>53</v>
      </c>
      <c r="C9" s="86">
        <v>25</v>
      </c>
      <c r="D9" s="85">
        <v>27.3</v>
      </c>
      <c r="E9" s="62">
        <f t="shared" ref="E9:E14" si="0">D9/C9</f>
        <v>1.0920000000000001</v>
      </c>
      <c r="F9" s="96">
        <f t="shared" ref="F9:F14" si="1">E9</f>
        <v>1.0920000000000001</v>
      </c>
      <c r="G9" s="58">
        <f t="shared" ref="G9:G14" si="2">F9-100%</f>
        <v>9.2000000000000082E-2</v>
      </c>
      <c r="H9" s="132"/>
      <c r="I9" s="132"/>
      <c r="J9" s="133" t="s">
        <v>193</v>
      </c>
      <c r="K9" s="134" t="s">
        <v>148</v>
      </c>
      <c r="L9" s="132"/>
      <c r="M9" s="132"/>
      <c r="N9" s="132" t="str">
        <f ca="1">_xlfn.FORMULATEXT($E$4)</f>
        <v>=MAX(E9:E14)</v>
      </c>
      <c r="O9" s="132"/>
    </row>
    <row r="10" spans="1:15" x14ac:dyDescent="0.3">
      <c r="A10" s="61"/>
      <c r="B10" s="86" t="s">
        <v>52</v>
      </c>
      <c r="C10" s="86">
        <v>30</v>
      </c>
      <c r="D10" s="85">
        <v>19.399999999999999</v>
      </c>
      <c r="E10" s="62">
        <f t="shared" si="0"/>
        <v>0.64666666666666661</v>
      </c>
      <c r="F10" s="96">
        <f t="shared" si="1"/>
        <v>0.64666666666666661</v>
      </c>
      <c r="G10" s="58">
        <f t="shared" si="2"/>
        <v>-0.35333333333333339</v>
      </c>
      <c r="H10" s="132"/>
      <c r="I10" s="132"/>
      <c r="J10" s="133" t="s">
        <v>194</v>
      </c>
      <c r="K10" s="134" t="s">
        <v>164</v>
      </c>
      <c r="L10" s="132"/>
      <c r="M10" s="132"/>
      <c r="N10" s="132" t="str">
        <f ca="1">_xlfn.FORMULATEXT($E$5)</f>
        <v>=MIN(E9:E14)</v>
      </c>
      <c r="O10" s="132"/>
    </row>
    <row r="11" spans="1:15" x14ac:dyDescent="0.3">
      <c r="A11" s="61"/>
      <c r="B11" s="86" t="s">
        <v>51</v>
      </c>
      <c r="C11" s="86">
        <v>34</v>
      </c>
      <c r="D11" s="85">
        <v>33.5</v>
      </c>
      <c r="E11" s="62">
        <f t="shared" si="0"/>
        <v>0.98529411764705888</v>
      </c>
      <c r="F11" s="96">
        <f t="shared" si="1"/>
        <v>0.98529411764705888</v>
      </c>
      <c r="G11" s="58">
        <f t="shared" si="2"/>
        <v>-1.4705882352941124E-2</v>
      </c>
      <c r="H11" s="132"/>
      <c r="I11" s="132"/>
      <c r="J11" s="133" t="s">
        <v>195</v>
      </c>
      <c r="K11" s="134" t="s">
        <v>201</v>
      </c>
      <c r="L11" s="135"/>
      <c r="M11" s="132"/>
      <c r="N11" s="132" t="str">
        <f ca="1">_xlfn.FORMULATEXT($E$6)</f>
        <v>=AVERAGE(E9:E14)</v>
      </c>
      <c r="O11" s="132"/>
    </row>
    <row r="12" spans="1:15" x14ac:dyDescent="0.3">
      <c r="A12" s="61"/>
      <c r="B12" s="86" t="s">
        <v>50</v>
      </c>
      <c r="C12" s="86">
        <v>19</v>
      </c>
      <c r="D12" s="85">
        <v>31.2</v>
      </c>
      <c r="E12" s="62">
        <f t="shared" si="0"/>
        <v>1.6421052631578947</v>
      </c>
      <c r="F12" s="96">
        <f t="shared" si="1"/>
        <v>1.6421052631578947</v>
      </c>
      <c r="G12" s="58">
        <f t="shared" si="2"/>
        <v>0.64210526315789473</v>
      </c>
      <c r="J12" s="23"/>
      <c r="K12" s="24"/>
      <c r="L12" s="25"/>
      <c r="M12" s="26"/>
      <c r="N12" s="27"/>
      <c r="O12" s="27"/>
    </row>
    <row r="13" spans="1:15" x14ac:dyDescent="0.3">
      <c r="A13" s="61"/>
      <c r="B13" s="86" t="s">
        <v>49</v>
      </c>
      <c r="C13" s="86">
        <v>17</v>
      </c>
      <c r="D13" s="85">
        <v>11.8</v>
      </c>
      <c r="E13" s="62">
        <f t="shared" si="0"/>
        <v>0.69411764705882362</v>
      </c>
      <c r="F13" s="96">
        <f t="shared" si="1"/>
        <v>0.69411764705882362</v>
      </c>
      <c r="G13" s="58">
        <f t="shared" si="2"/>
        <v>-0.30588235294117638</v>
      </c>
    </row>
    <row r="14" spans="1:15" x14ac:dyDescent="0.3">
      <c r="A14" s="61"/>
      <c r="B14" s="86" t="s">
        <v>48</v>
      </c>
      <c r="C14" s="86">
        <v>25</v>
      </c>
      <c r="D14" s="85">
        <v>46.1</v>
      </c>
      <c r="E14" s="62">
        <f t="shared" si="0"/>
        <v>1.8440000000000001</v>
      </c>
      <c r="F14" s="96">
        <f t="shared" si="1"/>
        <v>1.8440000000000001</v>
      </c>
      <c r="G14" s="58">
        <f t="shared" si="2"/>
        <v>0.84400000000000008</v>
      </c>
    </row>
    <row r="15" spans="1:15" x14ac:dyDescent="0.3">
      <c r="A15" s="61"/>
      <c r="B15" s="59"/>
      <c r="C15" s="59"/>
      <c r="D15" s="57"/>
      <c r="E15" s="57"/>
      <c r="F15" s="57"/>
      <c r="G15" s="57"/>
    </row>
    <row r="16" spans="1:15" x14ac:dyDescent="0.3">
      <c r="A16" s="61" t="s">
        <v>182</v>
      </c>
      <c r="B16" s="60" t="s">
        <v>146</v>
      </c>
      <c r="C16" s="59"/>
      <c r="D16" s="57"/>
      <c r="E16" s="57"/>
      <c r="F16" s="57"/>
      <c r="G16" s="57"/>
    </row>
    <row r="17" spans="1:7" x14ac:dyDescent="0.3">
      <c r="A17" s="61"/>
      <c r="B17" s="57" t="s">
        <v>141</v>
      </c>
      <c r="C17" s="57"/>
      <c r="D17" s="57"/>
      <c r="E17" s="57"/>
      <c r="F17" s="57"/>
      <c r="G17" s="57"/>
    </row>
    <row r="26" spans="1:7" x14ac:dyDescent="0.3">
      <c r="D26" s="27"/>
      <c r="E26" s="27"/>
    </row>
    <row r="27" spans="1:7" x14ac:dyDescent="0.3">
      <c r="D27" s="27"/>
      <c r="E27" s="27"/>
    </row>
    <row r="28" spans="1:7" x14ac:dyDescent="0.3">
      <c r="B28" s="25"/>
      <c r="C28" s="26"/>
      <c r="D28" s="27"/>
      <c r="E28" s="27"/>
    </row>
    <row r="29" spans="1:7" x14ac:dyDescent="0.3">
      <c r="B29" s="25"/>
      <c r="C29" s="26"/>
      <c r="D29" s="27"/>
      <c r="E29" s="27"/>
    </row>
    <row r="30" spans="1:7" x14ac:dyDescent="0.3">
      <c r="B30" s="25"/>
      <c r="C30" s="26"/>
      <c r="D30" s="27"/>
      <c r="E30" s="27"/>
    </row>
    <row r="31" spans="1:7" x14ac:dyDescent="0.3">
      <c r="B31" s="25"/>
      <c r="C31" s="26"/>
      <c r="D31" s="27"/>
      <c r="E31" s="27"/>
    </row>
    <row r="32" spans="1:7" x14ac:dyDescent="0.3">
      <c r="B32" s="25"/>
      <c r="C32" s="26"/>
      <c r="D32" s="27"/>
      <c r="E32" s="27"/>
    </row>
    <row r="33" spans="2:13" x14ac:dyDescent="0.3">
      <c r="B33" s="25"/>
      <c r="C33" s="26"/>
      <c r="D33" s="27"/>
      <c r="E33" s="27"/>
    </row>
    <row r="34" spans="2:13" x14ac:dyDescent="0.3">
      <c r="B34" s="25"/>
      <c r="C34" s="26"/>
      <c r="D34" s="27"/>
      <c r="E34" s="27"/>
    </row>
    <row r="35" spans="2:13" x14ac:dyDescent="0.3">
      <c r="B35" s="25"/>
      <c r="C35" s="26"/>
      <c r="D35" s="27"/>
      <c r="E35" s="27"/>
    </row>
    <row r="36" spans="2:13" x14ac:dyDescent="0.3">
      <c r="B36" s="25"/>
      <c r="C36" s="26"/>
      <c r="D36" s="27"/>
      <c r="E36" s="27"/>
    </row>
    <row r="37" spans="2:13" x14ac:dyDescent="0.3">
      <c r="B37" s="25"/>
      <c r="C37" s="26"/>
      <c r="D37" s="27"/>
      <c r="E37" s="27"/>
    </row>
    <row r="38" spans="2:13" x14ac:dyDescent="0.3">
      <c r="B38" s="30"/>
      <c r="C38" s="31"/>
      <c r="H38" s="28"/>
      <c r="I38" s="29"/>
      <c r="J38" s="30"/>
      <c r="K38" s="31"/>
      <c r="L38" s="27"/>
      <c r="M38" s="27"/>
    </row>
    <row r="39" spans="2:13" x14ac:dyDescent="0.3">
      <c r="B39" s="34"/>
      <c r="C39" s="27"/>
      <c r="H39" s="32"/>
      <c r="I39" s="33"/>
      <c r="J39" s="34"/>
      <c r="K39" s="27"/>
      <c r="L39" s="27"/>
      <c r="M39" s="27"/>
    </row>
  </sheetData>
  <mergeCells count="1">
    <mergeCell ref="E7:F7"/>
  </mergeCells>
  <conditionalFormatting sqref="D9:D14">
    <cfRule type="cellIs" dxfId="8" priority="5" stopIfTrue="1" operator="equal">
      <formula>""</formula>
    </cfRule>
  </conditionalFormatting>
  <conditionalFormatting sqref="E9:E14">
    <cfRule type="cellIs" dxfId="7" priority="4" stopIfTrue="1" operator="equal">
      <formula>""</formula>
    </cfRule>
  </conditionalFormatting>
  <conditionalFormatting sqref="F9:F14">
    <cfRule type="cellIs" dxfId="6" priority="3" stopIfTrue="1" operator="equal">
      <formula>""</formula>
    </cfRule>
  </conditionalFormatting>
  <pageMargins left="0.74803149606299213" right="0.74803149606299213" top="0.74803149606299213" bottom="0.74803149606299213" header="0.51181102362204722" footer="0.51181102362204722"/>
  <pageSetup paperSize="9" orientation="portrait" r:id="rId1"/>
  <headerFooter alignWithMargins="0">
    <oddFooter>&amp;L&amp;"-,Regular"LeongTY&amp;R&amp;"-,Regular"&amp;F/&amp;A</oddFooter>
  </headerFooter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A14E-AF77-4A7A-874D-886803230D4D}">
  <sheetPr>
    <tabColor theme="4" tint="0.59999389629810485"/>
  </sheetPr>
  <dimension ref="A1:V56"/>
  <sheetViews>
    <sheetView showGridLines="0" showRowColHeaders="0" showRuler="0" zoomScale="120" zoomScaleNormal="120" zoomScalePageLayoutView="120" workbookViewId="0">
      <selection activeCell="H52" sqref="H52"/>
    </sheetView>
  </sheetViews>
  <sheetFormatPr defaultColWidth="8.81640625" defaultRowHeight="13" x14ac:dyDescent="0.3"/>
  <cols>
    <col min="1" max="1" width="0.81640625" style="8" customWidth="1"/>
    <col min="2" max="10" width="8.6328125" style="8" customWidth="1"/>
    <col min="11" max="12" width="0.81640625" style="8" customWidth="1"/>
    <col min="13" max="21" width="8.6328125" style="8" customWidth="1"/>
    <col min="22" max="23" width="0.81640625" style="8" customWidth="1"/>
    <col min="24" max="16384" width="8.81640625" style="8"/>
  </cols>
  <sheetData>
    <row r="1" spans="1:22" ht="15.5" customHeight="1" x14ac:dyDescent="0.3">
      <c r="A1" s="1"/>
      <c r="B1" s="37" t="s">
        <v>142</v>
      </c>
      <c r="C1" s="14"/>
      <c r="D1" s="2"/>
      <c r="E1" s="2"/>
      <c r="F1" s="2"/>
      <c r="G1" s="2"/>
      <c r="H1" s="2"/>
      <c r="I1" s="2"/>
      <c r="J1" s="35"/>
      <c r="K1" s="3"/>
      <c r="L1" s="4"/>
      <c r="M1" s="5" t="s">
        <v>6</v>
      </c>
      <c r="N1" s="6"/>
      <c r="O1" s="6"/>
      <c r="P1" s="6"/>
      <c r="Q1" s="6"/>
      <c r="R1" s="6"/>
      <c r="S1" s="6"/>
      <c r="T1" s="6"/>
      <c r="U1" s="6"/>
      <c r="V1" s="7"/>
    </row>
    <row r="2" spans="1:22" ht="14" customHeight="1" x14ac:dyDescent="0.3">
      <c r="A2" s="9"/>
      <c r="B2" s="10" t="s">
        <v>4</v>
      </c>
      <c r="C2" s="10"/>
      <c r="D2" s="10"/>
      <c r="E2" s="10"/>
      <c r="F2" s="10"/>
      <c r="G2" s="10"/>
      <c r="H2" s="10"/>
      <c r="I2" s="10"/>
      <c r="J2" s="10"/>
      <c r="L2" s="11"/>
      <c r="M2" s="12"/>
      <c r="N2" s="12"/>
      <c r="O2" s="12"/>
      <c r="P2" s="12"/>
      <c r="Q2" s="12"/>
      <c r="R2" s="12"/>
      <c r="S2" s="12"/>
      <c r="T2" s="12"/>
      <c r="U2" s="12"/>
      <c r="V2" s="13"/>
    </row>
    <row r="3" spans="1:22" ht="14" customHeight="1" x14ac:dyDescent="0.3">
      <c r="B3" s="14" t="s">
        <v>60</v>
      </c>
      <c r="C3" s="14"/>
      <c r="D3" s="14"/>
      <c r="E3" s="14"/>
      <c r="F3" s="14"/>
      <c r="G3" s="14"/>
      <c r="H3" s="14"/>
      <c r="I3" s="14"/>
      <c r="J3" s="14"/>
      <c r="L3" s="11"/>
      <c r="M3" s="12"/>
      <c r="N3" s="12"/>
      <c r="O3" s="12"/>
      <c r="P3" s="12"/>
      <c r="Q3" s="12"/>
      <c r="R3" s="12"/>
      <c r="S3" s="12"/>
      <c r="T3" s="12"/>
      <c r="U3" s="12"/>
      <c r="V3" s="13"/>
    </row>
    <row r="4" spans="1:22" ht="14" customHeight="1" x14ac:dyDescent="0.3">
      <c r="B4" s="14" t="s">
        <v>61</v>
      </c>
      <c r="C4" s="14"/>
      <c r="D4" s="14"/>
      <c r="E4" s="14"/>
      <c r="F4" s="14"/>
      <c r="G4" s="14"/>
      <c r="H4" s="14"/>
      <c r="I4" s="14"/>
      <c r="J4" s="14"/>
      <c r="L4" s="11"/>
      <c r="M4" s="12"/>
      <c r="N4" s="12"/>
      <c r="O4" s="12"/>
      <c r="P4" s="12"/>
      <c r="Q4" s="12"/>
      <c r="R4" s="12"/>
      <c r="S4" s="12"/>
      <c r="T4" s="12"/>
      <c r="U4" s="12"/>
      <c r="V4" s="13"/>
    </row>
    <row r="5" spans="1:22" ht="14" customHeight="1" x14ac:dyDescent="0.3">
      <c r="B5" s="14" t="s">
        <v>62</v>
      </c>
      <c r="C5" s="14"/>
      <c r="D5" s="14"/>
      <c r="E5" s="14"/>
      <c r="F5" s="14"/>
      <c r="G5" s="14"/>
      <c r="H5" s="14"/>
      <c r="I5" s="14"/>
      <c r="J5" s="14"/>
      <c r="L5" s="11"/>
      <c r="M5" s="12"/>
      <c r="N5" s="12"/>
      <c r="O5" s="12"/>
      <c r="P5" s="12"/>
      <c r="Q5" s="12"/>
      <c r="R5" s="12"/>
      <c r="S5" s="12"/>
      <c r="T5" s="12"/>
      <c r="U5" s="12"/>
      <c r="V5" s="13"/>
    </row>
    <row r="6" spans="1:22" ht="14" customHeight="1" x14ac:dyDescent="0.3">
      <c r="B6" s="8" t="s">
        <v>63</v>
      </c>
      <c r="C6" s="14"/>
      <c r="D6" s="14"/>
      <c r="E6" s="14"/>
      <c r="F6" s="14"/>
      <c r="G6" s="14"/>
      <c r="H6" s="14"/>
      <c r="I6" s="14"/>
      <c r="J6" s="14"/>
      <c r="L6" s="11"/>
      <c r="M6" s="12"/>
      <c r="N6" s="12"/>
      <c r="O6" s="12"/>
      <c r="P6" s="12"/>
      <c r="Q6" s="12"/>
      <c r="R6" s="12"/>
      <c r="S6" s="12"/>
      <c r="T6" s="12"/>
      <c r="U6" s="12"/>
      <c r="V6" s="13"/>
    </row>
    <row r="7" spans="1:22" ht="14" customHeight="1" x14ac:dyDescent="0.3">
      <c r="B7" s="14" t="s">
        <v>64</v>
      </c>
      <c r="C7" s="14"/>
      <c r="D7" s="14"/>
      <c r="E7" s="14"/>
      <c r="F7" s="14"/>
      <c r="G7" s="14"/>
      <c r="H7" s="14"/>
      <c r="I7" s="14"/>
      <c r="J7" s="14"/>
      <c r="L7" s="11"/>
      <c r="M7" s="12"/>
      <c r="N7" s="12"/>
      <c r="O7" s="12"/>
      <c r="P7" s="12"/>
      <c r="Q7" s="12"/>
      <c r="R7" s="12"/>
      <c r="S7" s="12"/>
      <c r="T7" s="12"/>
      <c r="U7" s="12"/>
      <c r="V7" s="13"/>
    </row>
    <row r="8" spans="1:22" ht="14" customHeight="1" x14ac:dyDescent="0.3">
      <c r="B8" s="15" t="s">
        <v>65</v>
      </c>
      <c r="C8" s="14"/>
      <c r="D8" s="14"/>
      <c r="E8" s="14"/>
      <c r="F8" s="14"/>
      <c r="G8" s="14"/>
      <c r="H8" s="14"/>
      <c r="I8" s="14"/>
      <c r="J8" s="14"/>
      <c r="L8" s="11"/>
      <c r="M8" s="12"/>
      <c r="N8" s="12"/>
      <c r="O8" s="12"/>
      <c r="P8" s="12"/>
      <c r="Q8" s="12"/>
      <c r="R8" s="12"/>
      <c r="S8" s="12"/>
      <c r="T8" s="12"/>
      <c r="U8" s="12"/>
      <c r="V8" s="13"/>
    </row>
    <row r="9" spans="1:22" ht="14" customHeight="1" x14ac:dyDescent="0.3">
      <c r="B9" s="8" t="s">
        <v>66</v>
      </c>
      <c r="C9" s="14"/>
      <c r="D9" s="14"/>
      <c r="E9" s="14"/>
      <c r="F9" s="14"/>
      <c r="G9" s="14"/>
      <c r="H9" s="14"/>
      <c r="I9" s="14"/>
      <c r="J9" s="14"/>
      <c r="L9" s="11"/>
      <c r="M9" s="12"/>
      <c r="N9" s="12"/>
      <c r="O9" s="12"/>
      <c r="P9" s="12"/>
      <c r="Q9" s="12"/>
      <c r="R9" s="12"/>
      <c r="S9" s="12"/>
      <c r="T9" s="12"/>
      <c r="U9" s="12"/>
      <c r="V9" s="13"/>
    </row>
    <row r="10" spans="1:22" ht="14" customHeight="1" x14ac:dyDescent="0.3">
      <c r="B10" s="14" t="s">
        <v>67</v>
      </c>
      <c r="C10" s="14"/>
      <c r="D10" s="14"/>
      <c r="E10" s="14"/>
      <c r="F10" s="14"/>
      <c r="G10" s="14"/>
      <c r="H10" s="14"/>
      <c r="I10" s="14"/>
      <c r="J10" s="14"/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3"/>
    </row>
    <row r="11" spans="1:22" ht="14" customHeight="1" x14ac:dyDescent="0.3">
      <c r="B11" s="14"/>
      <c r="C11" s="14"/>
      <c r="D11" s="14"/>
      <c r="E11" s="14"/>
      <c r="F11" s="14"/>
      <c r="G11" s="14"/>
      <c r="H11" s="14"/>
      <c r="I11" s="14"/>
      <c r="J11" s="14"/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3"/>
    </row>
    <row r="12" spans="1:22" ht="14" customHeight="1" x14ac:dyDescent="0.3">
      <c r="B12" s="15" t="s">
        <v>68</v>
      </c>
      <c r="C12" s="14"/>
      <c r="D12" s="14"/>
      <c r="E12" s="14"/>
      <c r="F12" s="14"/>
      <c r="G12" s="14"/>
      <c r="H12" s="14"/>
      <c r="I12" s="14"/>
      <c r="J12" s="14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3"/>
    </row>
    <row r="13" spans="1:22" ht="14" customHeight="1" x14ac:dyDescent="0.3">
      <c r="B13" s="14" t="s">
        <v>69</v>
      </c>
      <c r="C13" s="14"/>
      <c r="D13" s="14"/>
      <c r="E13" s="14"/>
      <c r="F13" s="14"/>
      <c r="G13" s="14"/>
      <c r="H13" s="14"/>
      <c r="I13" s="14"/>
      <c r="J13" s="14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3"/>
    </row>
    <row r="14" spans="1:22" ht="14" customHeight="1" x14ac:dyDescent="0.3">
      <c r="B14" s="14" t="s">
        <v>70</v>
      </c>
      <c r="C14" s="14"/>
      <c r="D14" s="14"/>
      <c r="E14" s="14"/>
      <c r="F14" s="14"/>
      <c r="G14" s="14"/>
      <c r="H14" s="14"/>
      <c r="I14" s="14"/>
      <c r="J14" s="14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3"/>
    </row>
    <row r="15" spans="1:22" ht="14" customHeight="1" x14ac:dyDescent="0.3">
      <c r="B15" s="14" t="s">
        <v>71</v>
      </c>
      <c r="C15" s="14"/>
      <c r="D15" s="14"/>
      <c r="E15" s="14"/>
      <c r="F15" s="14"/>
      <c r="G15" s="14"/>
      <c r="H15" s="14"/>
      <c r="I15" s="14"/>
      <c r="J15" s="14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3"/>
    </row>
    <row r="16" spans="1:22" ht="14" customHeight="1" x14ac:dyDescent="0.3">
      <c r="B16" s="14"/>
      <c r="C16" s="14"/>
      <c r="D16" s="14"/>
      <c r="E16" s="14"/>
      <c r="F16" s="14"/>
      <c r="G16" s="14"/>
      <c r="H16" s="14"/>
      <c r="I16" s="14"/>
      <c r="J16" s="14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3"/>
    </row>
    <row r="17" spans="2:22" ht="14" customHeight="1" x14ac:dyDescent="0.3">
      <c r="B17" s="15" t="s">
        <v>72</v>
      </c>
      <c r="C17" s="14"/>
      <c r="D17" s="14"/>
      <c r="E17" s="14"/>
      <c r="F17" s="14"/>
      <c r="G17" s="14"/>
      <c r="H17" s="14"/>
      <c r="I17" s="14"/>
      <c r="J17" s="14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3"/>
    </row>
    <row r="18" spans="2:22" ht="14" customHeight="1" x14ac:dyDescent="0.3">
      <c r="B18" s="15" t="s">
        <v>73</v>
      </c>
      <c r="C18" s="14"/>
      <c r="D18" s="14"/>
      <c r="E18" s="14"/>
      <c r="F18" s="14"/>
      <c r="G18" s="14"/>
      <c r="H18" s="14"/>
      <c r="I18" s="14"/>
      <c r="J18" s="14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3"/>
    </row>
    <row r="19" spans="2:22" ht="14" customHeight="1" x14ac:dyDescent="0.3">
      <c r="B19" s="15"/>
      <c r="C19" s="14"/>
      <c r="D19" s="14"/>
      <c r="E19" s="14"/>
      <c r="F19" s="14"/>
      <c r="G19" s="14"/>
      <c r="H19" s="14"/>
      <c r="I19" s="14"/>
      <c r="J19" s="14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3"/>
    </row>
    <row r="20" spans="2:22" ht="14" customHeight="1" x14ac:dyDescent="0.3">
      <c r="B20" s="14" t="s">
        <v>74</v>
      </c>
      <c r="C20" s="14"/>
      <c r="D20" s="14"/>
      <c r="E20" s="14"/>
      <c r="F20" s="14"/>
      <c r="G20" s="14"/>
      <c r="H20" s="14"/>
      <c r="I20" s="14"/>
      <c r="J20" s="14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2:22" ht="14" customHeight="1" x14ac:dyDescent="0.3">
      <c r="B21" s="14" t="s">
        <v>75</v>
      </c>
      <c r="C21" s="15"/>
      <c r="D21" s="15"/>
      <c r="E21" s="15"/>
      <c r="F21" s="15"/>
      <c r="G21" s="15"/>
      <c r="H21" s="15"/>
      <c r="I21" s="15"/>
      <c r="J21" s="15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3"/>
    </row>
    <row r="22" spans="2:22" ht="14" customHeight="1" x14ac:dyDescent="0.3">
      <c r="B22" s="14"/>
      <c r="C22" s="15"/>
      <c r="D22" s="15"/>
      <c r="E22" s="15"/>
      <c r="F22" s="15"/>
      <c r="G22" s="15"/>
      <c r="H22" s="15"/>
      <c r="I22" s="15"/>
      <c r="J22" s="15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3"/>
    </row>
    <row r="23" spans="2:22" ht="14" customHeight="1" x14ac:dyDescent="0.3">
      <c r="B23" s="14" t="s">
        <v>76</v>
      </c>
      <c r="C23" s="15"/>
      <c r="D23" s="15"/>
      <c r="E23" s="15"/>
      <c r="F23" s="15"/>
      <c r="G23" s="15"/>
      <c r="H23" s="15"/>
      <c r="I23" s="15"/>
      <c r="J23" s="15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3"/>
    </row>
    <row r="24" spans="2:22" ht="14" customHeight="1" x14ac:dyDescent="0.3">
      <c r="B24" s="14" t="s">
        <v>77</v>
      </c>
      <c r="C24" s="15"/>
      <c r="D24" s="15"/>
      <c r="E24" s="15"/>
      <c r="F24" s="15"/>
      <c r="G24" s="15"/>
      <c r="H24" s="15"/>
      <c r="I24" s="15"/>
      <c r="J24" s="15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3"/>
    </row>
    <row r="25" spans="2:22" ht="14" customHeight="1" x14ac:dyDescent="0.3">
      <c r="B25" s="15" t="s">
        <v>78</v>
      </c>
      <c r="C25" s="15"/>
      <c r="D25" s="15"/>
      <c r="E25" s="15"/>
      <c r="F25" s="15"/>
      <c r="G25" s="15"/>
      <c r="H25" s="15"/>
      <c r="I25" s="15"/>
      <c r="J25" s="15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3"/>
    </row>
    <row r="26" spans="2:22" ht="14" customHeight="1" x14ac:dyDescent="0.3">
      <c r="B26" s="15" t="s">
        <v>79</v>
      </c>
      <c r="C26" s="15"/>
      <c r="D26" s="15"/>
      <c r="E26" s="15"/>
      <c r="F26" s="15"/>
      <c r="G26" s="15"/>
      <c r="H26" s="15"/>
      <c r="I26" s="15"/>
      <c r="J26" s="15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2:22" ht="14" customHeight="1" x14ac:dyDescent="0.3">
      <c r="B27" s="10"/>
      <c r="C27" s="10"/>
      <c r="D27" s="10"/>
      <c r="E27" s="10"/>
      <c r="F27" s="10"/>
      <c r="G27" s="10"/>
      <c r="H27" s="10"/>
      <c r="I27" s="10"/>
      <c r="J27" s="10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3"/>
    </row>
    <row r="28" spans="2:22" ht="14" customHeight="1" x14ac:dyDescent="0.3">
      <c r="B28" s="10"/>
      <c r="C28" s="10"/>
      <c r="D28" s="10"/>
      <c r="E28" s="10"/>
      <c r="F28" s="10"/>
      <c r="G28" s="10"/>
      <c r="H28" s="10"/>
      <c r="I28" s="10"/>
      <c r="J28" s="10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3"/>
    </row>
    <row r="29" spans="2:22" ht="14" customHeight="1" x14ac:dyDescent="0.3">
      <c r="B29" s="10"/>
      <c r="C29" s="10"/>
      <c r="D29" s="10"/>
      <c r="E29" s="10"/>
      <c r="F29" s="10"/>
      <c r="G29" s="10"/>
      <c r="H29" s="10"/>
      <c r="I29" s="10"/>
      <c r="J29" s="10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2:22" ht="14" customHeight="1" x14ac:dyDescent="0.3">
      <c r="B30" s="10"/>
      <c r="C30" s="10"/>
      <c r="D30" s="10"/>
      <c r="E30" s="10"/>
      <c r="F30" s="10"/>
      <c r="G30" s="10"/>
      <c r="H30" s="10"/>
      <c r="I30" s="10"/>
      <c r="J30" s="10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3"/>
    </row>
    <row r="31" spans="2:22" ht="14" customHeight="1" x14ac:dyDescent="0.3">
      <c r="B31" s="10"/>
      <c r="C31" s="10"/>
      <c r="D31" s="10"/>
      <c r="E31" s="10"/>
      <c r="F31" s="10"/>
      <c r="G31" s="10"/>
      <c r="H31" s="10"/>
      <c r="I31" s="10"/>
      <c r="J31" s="10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3"/>
    </row>
    <row r="32" spans="2:22" ht="14" customHeight="1" x14ac:dyDescent="0.3">
      <c r="B32" s="10"/>
      <c r="C32" s="10"/>
      <c r="D32" s="10"/>
      <c r="E32" s="10"/>
      <c r="F32" s="10"/>
      <c r="G32" s="10"/>
      <c r="H32" s="10"/>
      <c r="I32" s="10"/>
      <c r="J32" s="10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3"/>
    </row>
    <row r="33" spans="2:22" ht="14" customHeight="1" x14ac:dyDescent="0.3">
      <c r="B33" s="15"/>
      <c r="C33" s="15"/>
      <c r="D33" s="15"/>
      <c r="E33" s="15"/>
      <c r="F33" s="15"/>
      <c r="G33" s="15"/>
      <c r="H33" s="15"/>
      <c r="I33" s="15"/>
      <c r="J33" s="15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3"/>
    </row>
    <row r="34" spans="2:22" ht="14" customHeight="1" x14ac:dyDescent="0.3">
      <c r="B34" s="15"/>
      <c r="C34" s="15"/>
      <c r="D34" s="15"/>
      <c r="E34" s="15"/>
      <c r="F34" s="15"/>
      <c r="G34" s="15"/>
      <c r="H34" s="15"/>
      <c r="I34" s="15"/>
      <c r="J34" s="15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5" spans="2:22" ht="14" customHeight="1" x14ac:dyDescent="0.3">
      <c r="B35" s="15"/>
      <c r="C35" s="15"/>
      <c r="D35" s="15"/>
      <c r="E35" s="15"/>
      <c r="F35" s="15"/>
      <c r="G35" s="15"/>
      <c r="H35" s="15"/>
      <c r="I35" s="15"/>
      <c r="J35" s="15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3"/>
    </row>
    <row r="36" spans="2:22" ht="14" customHeight="1" x14ac:dyDescent="0.3">
      <c r="B36" s="15"/>
      <c r="C36" s="15"/>
      <c r="D36" s="15"/>
      <c r="E36" s="15"/>
      <c r="F36" s="15"/>
      <c r="G36" s="15"/>
      <c r="H36" s="15"/>
      <c r="I36" s="15"/>
      <c r="J36" s="15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3"/>
    </row>
    <row r="37" spans="2:22" ht="14" customHeight="1" x14ac:dyDescent="0.3">
      <c r="B37" s="15"/>
      <c r="C37" s="15"/>
      <c r="D37" s="15"/>
      <c r="E37" s="15"/>
      <c r="F37" s="15"/>
      <c r="G37" s="15"/>
      <c r="H37" s="15"/>
      <c r="I37" s="15"/>
      <c r="J37" s="15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3"/>
    </row>
    <row r="38" spans="2:22" ht="14" customHeight="1" x14ac:dyDescent="0.3">
      <c r="B38" s="15"/>
      <c r="C38" s="15"/>
      <c r="D38" s="15"/>
      <c r="E38" s="15"/>
      <c r="F38" s="15"/>
      <c r="G38" s="15"/>
      <c r="H38" s="15"/>
      <c r="I38" s="15"/>
      <c r="J38" s="15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3"/>
    </row>
    <row r="39" spans="2:22" ht="14" customHeight="1" x14ac:dyDescent="0.3">
      <c r="B39" s="15"/>
      <c r="C39" s="15"/>
      <c r="D39" s="15"/>
      <c r="E39" s="15"/>
      <c r="F39" s="15"/>
      <c r="G39" s="15"/>
      <c r="H39" s="15"/>
      <c r="I39" s="15"/>
      <c r="J39" s="15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3"/>
    </row>
    <row r="40" spans="2:22" ht="14" customHeight="1" x14ac:dyDescent="0.3">
      <c r="B40" s="15"/>
      <c r="C40" s="15"/>
      <c r="D40" s="15"/>
      <c r="E40" s="15"/>
      <c r="F40" s="15"/>
      <c r="G40" s="15"/>
      <c r="H40" s="15"/>
      <c r="I40" s="15"/>
      <c r="J40" s="15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3"/>
    </row>
    <row r="41" spans="2:22" ht="14" customHeight="1" x14ac:dyDescent="0.3">
      <c r="B41" s="15"/>
      <c r="C41" s="15"/>
      <c r="D41" s="15"/>
      <c r="E41" s="15"/>
      <c r="F41" s="15"/>
      <c r="G41" s="15"/>
      <c r="H41" s="15"/>
      <c r="I41" s="15"/>
      <c r="J41" s="15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3"/>
    </row>
    <row r="42" spans="2:22" ht="14" customHeight="1" x14ac:dyDescent="0.3">
      <c r="B42" s="15"/>
      <c r="C42" s="15"/>
      <c r="D42" s="15"/>
      <c r="E42" s="15"/>
      <c r="F42" s="15"/>
      <c r="G42" s="15"/>
      <c r="H42" s="15"/>
      <c r="I42" s="15"/>
      <c r="J42" s="15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3"/>
    </row>
    <row r="43" spans="2:22" ht="14" customHeight="1" x14ac:dyDescent="0.3">
      <c r="B43" s="15"/>
      <c r="C43" s="15"/>
      <c r="D43" s="15"/>
      <c r="E43" s="15"/>
      <c r="F43" s="15"/>
      <c r="G43" s="15"/>
      <c r="H43" s="15"/>
      <c r="I43" s="15"/>
      <c r="J43" s="15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3"/>
    </row>
    <row r="44" spans="2:22" ht="14" customHeight="1" x14ac:dyDescent="0.3">
      <c r="B44" s="15"/>
      <c r="C44" s="15"/>
      <c r="D44" s="15"/>
      <c r="E44" s="15"/>
      <c r="F44" s="15"/>
      <c r="G44" s="15"/>
      <c r="H44" s="15"/>
      <c r="I44" s="15"/>
      <c r="J44" s="15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3"/>
    </row>
    <row r="45" spans="2:22" ht="14" customHeight="1" x14ac:dyDescent="0.3">
      <c r="B45" s="15"/>
      <c r="C45" s="15"/>
      <c r="D45" s="15"/>
      <c r="E45" s="15"/>
      <c r="F45" s="15"/>
      <c r="G45" s="15"/>
      <c r="H45" s="15"/>
      <c r="I45" s="15"/>
      <c r="J45" s="15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3"/>
    </row>
    <row r="46" spans="2:22" ht="14" customHeight="1" x14ac:dyDescent="0.3">
      <c r="B46" s="15"/>
      <c r="C46" s="15"/>
      <c r="D46" s="15"/>
      <c r="E46" s="15"/>
      <c r="F46" s="15"/>
      <c r="G46" s="15"/>
      <c r="H46" s="15"/>
      <c r="I46" s="15"/>
      <c r="J46" s="15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3"/>
    </row>
    <row r="47" spans="2:22" ht="14" customHeight="1" x14ac:dyDescent="0.3">
      <c r="B47" s="15"/>
      <c r="C47" s="15"/>
      <c r="D47" s="15"/>
      <c r="E47" s="15"/>
      <c r="F47" s="15"/>
      <c r="G47" s="15"/>
      <c r="H47" s="15"/>
      <c r="I47" s="15"/>
      <c r="J47" s="15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3"/>
    </row>
    <row r="48" spans="2:22" ht="14" customHeight="1" x14ac:dyDescent="0.3">
      <c r="B48" s="15"/>
      <c r="C48" s="15"/>
      <c r="D48" s="15"/>
      <c r="E48" s="15"/>
      <c r="F48" s="15"/>
      <c r="G48" s="15"/>
      <c r="H48" s="15"/>
      <c r="I48" s="15"/>
      <c r="J48" s="15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3"/>
    </row>
    <row r="49" spans="2:22" ht="14" customHeight="1" x14ac:dyDescent="0.3">
      <c r="B49" s="15"/>
      <c r="C49" s="15"/>
      <c r="D49" s="15"/>
      <c r="E49" s="15"/>
      <c r="F49" s="15"/>
      <c r="G49" s="15"/>
      <c r="H49" s="15"/>
      <c r="I49" s="15"/>
      <c r="J49" s="15"/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3"/>
    </row>
    <row r="50" spans="2:22" ht="14" customHeight="1" x14ac:dyDescent="0.3">
      <c r="B50" s="15"/>
      <c r="C50" s="15"/>
      <c r="D50" s="15"/>
      <c r="E50" s="15"/>
      <c r="F50" s="15"/>
      <c r="G50" s="15"/>
      <c r="H50" s="15"/>
      <c r="I50" s="15"/>
      <c r="J50" s="15"/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3"/>
    </row>
    <row r="51" spans="2:22" ht="14" customHeight="1" x14ac:dyDescent="0.3">
      <c r="B51" s="15"/>
      <c r="C51" s="15"/>
      <c r="D51" s="15"/>
      <c r="E51" s="15"/>
      <c r="F51" s="15"/>
      <c r="G51" s="15"/>
      <c r="H51" s="15"/>
      <c r="I51" s="15"/>
      <c r="J51" s="15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3"/>
    </row>
    <row r="52" spans="2:22" ht="14" customHeight="1" x14ac:dyDescent="0.3">
      <c r="B52" s="15"/>
      <c r="C52" s="15"/>
      <c r="D52" s="15"/>
      <c r="E52" s="15"/>
      <c r="F52" s="15"/>
      <c r="G52" s="15"/>
      <c r="H52" s="15"/>
      <c r="I52" s="15"/>
      <c r="J52" s="15"/>
      <c r="L52" s="11"/>
      <c r="M52" s="12"/>
      <c r="N52" s="12"/>
      <c r="O52" s="12"/>
      <c r="P52" s="12"/>
      <c r="Q52" s="12"/>
      <c r="R52" s="12"/>
      <c r="S52" s="12"/>
      <c r="T52" s="12"/>
      <c r="U52" s="12"/>
      <c r="V52" s="13"/>
    </row>
    <row r="53" spans="2:22" ht="14" customHeight="1" x14ac:dyDescent="0.3">
      <c r="B53" s="15"/>
      <c r="C53" s="15"/>
      <c r="D53" s="15"/>
      <c r="E53" s="15"/>
      <c r="F53" s="15"/>
      <c r="G53" s="15"/>
      <c r="H53" s="15"/>
      <c r="I53" s="15"/>
      <c r="J53" s="15"/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3"/>
    </row>
    <row r="54" spans="2:22" ht="14" customHeight="1" x14ac:dyDescent="0.3">
      <c r="B54" s="15"/>
      <c r="C54" s="15"/>
      <c r="D54" s="15"/>
      <c r="E54" s="15"/>
      <c r="F54" s="15"/>
      <c r="G54" s="15"/>
      <c r="H54" s="15"/>
      <c r="I54" s="15"/>
      <c r="J54" s="15"/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3"/>
    </row>
    <row r="55" spans="2:22" ht="14" customHeight="1" x14ac:dyDescent="0.3">
      <c r="B55" s="16"/>
      <c r="C55" s="16"/>
      <c r="D55" s="16"/>
      <c r="E55" s="16"/>
      <c r="F55" s="16"/>
      <c r="G55" s="16"/>
      <c r="H55" s="16"/>
      <c r="I55" s="16"/>
      <c r="J55" s="16"/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3"/>
    </row>
    <row r="56" spans="2:22" ht="14" customHeight="1" x14ac:dyDescent="0.3">
      <c r="B56" s="16"/>
      <c r="C56" s="16"/>
      <c r="D56" s="16"/>
      <c r="E56" s="16"/>
      <c r="F56" s="16"/>
      <c r="G56" s="16"/>
      <c r="H56" s="16"/>
      <c r="I56" s="16"/>
      <c r="J56" s="16"/>
      <c r="L56" s="17"/>
      <c r="M56" s="18"/>
      <c r="N56" s="18"/>
      <c r="O56" s="18"/>
      <c r="P56" s="18"/>
      <c r="Q56" s="18"/>
      <c r="R56" s="18"/>
      <c r="S56" s="18"/>
      <c r="T56" s="18"/>
      <c r="U56" s="18"/>
      <c r="V56" s="19"/>
    </row>
  </sheetData>
  <pageMargins left="0.74803149606299213" right="0.74803149606299213" top="0.74803149606299213" bottom="0.74803149606299213" header="0.31496062992125984" footer="0.31496062992125984"/>
  <pageSetup paperSize="9" orientation="portrait"/>
  <headerFooter alignWithMargins="0">
    <oddFooter>&amp;L&amp;"Calibri,Regular"LeongTY&amp;R&amp;"-,Regular"&amp;F/&amp;A</oddFooter>
  </headerFooter>
  <colBreaks count="2" manualBreakCount="2">
    <brk id="11" max="1048575" man="1"/>
    <brk id="22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FFF6-3A37-4884-A95F-B35E4D8B0F11}">
  <sheetPr>
    <tabColor rgb="FFFFFFAF"/>
  </sheetPr>
  <dimension ref="A1:N44"/>
  <sheetViews>
    <sheetView showGridLines="0" tabSelected="1" showRuler="0" zoomScale="110" zoomScaleNormal="110" zoomScalePageLayoutView="110" workbookViewId="0">
      <selection activeCell="C10" sqref="C10"/>
    </sheetView>
  </sheetViews>
  <sheetFormatPr defaultColWidth="8.81640625" defaultRowHeight="13" x14ac:dyDescent="0.3"/>
  <cols>
    <col min="1" max="1" width="5.81640625" style="20" customWidth="1"/>
    <col min="2" max="3" width="16.7265625" style="20" customWidth="1"/>
    <col min="4" max="4" width="20.90625" style="20" customWidth="1"/>
    <col min="5" max="5" width="18.90625" style="20" customWidth="1"/>
    <col min="6" max="6" width="4.6328125" style="20" customWidth="1"/>
    <col min="7" max="7" width="2.81640625" style="20" customWidth="1"/>
    <col min="8" max="8" width="18.7265625" style="20" customWidth="1"/>
    <col min="9" max="9" width="14.90625" style="20" customWidth="1"/>
    <col min="10" max="12" width="7.453125" style="20" customWidth="1"/>
    <col min="13" max="14" width="0.81640625" style="20" customWidth="1"/>
    <col min="15" max="16384" width="8.81640625" style="20"/>
  </cols>
  <sheetData>
    <row r="1" spans="1:14" ht="15.5" x14ac:dyDescent="0.35">
      <c r="A1" s="21" t="s">
        <v>80</v>
      </c>
      <c r="C1" s="21"/>
      <c r="L1" s="35"/>
    </row>
    <row r="2" spans="1:14" x14ac:dyDescent="0.3">
      <c r="B2" s="41" t="s">
        <v>127</v>
      </c>
      <c r="C2" s="41"/>
      <c r="D2" s="39"/>
      <c r="G2" s="22"/>
      <c r="H2" s="64"/>
      <c r="I2" s="64" t="s">
        <v>0</v>
      </c>
    </row>
    <row r="3" spans="1:14" x14ac:dyDescent="0.3">
      <c r="B3" s="42" t="s">
        <v>128</v>
      </c>
      <c r="C3" s="42" t="s">
        <v>129</v>
      </c>
      <c r="D3" s="66" t="s">
        <v>130</v>
      </c>
      <c r="E3" s="43" t="s">
        <v>131</v>
      </c>
      <c r="M3" s="27"/>
    </row>
    <row r="4" spans="1:14" x14ac:dyDescent="0.3">
      <c r="B4" s="45">
        <v>1000</v>
      </c>
      <c r="C4" s="44">
        <v>0.1</v>
      </c>
      <c r="D4" s="65">
        <v>20</v>
      </c>
      <c r="E4" s="46">
        <f>FV(C4,D4,-B4,0,1)</f>
        <v>63002.499442581699</v>
      </c>
      <c r="H4" s="64" t="s">
        <v>165</v>
      </c>
      <c r="M4" s="27"/>
    </row>
    <row r="5" spans="1:14" x14ac:dyDescent="0.3">
      <c r="H5" s="23" t="s">
        <v>128</v>
      </c>
      <c r="I5" s="24" t="s">
        <v>160</v>
      </c>
      <c r="J5" s="25" t="s">
        <v>5</v>
      </c>
      <c r="K5" s="26"/>
      <c r="L5" s="27"/>
      <c r="M5" s="27"/>
      <c r="N5" s="27"/>
    </row>
    <row r="6" spans="1:14" x14ac:dyDescent="0.3">
      <c r="B6" s="41" t="s">
        <v>125</v>
      </c>
      <c r="C6" s="41"/>
      <c r="H6" s="23" t="s">
        <v>159</v>
      </c>
      <c r="I6" s="24" t="s">
        <v>161</v>
      </c>
      <c r="J6" s="25" t="s">
        <v>5</v>
      </c>
      <c r="K6" s="26"/>
      <c r="L6" s="27"/>
      <c r="M6" s="27"/>
      <c r="N6" s="27"/>
    </row>
    <row r="7" spans="1:14" x14ac:dyDescent="0.3">
      <c r="B7" s="42" t="s">
        <v>128</v>
      </c>
      <c r="C7" s="42" t="s">
        <v>129</v>
      </c>
      <c r="D7" s="66" t="s">
        <v>130</v>
      </c>
      <c r="E7" s="43" t="s">
        <v>131</v>
      </c>
      <c r="H7" s="23" t="s">
        <v>130</v>
      </c>
      <c r="I7" s="24" t="s">
        <v>162</v>
      </c>
      <c r="J7" s="25" t="s">
        <v>163</v>
      </c>
      <c r="K7" s="26"/>
      <c r="L7" s="27"/>
      <c r="M7" s="27"/>
    </row>
    <row r="8" spans="1:14" x14ac:dyDescent="0.3">
      <c r="A8" s="69" t="s">
        <v>180</v>
      </c>
      <c r="B8" s="45">
        <v>5000</v>
      </c>
      <c r="C8" s="44">
        <v>0.05</v>
      </c>
      <c r="D8" s="65">
        <v>20</v>
      </c>
      <c r="E8" s="46">
        <f>FV(C8,D8,-B8,0,1)</f>
        <v>173596.25904016418</v>
      </c>
      <c r="H8" s="23" t="s">
        <v>131</v>
      </c>
      <c r="I8" s="24" t="s">
        <v>164</v>
      </c>
      <c r="J8" s="25" t="str">
        <f ca="1">_xlfn.FORMULATEXT($E$4)</f>
        <v>=FV(C4,D4,-B4,0,1)</v>
      </c>
      <c r="K8" s="26"/>
      <c r="L8" s="27"/>
      <c r="M8" s="27"/>
    </row>
    <row r="9" spans="1:14" x14ac:dyDescent="0.3">
      <c r="A9" s="69" t="s">
        <v>181</v>
      </c>
      <c r="B9" s="45">
        <v>5000</v>
      </c>
      <c r="C9" s="44">
        <v>0.1</v>
      </c>
      <c r="D9" s="65">
        <v>20</v>
      </c>
      <c r="E9" s="46">
        <f>FV(C9,D9,-B9,0,1)</f>
        <v>315012.49721290852</v>
      </c>
      <c r="H9" s="23"/>
      <c r="I9" s="24"/>
      <c r="J9" s="25"/>
      <c r="K9" s="26"/>
      <c r="L9" s="27"/>
      <c r="M9" s="27"/>
    </row>
    <row r="10" spans="1:14" x14ac:dyDescent="0.3">
      <c r="A10" s="82" t="s">
        <v>182</v>
      </c>
      <c r="B10" s="45">
        <v>10000</v>
      </c>
      <c r="C10" s="44">
        <v>0.05</v>
      </c>
      <c r="D10" s="65">
        <v>20</v>
      </c>
      <c r="E10" s="46">
        <f>FV(C10,D10,-B10,0,1)</f>
        <v>347192.51808032836</v>
      </c>
      <c r="F10" s="47"/>
      <c r="H10" s="64" t="s">
        <v>166</v>
      </c>
    </row>
    <row r="11" spans="1:14" x14ac:dyDescent="0.3">
      <c r="A11" s="69" t="s">
        <v>183</v>
      </c>
      <c r="B11" s="45">
        <v>10000</v>
      </c>
      <c r="C11" s="44">
        <v>0.1</v>
      </c>
      <c r="D11" s="65">
        <v>20</v>
      </c>
      <c r="E11" s="46">
        <f>FV(C11,D11,-B11,0,1)</f>
        <v>630024.99442581704</v>
      </c>
      <c r="H11" s="23" t="s">
        <v>131</v>
      </c>
      <c r="I11" s="24" t="s">
        <v>167</v>
      </c>
      <c r="J11" s="25" t="s">
        <v>5</v>
      </c>
      <c r="K11" s="26"/>
      <c r="L11" s="27"/>
      <c r="M11" s="27"/>
    </row>
    <row r="12" spans="1:14" x14ac:dyDescent="0.3">
      <c r="A12" s="33"/>
      <c r="B12" s="25"/>
      <c r="C12" s="25"/>
      <c r="D12" s="26"/>
      <c r="E12" s="27"/>
      <c r="F12" s="27"/>
      <c r="H12" s="23" t="s">
        <v>159</v>
      </c>
      <c r="I12" s="24" t="s">
        <v>168</v>
      </c>
      <c r="J12" s="25" t="s">
        <v>5</v>
      </c>
      <c r="K12" s="26"/>
      <c r="L12" s="27"/>
      <c r="M12" s="27"/>
    </row>
    <row r="13" spans="1:14" x14ac:dyDescent="0.3">
      <c r="A13" s="33"/>
      <c r="B13" s="41" t="s">
        <v>133</v>
      </c>
      <c r="C13" s="41"/>
      <c r="D13" s="26"/>
      <c r="E13" s="27"/>
      <c r="F13" s="27"/>
      <c r="H13" s="23" t="s">
        <v>130</v>
      </c>
      <c r="I13" s="24" t="s">
        <v>169</v>
      </c>
      <c r="J13" s="25" t="s">
        <v>163</v>
      </c>
      <c r="K13" s="26"/>
      <c r="L13" s="27"/>
      <c r="M13" s="27"/>
      <c r="N13" s="27"/>
    </row>
    <row r="14" spans="1:14" x14ac:dyDescent="0.3">
      <c r="A14" s="69"/>
      <c r="B14" s="42" t="s">
        <v>134</v>
      </c>
      <c r="C14" s="42" t="s">
        <v>129</v>
      </c>
      <c r="D14" s="66" t="s">
        <v>130</v>
      </c>
      <c r="E14" s="43" t="s">
        <v>128</v>
      </c>
      <c r="H14" s="23" t="s">
        <v>128</v>
      </c>
      <c r="I14" s="24" t="s">
        <v>170</v>
      </c>
      <c r="J14" s="25" t="str">
        <f ca="1">_xlfn.FORMULATEXT($E$15)</f>
        <v>=-PMT(C15,D15,0,B15,1)</v>
      </c>
      <c r="K14" s="26"/>
      <c r="L14" s="27"/>
      <c r="N14" s="27"/>
    </row>
    <row r="15" spans="1:14" x14ac:dyDescent="0.3">
      <c r="A15" s="69" t="s">
        <v>166</v>
      </c>
      <c r="B15" s="45">
        <v>1000000</v>
      </c>
      <c r="C15" s="44">
        <v>0.08</v>
      </c>
      <c r="D15" s="65">
        <v>20</v>
      </c>
      <c r="E15" s="46">
        <f>-PMT(C15,D15,0,B15,1)</f>
        <v>20233.526688102425</v>
      </c>
      <c r="H15" s="51"/>
    </row>
    <row r="16" spans="1:14" x14ac:dyDescent="0.3">
      <c r="A16" s="33"/>
      <c r="B16" s="25"/>
      <c r="C16" s="25"/>
      <c r="D16" s="26"/>
      <c r="E16" s="27"/>
      <c r="F16" s="27"/>
      <c r="G16" s="71"/>
      <c r="H16" s="64" t="s">
        <v>171</v>
      </c>
    </row>
    <row r="17" spans="1:14" x14ac:dyDescent="0.3">
      <c r="A17" s="69"/>
      <c r="B17" s="42" t="s">
        <v>128</v>
      </c>
      <c r="C17" s="42" t="s">
        <v>135</v>
      </c>
      <c r="D17" s="66" t="s">
        <v>130</v>
      </c>
      <c r="E17" s="43" t="s">
        <v>129</v>
      </c>
      <c r="H17" s="23" t="s">
        <v>128</v>
      </c>
      <c r="I17" s="24" t="s">
        <v>173</v>
      </c>
      <c r="J17" s="25" t="s">
        <v>5</v>
      </c>
      <c r="K17" s="26"/>
      <c r="L17" s="27"/>
      <c r="M17" s="27"/>
    </row>
    <row r="18" spans="1:14" x14ac:dyDescent="0.3">
      <c r="A18" s="69" t="s">
        <v>171</v>
      </c>
      <c r="B18" s="45">
        <v>10000</v>
      </c>
      <c r="C18" s="48">
        <v>1000000</v>
      </c>
      <c r="D18" s="65">
        <v>20</v>
      </c>
      <c r="E18" s="49">
        <f>RATE(D18,-B18,0,C18,1)</f>
        <v>0.13707429615322433</v>
      </c>
      <c r="H18" s="23" t="s">
        <v>131</v>
      </c>
      <c r="I18" s="24" t="s">
        <v>174</v>
      </c>
      <c r="J18" s="25" t="s">
        <v>5</v>
      </c>
      <c r="K18" s="26"/>
      <c r="L18" s="27"/>
      <c r="M18" s="27"/>
    </row>
    <row r="19" spans="1:14" x14ac:dyDescent="0.3">
      <c r="A19" s="69"/>
      <c r="H19" s="23" t="s">
        <v>130</v>
      </c>
      <c r="I19" s="24" t="s">
        <v>175</v>
      </c>
      <c r="J19" s="25" t="s">
        <v>163</v>
      </c>
      <c r="K19" s="26"/>
      <c r="L19" s="27"/>
      <c r="M19" s="27"/>
      <c r="N19" s="27"/>
    </row>
    <row r="20" spans="1:14" x14ac:dyDescent="0.3">
      <c r="A20" s="69"/>
      <c r="H20" s="23" t="s">
        <v>129</v>
      </c>
      <c r="I20" s="24" t="s">
        <v>176</v>
      </c>
      <c r="J20" s="25" t="str">
        <f ca="1">_xlfn.FORMULATEXT($E$18)</f>
        <v>=RATE(D18,-B18,0,C18,1)</v>
      </c>
      <c r="K20" s="26"/>
      <c r="L20" s="27"/>
      <c r="N20" s="27"/>
    </row>
    <row r="21" spans="1:14" x14ac:dyDescent="0.3">
      <c r="A21" s="69" t="s">
        <v>172</v>
      </c>
      <c r="B21" s="42" t="s">
        <v>128</v>
      </c>
      <c r="C21" s="42" t="s">
        <v>129</v>
      </c>
      <c r="D21" s="66" t="s">
        <v>130</v>
      </c>
      <c r="E21" s="43" t="s">
        <v>131</v>
      </c>
      <c r="H21" s="28"/>
      <c r="I21" s="29"/>
      <c r="J21" s="30"/>
      <c r="K21" s="31"/>
      <c r="L21" s="27"/>
      <c r="M21" s="27"/>
    </row>
    <row r="22" spans="1:14" x14ac:dyDescent="0.3">
      <c r="B22" s="45">
        <v>5000</v>
      </c>
      <c r="C22" s="44">
        <v>0.05</v>
      </c>
      <c r="D22" s="65">
        <v>20</v>
      </c>
      <c r="E22" s="120">
        <f>E44</f>
        <v>147429.71110454793</v>
      </c>
      <c r="H22" s="64" t="s">
        <v>172</v>
      </c>
    </row>
    <row r="23" spans="1:14" x14ac:dyDescent="0.3">
      <c r="H23" s="23" t="s">
        <v>135</v>
      </c>
      <c r="I23" s="24" t="s">
        <v>177</v>
      </c>
      <c r="J23" s="25" t="str">
        <f ca="1">_xlfn.FORMULATEXT($E$22)</f>
        <v>=E44</v>
      </c>
      <c r="K23" s="26"/>
      <c r="L23" s="27"/>
      <c r="N23" s="27"/>
    </row>
    <row r="24" spans="1:14" x14ac:dyDescent="0.3">
      <c r="B24" s="80" t="s">
        <v>130</v>
      </c>
      <c r="C24" s="80" t="s">
        <v>158</v>
      </c>
      <c r="D24" s="80" t="s">
        <v>128</v>
      </c>
      <c r="E24" s="81" t="s">
        <v>156</v>
      </c>
    </row>
    <row r="25" spans="1:14" x14ac:dyDescent="0.3">
      <c r="B25" s="116">
        <v>1</v>
      </c>
      <c r="C25" s="117">
        <v>0</v>
      </c>
      <c r="D25" s="118">
        <f>$B$22</f>
        <v>5000</v>
      </c>
      <c r="E25" s="119">
        <f>5000*(1+$C$22)</f>
        <v>5250</v>
      </c>
      <c r="H25" s="23" t="s">
        <v>128</v>
      </c>
      <c r="I25" s="24" t="s">
        <v>178</v>
      </c>
      <c r="J25" s="25" t="str">
        <f ca="1">_xlfn.FORMULATEXT($D$25)</f>
        <v>=$B$22</v>
      </c>
      <c r="K25" s="26"/>
      <c r="L25" s="27"/>
      <c r="M25" s="27"/>
    </row>
    <row r="26" spans="1:14" x14ac:dyDescent="0.3">
      <c r="B26" s="116">
        <v>2</v>
      </c>
      <c r="C26" s="117">
        <v>0</v>
      </c>
      <c r="D26" s="118">
        <f>$B$22</f>
        <v>5000</v>
      </c>
      <c r="E26" s="119">
        <f>(E25-C26+D26)*(1+$C$22)</f>
        <v>10762.5</v>
      </c>
      <c r="H26" s="23" t="s">
        <v>156</v>
      </c>
      <c r="I26" s="24" t="s">
        <v>179</v>
      </c>
      <c r="J26" s="25" t="str">
        <f ca="1">_xlfn.FORMULATEXT($E$26)</f>
        <v>=(E25-C26+D26)*(1+$C$22)</v>
      </c>
      <c r="K26" s="26"/>
      <c r="L26" s="27"/>
      <c r="M26" s="27"/>
    </row>
    <row r="27" spans="1:14" x14ac:dyDescent="0.3">
      <c r="B27" s="116">
        <v>3</v>
      </c>
      <c r="C27" s="117">
        <v>0</v>
      </c>
      <c r="D27" s="118">
        <f t="shared" ref="D27:D44" si="0">$B$22</f>
        <v>5000</v>
      </c>
      <c r="E27" s="119">
        <f t="shared" ref="E27:E44" si="1">(E26-C27+D27)*(1+$C$22)</f>
        <v>16550.625</v>
      </c>
      <c r="H27" s="23"/>
      <c r="I27" s="24"/>
      <c r="J27" s="25"/>
      <c r="K27" s="26"/>
      <c r="L27" s="27"/>
      <c r="M27" s="27"/>
      <c r="N27" s="27"/>
    </row>
    <row r="28" spans="1:14" x14ac:dyDescent="0.3">
      <c r="B28" s="116">
        <v>4</v>
      </c>
      <c r="C28" s="117">
        <v>0</v>
      </c>
      <c r="D28" s="118">
        <f t="shared" si="0"/>
        <v>5000</v>
      </c>
      <c r="E28" s="119">
        <f t="shared" si="1"/>
        <v>22628.15625</v>
      </c>
      <c r="H28" s="23"/>
      <c r="I28" s="24"/>
      <c r="J28" s="25"/>
      <c r="K28" s="26"/>
      <c r="L28" s="27"/>
      <c r="N28" s="27"/>
    </row>
    <row r="29" spans="1:14" x14ac:dyDescent="0.3">
      <c r="B29" s="116">
        <v>5</v>
      </c>
      <c r="C29" s="117">
        <v>5000</v>
      </c>
      <c r="D29" s="118">
        <f t="shared" si="0"/>
        <v>5000</v>
      </c>
      <c r="E29" s="119">
        <f t="shared" si="1"/>
        <v>23759.564062500001</v>
      </c>
    </row>
    <row r="30" spans="1:14" x14ac:dyDescent="0.3">
      <c r="B30" s="116">
        <v>6</v>
      </c>
      <c r="C30" s="117">
        <v>0</v>
      </c>
      <c r="D30" s="118">
        <f t="shared" si="0"/>
        <v>5000</v>
      </c>
      <c r="E30" s="119">
        <f t="shared" si="1"/>
        <v>30197.542265625001</v>
      </c>
    </row>
    <row r="31" spans="1:14" x14ac:dyDescent="0.3">
      <c r="B31" s="116">
        <v>7</v>
      </c>
      <c r="C31" s="117">
        <v>0</v>
      </c>
      <c r="D31" s="118">
        <f t="shared" si="0"/>
        <v>5000</v>
      </c>
      <c r="E31" s="119">
        <f t="shared" si="1"/>
        <v>36957.419378906256</v>
      </c>
    </row>
    <row r="32" spans="1:14" x14ac:dyDescent="0.3">
      <c r="B32" s="116">
        <v>8</v>
      </c>
      <c r="C32" s="117">
        <v>0</v>
      </c>
      <c r="D32" s="118">
        <f t="shared" si="0"/>
        <v>5000</v>
      </c>
      <c r="E32" s="119">
        <f t="shared" si="1"/>
        <v>44055.290347851573</v>
      </c>
    </row>
    <row r="33" spans="2:5" x14ac:dyDescent="0.3">
      <c r="B33" s="116">
        <v>9</v>
      </c>
      <c r="C33" s="117">
        <v>0</v>
      </c>
      <c r="D33" s="118">
        <f t="shared" si="0"/>
        <v>5000</v>
      </c>
      <c r="E33" s="119">
        <f t="shared" si="1"/>
        <v>51508.05486524415</v>
      </c>
    </row>
    <row r="34" spans="2:5" x14ac:dyDescent="0.3">
      <c r="B34" s="116">
        <v>10</v>
      </c>
      <c r="C34" s="117">
        <v>5000</v>
      </c>
      <c r="D34" s="118">
        <f t="shared" si="0"/>
        <v>5000</v>
      </c>
      <c r="E34" s="119">
        <f t="shared" si="1"/>
        <v>54083.45760850636</v>
      </c>
    </row>
    <row r="35" spans="2:5" x14ac:dyDescent="0.3">
      <c r="B35" s="116">
        <v>11</v>
      </c>
      <c r="C35" s="117">
        <v>0</v>
      </c>
      <c r="D35" s="118">
        <f t="shared" si="0"/>
        <v>5000</v>
      </c>
      <c r="E35" s="119">
        <f t="shared" si="1"/>
        <v>62037.630488931682</v>
      </c>
    </row>
    <row r="36" spans="2:5" x14ac:dyDescent="0.3">
      <c r="B36" s="116">
        <v>12</v>
      </c>
      <c r="C36" s="117">
        <v>0</v>
      </c>
      <c r="D36" s="118">
        <f t="shared" si="0"/>
        <v>5000</v>
      </c>
      <c r="E36" s="119">
        <f t="shared" si="1"/>
        <v>70389.512013378262</v>
      </c>
    </row>
    <row r="37" spans="2:5" x14ac:dyDescent="0.3">
      <c r="B37" s="116">
        <v>13</v>
      </c>
      <c r="C37" s="117">
        <v>0</v>
      </c>
      <c r="D37" s="118">
        <f t="shared" si="0"/>
        <v>5000</v>
      </c>
      <c r="E37" s="119">
        <f t="shared" si="1"/>
        <v>79158.987614047175</v>
      </c>
    </row>
    <row r="38" spans="2:5" x14ac:dyDescent="0.3">
      <c r="B38" s="116">
        <v>14</v>
      </c>
      <c r="C38" s="117">
        <v>0</v>
      </c>
      <c r="D38" s="118">
        <f t="shared" si="0"/>
        <v>5000</v>
      </c>
      <c r="E38" s="119">
        <f t="shared" si="1"/>
        <v>88366.936994749543</v>
      </c>
    </row>
    <row r="39" spans="2:5" x14ac:dyDescent="0.3">
      <c r="B39" s="116">
        <v>15</v>
      </c>
      <c r="C39" s="117">
        <v>5000</v>
      </c>
      <c r="D39" s="118">
        <f t="shared" si="0"/>
        <v>5000</v>
      </c>
      <c r="E39" s="119">
        <f t="shared" si="1"/>
        <v>92785.283844487029</v>
      </c>
    </row>
    <row r="40" spans="2:5" x14ac:dyDescent="0.3">
      <c r="B40" s="116">
        <v>16</v>
      </c>
      <c r="C40" s="117">
        <v>0</v>
      </c>
      <c r="D40" s="118">
        <f t="shared" si="0"/>
        <v>5000</v>
      </c>
      <c r="E40" s="119">
        <f t="shared" si="1"/>
        <v>102674.54803671138</v>
      </c>
    </row>
    <row r="41" spans="2:5" x14ac:dyDescent="0.3">
      <c r="B41" s="116">
        <v>17</v>
      </c>
      <c r="C41" s="117">
        <v>0</v>
      </c>
      <c r="D41" s="118">
        <f t="shared" si="0"/>
        <v>5000</v>
      </c>
      <c r="E41" s="119">
        <f t="shared" si="1"/>
        <v>113058.27543854695</v>
      </c>
    </row>
    <row r="42" spans="2:5" x14ac:dyDescent="0.3">
      <c r="B42" s="116">
        <v>18</v>
      </c>
      <c r="C42" s="117">
        <v>0</v>
      </c>
      <c r="D42" s="118">
        <f t="shared" si="0"/>
        <v>5000</v>
      </c>
      <c r="E42" s="119">
        <f t="shared" si="1"/>
        <v>123961.1892104743</v>
      </c>
    </row>
    <row r="43" spans="2:5" x14ac:dyDescent="0.3">
      <c r="B43" s="116">
        <v>19</v>
      </c>
      <c r="C43" s="117">
        <v>0</v>
      </c>
      <c r="D43" s="118">
        <f t="shared" si="0"/>
        <v>5000</v>
      </c>
      <c r="E43" s="119">
        <f t="shared" si="1"/>
        <v>135409.24867099803</v>
      </c>
    </row>
    <row r="44" spans="2:5" x14ac:dyDescent="0.3">
      <c r="B44" s="116">
        <v>20</v>
      </c>
      <c r="C44" s="117">
        <v>0</v>
      </c>
      <c r="D44" s="118">
        <f t="shared" si="0"/>
        <v>5000</v>
      </c>
      <c r="E44" s="119">
        <f t="shared" si="1"/>
        <v>147429.71110454793</v>
      </c>
    </row>
  </sheetData>
  <conditionalFormatting sqref="B22:D22 B18:D18 B15:D15 B8:D11 B4:D4">
    <cfRule type="cellIs" dxfId="5" priority="11" stopIfTrue="1" operator="equal">
      <formula>""</formula>
    </cfRule>
  </conditionalFormatting>
  <conditionalFormatting sqref="D25:D44">
    <cfRule type="cellIs" dxfId="4" priority="2" stopIfTrue="1" operator="equal">
      <formula>""</formula>
    </cfRule>
  </conditionalFormatting>
  <pageMargins left="0.74803149606299213" right="0.74803149606299213" top="0.74803149606299213" bottom="0.74803149606299213" header="0.51181102362204722" footer="0.51181102362204722"/>
  <pageSetup paperSize="9" orientation="portrait" r:id="rId1"/>
  <headerFooter alignWithMargins="0">
    <oddFooter>&amp;L&amp;"-,Regular"LeongTY&amp;R&amp;"-,Regular"&amp;F/&amp;A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5843-AE5E-4AFD-9669-9CEB30279893}">
  <sheetPr>
    <tabColor theme="4" tint="0.59999389629810485"/>
  </sheetPr>
  <dimension ref="A1:V56"/>
  <sheetViews>
    <sheetView showGridLines="0" showRowColHeaders="0" showRuler="0" zoomScale="120" zoomScaleNormal="120" zoomScalePageLayoutView="120" workbookViewId="0">
      <selection activeCell="J6" sqref="J6"/>
    </sheetView>
  </sheetViews>
  <sheetFormatPr defaultColWidth="8.81640625" defaultRowHeight="13" x14ac:dyDescent="0.3"/>
  <cols>
    <col min="1" max="1" width="0.81640625" style="8" customWidth="1"/>
    <col min="2" max="10" width="8.6328125" style="8" customWidth="1"/>
    <col min="11" max="12" width="0.81640625" style="8" customWidth="1"/>
    <col min="13" max="21" width="8.6328125" style="8" customWidth="1"/>
    <col min="22" max="23" width="0.81640625" style="8" customWidth="1"/>
    <col min="24" max="16384" width="8.81640625" style="8"/>
  </cols>
  <sheetData>
    <row r="1" spans="1:22" ht="15.5" customHeight="1" x14ac:dyDescent="0.3">
      <c r="A1" s="1"/>
      <c r="B1" s="37" t="s">
        <v>103</v>
      </c>
      <c r="C1" s="14"/>
      <c r="D1" s="2"/>
      <c r="E1" s="2"/>
      <c r="F1" s="2"/>
      <c r="G1" s="2"/>
      <c r="H1" s="2"/>
      <c r="I1" s="2"/>
      <c r="J1" s="35"/>
      <c r="K1" s="3"/>
      <c r="L1" s="4"/>
      <c r="M1" s="5" t="s">
        <v>6</v>
      </c>
      <c r="N1" s="6"/>
      <c r="O1" s="6"/>
      <c r="P1" s="6"/>
      <c r="Q1" s="6"/>
      <c r="R1" s="6"/>
      <c r="S1" s="6"/>
      <c r="T1" s="6"/>
      <c r="U1" s="6"/>
      <c r="V1" s="7"/>
    </row>
    <row r="2" spans="1:22" ht="14" customHeight="1" x14ac:dyDescent="0.3">
      <c r="A2" s="9"/>
      <c r="B2" s="10" t="s">
        <v>4</v>
      </c>
      <c r="C2" s="10"/>
      <c r="D2" s="10"/>
      <c r="E2" s="10"/>
      <c r="F2" s="10"/>
      <c r="G2" s="10"/>
      <c r="H2" s="10"/>
      <c r="I2" s="10"/>
      <c r="J2" s="10"/>
      <c r="L2" s="11"/>
      <c r="M2" s="12"/>
      <c r="N2" s="12"/>
      <c r="O2" s="12"/>
      <c r="P2" s="12"/>
      <c r="Q2" s="12"/>
      <c r="R2" s="12"/>
      <c r="S2" s="12"/>
      <c r="T2" s="12"/>
      <c r="U2" s="12"/>
      <c r="V2" s="13"/>
    </row>
    <row r="3" spans="1:22" ht="14" customHeight="1" x14ac:dyDescent="0.3">
      <c r="B3" s="14" t="s">
        <v>81</v>
      </c>
      <c r="C3" s="14"/>
      <c r="D3" s="14"/>
      <c r="E3" s="14"/>
      <c r="F3" s="14"/>
      <c r="G3" s="14"/>
      <c r="H3" s="14"/>
      <c r="I3" s="14"/>
      <c r="J3" s="14"/>
      <c r="L3" s="11"/>
      <c r="M3" s="12"/>
      <c r="N3" s="12"/>
      <c r="O3" s="12"/>
      <c r="P3" s="12"/>
      <c r="Q3" s="12"/>
      <c r="R3" s="12"/>
      <c r="S3" s="12"/>
      <c r="T3" s="12"/>
      <c r="U3" s="12"/>
      <c r="V3" s="13"/>
    </row>
    <row r="4" spans="1:22" ht="14" customHeight="1" x14ac:dyDescent="0.3">
      <c r="B4" s="14" t="s">
        <v>82</v>
      </c>
      <c r="C4" s="14"/>
      <c r="D4" s="14"/>
      <c r="E4" s="14"/>
      <c r="F4" s="14"/>
      <c r="G4" s="14"/>
      <c r="H4" s="14"/>
      <c r="I4" s="14"/>
      <c r="J4" s="14"/>
      <c r="L4" s="11"/>
      <c r="M4" s="12"/>
      <c r="N4" s="12"/>
      <c r="O4" s="12"/>
      <c r="P4" s="12"/>
      <c r="Q4" s="12"/>
      <c r="R4" s="12"/>
      <c r="S4" s="12"/>
      <c r="T4" s="12"/>
      <c r="U4" s="12"/>
      <c r="V4" s="13"/>
    </row>
    <row r="5" spans="1:22" ht="14" customHeight="1" x14ac:dyDescent="0.3">
      <c r="B5" s="14" t="s">
        <v>83</v>
      </c>
      <c r="C5" s="14"/>
      <c r="D5" s="14"/>
      <c r="E5" s="14"/>
      <c r="F5" s="14"/>
      <c r="G5" s="14"/>
      <c r="H5" s="14"/>
      <c r="I5" s="14"/>
      <c r="J5" s="14"/>
      <c r="L5" s="11"/>
      <c r="M5" s="12"/>
      <c r="N5" s="12"/>
      <c r="O5" s="12"/>
      <c r="P5" s="12"/>
      <c r="Q5" s="12"/>
      <c r="R5" s="12"/>
      <c r="S5" s="12"/>
      <c r="T5" s="12"/>
      <c r="U5" s="12"/>
      <c r="V5" s="13"/>
    </row>
    <row r="6" spans="1:22" ht="14" customHeight="1" x14ac:dyDescent="0.3">
      <c r="B6" s="8" t="s">
        <v>84</v>
      </c>
      <c r="C6" s="14"/>
      <c r="D6" s="14"/>
      <c r="E6" s="14"/>
      <c r="F6" s="14"/>
      <c r="G6" s="14"/>
      <c r="H6" s="14"/>
      <c r="I6" s="14"/>
      <c r="J6" s="14"/>
      <c r="L6" s="11"/>
      <c r="M6" s="12"/>
      <c r="N6" s="12"/>
      <c r="O6" s="12"/>
      <c r="P6" s="12"/>
      <c r="Q6" s="12"/>
      <c r="R6" s="12"/>
      <c r="S6" s="12"/>
      <c r="T6" s="12"/>
      <c r="U6" s="12"/>
      <c r="V6" s="13"/>
    </row>
    <row r="7" spans="1:22" ht="14" customHeight="1" x14ac:dyDescent="0.3">
      <c r="B7" s="14" t="s">
        <v>85</v>
      </c>
      <c r="C7" s="14"/>
      <c r="D7" s="14"/>
      <c r="E7" s="14"/>
      <c r="F7" s="14"/>
      <c r="G7" s="14"/>
      <c r="H7" s="14"/>
      <c r="I7" s="14"/>
      <c r="J7" s="14"/>
      <c r="L7" s="11"/>
      <c r="M7" s="12"/>
      <c r="N7" s="12"/>
      <c r="O7" s="12"/>
      <c r="P7" s="12"/>
      <c r="Q7" s="12"/>
      <c r="R7" s="12"/>
      <c r="S7" s="12"/>
      <c r="T7" s="12"/>
      <c r="U7" s="12"/>
      <c r="V7" s="13"/>
    </row>
    <row r="8" spans="1:22" ht="14" customHeight="1" x14ac:dyDescent="0.3">
      <c r="B8" s="15" t="s">
        <v>86</v>
      </c>
      <c r="C8" s="14"/>
      <c r="D8" s="14"/>
      <c r="E8" s="14"/>
      <c r="F8" s="14"/>
      <c r="G8" s="14"/>
      <c r="H8" s="14"/>
      <c r="I8" s="14"/>
      <c r="J8" s="14"/>
      <c r="L8" s="11"/>
      <c r="M8" s="12"/>
      <c r="N8" s="12"/>
      <c r="O8" s="12"/>
      <c r="P8" s="12"/>
      <c r="Q8" s="12"/>
      <c r="R8" s="12"/>
      <c r="S8" s="12"/>
      <c r="T8" s="12"/>
      <c r="U8" s="12"/>
      <c r="V8" s="13"/>
    </row>
    <row r="9" spans="1:22" ht="14" customHeight="1" x14ac:dyDescent="0.3">
      <c r="B9" s="8" t="s">
        <v>87</v>
      </c>
      <c r="C9" s="14"/>
      <c r="D9" s="14"/>
      <c r="E9" s="14"/>
      <c r="F9" s="14"/>
      <c r="G9" s="14"/>
      <c r="H9" s="14"/>
      <c r="I9" s="14"/>
      <c r="J9" s="14"/>
      <c r="L9" s="11"/>
      <c r="M9" s="12"/>
      <c r="N9" s="12"/>
      <c r="O9" s="12"/>
      <c r="P9" s="12"/>
      <c r="Q9" s="12"/>
      <c r="R9" s="12"/>
      <c r="S9" s="12"/>
      <c r="T9" s="12"/>
      <c r="U9" s="12"/>
      <c r="V9" s="13"/>
    </row>
    <row r="10" spans="1:22" ht="14" customHeight="1" x14ac:dyDescent="0.3">
      <c r="B10" s="14" t="s">
        <v>88</v>
      </c>
      <c r="C10" s="14"/>
      <c r="D10" s="14"/>
      <c r="E10" s="14"/>
      <c r="F10" s="14"/>
      <c r="G10" s="14"/>
      <c r="H10" s="14"/>
      <c r="I10" s="14"/>
      <c r="J10" s="14"/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3"/>
    </row>
    <row r="11" spans="1:22" ht="14" customHeight="1" x14ac:dyDescent="0.3">
      <c r="B11" s="14" t="s">
        <v>104</v>
      </c>
      <c r="C11" s="14"/>
      <c r="D11" s="14"/>
      <c r="E11" s="14"/>
      <c r="F11" s="14"/>
      <c r="G11" s="14"/>
      <c r="H11" s="14"/>
      <c r="I11" s="14"/>
      <c r="J11" s="14"/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3"/>
    </row>
    <row r="12" spans="1:22" ht="14" customHeight="1" x14ac:dyDescent="0.3">
      <c r="B12" s="15" t="s">
        <v>105</v>
      </c>
      <c r="C12" s="14"/>
      <c r="D12" s="14"/>
      <c r="E12" s="14"/>
      <c r="F12" s="14"/>
      <c r="G12" s="14"/>
      <c r="H12" s="14"/>
      <c r="I12" s="14"/>
      <c r="J12" s="14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3"/>
    </row>
    <row r="13" spans="1:22" ht="14" customHeight="1" x14ac:dyDescent="0.3">
      <c r="B13" s="14" t="s">
        <v>89</v>
      </c>
      <c r="C13" s="14"/>
      <c r="D13" s="14"/>
      <c r="E13" s="14"/>
      <c r="F13" s="14"/>
      <c r="G13" s="14"/>
      <c r="H13" s="14"/>
      <c r="I13" s="14"/>
      <c r="J13" s="14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3"/>
    </row>
    <row r="14" spans="1:22" ht="14" customHeight="1" x14ac:dyDescent="0.3">
      <c r="B14" s="14" t="s">
        <v>90</v>
      </c>
      <c r="C14" s="14"/>
      <c r="D14" s="14"/>
      <c r="E14" s="14"/>
      <c r="F14" s="14"/>
      <c r="G14" s="14"/>
      <c r="H14" s="14"/>
      <c r="I14" s="14"/>
      <c r="J14" s="14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3"/>
    </row>
    <row r="15" spans="1:22" ht="14" customHeight="1" x14ac:dyDescent="0.3">
      <c r="B15" s="14" t="s">
        <v>91</v>
      </c>
      <c r="C15" s="14"/>
      <c r="D15" s="14"/>
      <c r="E15" s="14"/>
      <c r="F15" s="14"/>
      <c r="G15" s="14"/>
      <c r="H15" s="14"/>
      <c r="I15" s="14"/>
      <c r="J15" s="14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3"/>
    </row>
    <row r="16" spans="1:22" ht="14" customHeight="1" x14ac:dyDescent="0.3">
      <c r="B16" s="14" t="s">
        <v>92</v>
      </c>
      <c r="C16" s="14"/>
      <c r="D16" s="14"/>
      <c r="E16" s="14"/>
      <c r="F16" s="14"/>
      <c r="G16" s="14"/>
      <c r="H16" s="14"/>
      <c r="I16" s="14"/>
      <c r="J16" s="14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3"/>
    </row>
    <row r="17" spans="2:22" ht="14" customHeight="1" x14ac:dyDescent="0.3">
      <c r="B17" s="15" t="s">
        <v>93</v>
      </c>
      <c r="C17" s="14"/>
      <c r="D17" s="14"/>
      <c r="E17" s="14"/>
      <c r="F17" s="14"/>
      <c r="G17" s="14"/>
      <c r="H17" s="14"/>
      <c r="I17" s="14"/>
      <c r="J17" s="14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3"/>
    </row>
    <row r="18" spans="2:22" ht="14" customHeight="1" x14ac:dyDescent="0.3">
      <c r="B18" s="15" t="s">
        <v>94</v>
      </c>
      <c r="C18" s="14"/>
      <c r="D18" s="14"/>
      <c r="E18" s="14"/>
      <c r="F18" s="14"/>
      <c r="G18" s="14"/>
      <c r="H18" s="14"/>
      <c r="I18" s="14"/>
      <c r="J18" s="14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3"/>
    </row>
    <row r="19" spans="2:22" ht="14" customHeight="1" x14ac:dyDescent="0.3">
      <c r="B19" s="15" t="s">
        <v>95</v>
      </c>
      <c r="C19" s="14"/>
      <c r="D19" s="14"/>
      <c r="E19" s="14"/>
      <c r="F19" s="14"/>
      <c r="G19" s="14"/>
      <c r="H19" s="14"/>
      <c r="I19" s="14"/>
      <c r="J19" s="14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3"/>
    </row>
    <row r="20" spans="2:22" ht="14" customHeight="1" x14ac:dyDescent="0.3">
      <c r="B20" s="14" t="s">
        <v>96</v>
      </c>
      <c r="C20" s="14"/>
      <c r="D20" s="14"/>
      <c r="E20" s="14"/>
      <c r="F20" s="14"/>
      <c r="G20" s="14"/>
      <c r="H20" s="14"/>
      <c r="I20" s="14"/>
      <c r="J20" s="14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2:22" ht="14" customHeight="1" x14ac:dyDescent="0.3">
      <c r="B21" s="14" t="s">
        <v>97</v>
      </c>
      <c r="C21" s="15"/>
      <c r="D21" s="15"/>
      <c r="E21" s="15"/>
      <c r="F21" s="15"/>
      <c r="G21" s="15"/>
      <c r="H21" s="15"/>
      <c r="I21" s="15"/>
      <c r="J21" s="15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3"/>
    </row>
    <row r="22" spans="2:22" ht="14" customHeight="1" x14ac:dyDescent="0.3">
      <c r="B22" s="14" t="s">
        <v>98</v>
      </c>
      <c r="C22" s="15"/>
      <c r="D22" s="15"/>
      <c r="E22" s="15"/>
      <c r="F22" s="15"/>
      <c r="G22" s="15"/>
      <c r="H22" s="15"/>
      <c r="I22" s="15"/>
      <c r="J22" s="15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3"/>
    </row>
    <row r="23" spans="2:22" ht="14" customHeight="1" x14ac:dyDescent="0.3">
      <c r="B23" s="14" t="s">
        <v>99</v>
      </c>
      <c r="C23" s="15"/>
      <c r="D23" s="15"/>
      <c r="E23" s="15"/>
      <c r="F23" s="15"/>
      <c r="G23" s="15"/>
      <c r="H23" s="15"/>
      <c r="I23" s="15"/>
      <c r="J23" s="15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3"/>
    </row>
    <row r="24" spans="2:22" ht="14" customHeight="1" x14ac:dyDescent="0.3">
      <c r="B24" s="14" t="s">
        <v>100</v>
      </c>
      <c r="C24" s="15"/>
      <c r="D24" s="15"/>
      <c r="E24" s="15"/>
      <c r="F24" s="15"/>
      <c r="G24" s="15"/>
      <c r="H24" s="15"/>
      <c r="I24" s="15"/>
      <c r="J24" s="15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3"/>
    </row>
    <row r="25" spans="2:22" ht="14" customHeight="1" x14ac:dyDescent="0.3">
      <c r="B25" s="15" t="s">
        <v>101</v>
      </c>
      <c r="C25" s="15"/>
      <c r="D25" s="15"/>
      <c r="E25" s="15"/>
      <c r="F25" s="15"/>
      <c r="G25" s="15"/>
      <c r="H25" s="15"/>
      <c r="I25" s="15"/>
      <c r="J25" s="15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3"/>
    </row>
    <row r="26" spans="2:22" ht="14" customHeight="1" x14ac:dyDescent="0.3">
      <c r="B26" s="15" t="s">
        <v>102</v>
      </c>
      <c r="C26" s="15"/>
      <c r="D26" s="15"/>
      <c r="E26" s="15"/>
      <c r="F26" s="15"/>
      <c r="G26" s="15"/>
      <c r="H26" s="15"/>
      <c r="I26" s="15"/>
      <c r="J26" s="15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2:22" ht="14" customHeight="1" x14ac:dyDescent="0.3">
      <c r="B27" s="10"/>
      <c r="C27" s="10"/>
      <c r="D27" s="10"/>
      <c r="E27" s="10"/>
      <c r="F27" s="10"/>
      <c r="G27" s="10"/>
      <c r="H27" s="10"/>
      <c r="I27" s="10"/>
      <c r="J27" s="10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3"/>
    </row>
    <row r="28" spans="2:22" ht="14" customHeight="1" x14ac:dyDescent="0.3">
      <c r="B28" s="10"/>
      <c r="C28" s="10"/>
      <c r="D28" s="10"/>
      <c r="E28" s="10"/>
      <c r="F28" s="10"/>
      <c r="G28" s="10"/>
      <c r="H28" s="10"/>
      <c r="I28" s="10"/>
      <c r="J28" s="10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3"/>
    </row>
    <row r="29" spans="2:22" ht="14" customHeight="1" x14ac:dyDescent="0.3">
      <c r="B29" s="10"/>
      <c r="C29" s="10"/>
      <c r="D29" s="10"/>
      <c r="E29" s="10"/>
      <c r="F29" s="10"/>
      <c r="G29" s="10"/>
      <c r="H29" s="10"/>
      <c r="I29" s="10"/>
      <c r="J29" s="10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2:22" ht="14" customHeight="1" x14ac:dyDescent="0.3">
      <c r="B30" s="10"/>
      <c r="C30" s="10"/>
      <c r="D30" s="10"/>
      <c r="E30" s="10"/>
      <c r="F30" s="10"/>
      <c r="G30" s="10"/>
      <c r="H30" s="10"/>
      <c r="I30" s="10"/>
      <c r="J30" s="10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3"/>
    </row>
    <row r="31" spans="2:22" ht="14" customHeight="1" x14ac:dyDescent="0.3">
      <c r="B31" s="10"/>
      <c r="C31" s="10"/>
      <c r="D31" s="10"/>
      <c r="E31" s="10"/>
      <c r="F31" s="10"/>
      <c r="G31" s="10"/>
      <c r="H31" s="10"/>
      <c r="I31" s="10"/>
      <c r="J31" s="10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3"/>
    </row>
    <row r="32" spans="2:22" ht="14" customHeight="1" x14ac:dyDescent="0.3">
      <c r="B32" s="10"/>
      <c r="C32" s="10"/>
      <c r="D32" s="10"/>
      <c r="E32" s="10"/>
      <c r="F32" s="10"/>
      <c r="G32" s="10"/>
      <c r="H32" s="10"/>
      <c r="I32" s="10"/>
      <c r="J32" s="10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3"/>
    </row>
    <row r="33" spans="2:22" ht="14" customHeight="1" x14ac:dyDescent="0.3">
      <c r="B33" s="15"/>
      <c r="C33" s="15"/>
      <c r="D33" s="15"/>
      <c r="E33" s="15"/>
      <c r="F33" s="15"/>
      <c r="G33" s="15"/>
      <c r="H33" s="15"/>
      <c r="I33" s="15"/>
      <c r="J33" s="15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3"/>
    </row>
    <row r="34" spans="2:22" ht="14" customHeight="1" x14ac:dyDescent="0.3">
      <c r="B34" s="15"/>
      <c r="C34" s="15"/>
      <c r="D34" s="15"/>
      <c r="E34" s="15"/>
      <c r="F34" s="15"/>
      <c r="G34" s="15"/>
      <c r="H34" s="15"/>
      <c r="I34" s="15"/>
      <c r="J34" s="15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5" spans="2:22" ht="14" customHeight="1" x14ac:dyDescent="0.3">
      <c r="B35" s="15"/>
      <c r="C35" s="15"/>
      <c r="D35" s="15"/>
      <c r="E35" s="15"/>
      <c r="F35" s="15"/>
      <c r="G35" s="15"/>
      <c r="H35" s="15"/>
      <c r="I35" s="15"/>
      <c r="J35" s="15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3"/>
    </row>
    <row r="36" spans="2:22" ht="14" customHeight="1" x14ac:dyDescent="0.3">
      <c r="B36" s="15"/>
      <c r="C36" s="15"/>
      <c r="D36" s="15"/>
      <c r="E36" s="15"/>
      <c r="F36" s="15"/>
      <c r="G36" s="15"/>
      <c r="H36" s="15"/>
      <c r="I36" s="15"/>
      <c r="J36" s="15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3"/>
    </row>
    <row r="37" spans="2:22" ht="14" customHeight="1" x14ac:dyDescent="0.3">
      <c r="B37" s="15"/>
      <c r="C37" s="15"/>
      <c r="D37" s="15"/>
      <c r="E37" s="15"/>
      <c r="F37" s="15"/>
      <c r="G37" s="15"/>
      <c r="H37" s="15"/>
      <c r="I37" s="15"/>
      <c r="J37" s="15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3"/>
    </row>
    <row r="38" spans="2:22" ht="14" customHeight="1" x14ac:dyDescent="0.3">
      <c r="B38" s="15"/>
      <c r="C38" s="15"/>
      <c r="D38" s="15"/>
      <c r="E38" s="15"/>
      <c r="F38" s="15"/>
      <c r="G38" s="15"/>
      <c r="H38" s="15"/>
      <c r="I38" s="15"/>
      <c r="J38" s="15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3"/>
    </row>
    <row r="39" spans="2:22" ht="14" customHeight="1" x14ac:dyDescent="0.3">
      <c r="B39" s="15"/>
      <c r="C39" s="15"/>
      <c r="D39" s="15"/>
      <c r="E39" s="15"/>
      <c r="F39" s="15"/>
      <c r="G39" s="15"/>
      <c r="H39" s="15"/>
      <c r="I39" s="15"/>
      <c r="J39" s="15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3"/>
    </row>
    <row r="40" spans="2:22" ht="14" customHeight="1" x14ac:dyDescent="0.3">
      <c r="B40" s="15"/>
      <c r="C40" s="15"/>
      <c r="D40" s="15"/>
      <c r="E40" s="15"/>
      <c r="F40" s="15"/>
      <c r="G40" s="15"/>
      <c r="H40" s="15"/>
      <c r="I40" s="15"/>
      <c r="J40" s="15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3"/>
    </row>
    <row r="41" spans="2:22" ht="14" customHeight="1" x14ac:dyDescent="0.3">
      <c r="B41" s="15"/>
      <c r="C41" s="15"/>
      <c r="D41" s="15"/>
      <c r="E41" s="15"/>
      <c r="F41" s="15"/>
      <c r="G41" s="15"/>
      <c r="H41" s="15"/>
      <c r="I41" s="15"/>
      <c r="J41" s="15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3"/>
    </row>
    <row r="42" spans="2:22" ht="14" customHeight="1" x14ac:dyDescent="0.3">
      <c r="B42" s="15"/>
      <c r="C42" s="15"/>
      <c r="D42" s="15"/>
      <c r="E42" s="15"/>
      <c r="F42" s="15"/>
      <c r="G42" s="15"/>
      <c r="H42" s="15"/>
      <c r="I42" s="15"/>
      <c r="J42" s="15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3"/>
    </row>
    <row r="43" spans="2:22" ht="14" customHeight="1" x14ac:dyDescent="0.3">
      <c r="B43" s="15"/>
      <c r="C43" s="15"/>
      <c r="D43" s="15"/>
      <c r="E43" s="15"/>
      <c r="F43" s="15"/>
      <c r="G43" s="15"/>
      <c r="H43" s="15"/>
      <c r="I43" s="15"/>
      <c r="J43" s="15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3"/>
    </row>
    <row r="44" spans="2:22" ht="14" customHeight="1" x14ac:dyDescent="0.3">
      <c r="B44" s="15"/>
      <c r="C44" s="15"/>
      <c r="D44" s="15"/>
      <c r="E44" s="15"/>
      <c r="F44" s="15"/>
      <c r="G44" s="15"/>
      <c r="H44" s="15"/>
      <c r="I44" s="15"/>
      <c r="J44" s="15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3"/>
    </row>
    <row r="45" spans="2:22" ht="14" customHeight="1" x14ac:dyDescent="0.3">
      <c r="B45" s="15"/>
      <c r="C45" s="15"/>
      <c r="D45" s="15"/>
      <c r="E45" s="15"/>
      <c r="F45" s="15"/>
      <c r="G45" s="15"/>
      <c r="H45" s="15"/>
      <c r="I45" s="15"/>
      <c r="J45" s="15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3"/>
    </row>
    <row r="46" spans="2:22" ht="14" customHeight="1" x14ac:dyDescent="0.3">
      <c r="B46" s="15"/>
      <c r="C46" s="15"/>
      <c r="D46" s="15"/>
      <c r="E46" s="15"/>
      <c r="F46" s="15"/>
      <c r="G46" s="15"/>
      <c r="H46" s="15"/>
      <c r="I46" s="15"/>
      <c r="J46" s="15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3"/>
    </row>
    <row r="47" spans="2:22" ht="14" customHeight="1" x14ac:dyDescent="0.3">
      <c r="B47" s="15"/>
      <c r="C47" s="15"/>
      <c r="D47" s="15"/>
      <c r="E47" s="15"/>
      <c r="F47" s="15"/>
      <c r="G47" s="15"/>
      <c r="H47" s="15"/>
      <c r="I47" s="15"/>
      <c r="J47" s="15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3"/>
    </row>
    <row r="48" spans="2:22" ht="14" customHeight="1" x14ac:dyDescent="0.3">
      <c r="B48" s="15"/>
      <c r="C48" s="15"/>
      <c r="D48" s="15"/>
      <c r="E48" s="15"/>
      <c r="F48" s="15"/>
      <c r="G48" s="15"/>
      <c r="H48" s="15"/>
      <c r="I48" s="15"/>
      <c r="J48" s="15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3"/>
    </row>
    <row r="49" spans="2:22" ht="14" customHeight="1" x14ac:dyDescent="0.3">
      <c r="B49" s="15"/>
      <c r="C49" s="15"/>
      <c r="D49" s="15"/>
      <c r="E49" s="15"/>
      <c r="F49" s="15"/>
      <c r="G49" s="15"/>
      <c r="H49" s="15"/>
      <c r="I49" s="15"/>
      <c r="J49" s="15"/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3"/>
    </row>
    <row r="50" spans="2:22" ht="14" customHeight="1" x14ac:dyDescent="0.3">
      <c r="B50" s="15"/>
      <c r="C50" s="15"/>
      <c r="D50" s="15"/>
      <c r="E50" s="15"/>
      <c r="F50" s="15"/>
      <c r="G50" s="15"/>
      <c r="H50" s="15"/>
      <c r="I50" s="15"/>
      <c r="J50" s="15"/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3"/>
    </row>
    <row r="51" spans="2:22" ht="14" customHeight="1" x14ac:dyDescent="0.3">
      <c r="B51" s="15"/>
      <c r="C51" s="15"/>
      <c r="D51" s="15"/>
      <c r="E51" s="15"/>
      <c r="F51" s="15"/>
      <c r="G51" s="15"/>
      <c r="H51" s="15"/>
      <c r="I51" s="15"/>
      <c r="J51" s="15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3"/>
    </row>
    <row r="52" spans="2:22" ht="14" customHeight="1" x14ac:dyDescent="0.3">
      <c r="B52" s="15"/>
      <c r="C52" s="15"/>
      <c r="D52" s="15"/>
      <c r="E52" s="15"/>
      <c r="F52" s="15"/>
      <c r="G52" s="15"/>
      <c r="H52" s="15"/>
      <c r="I52" s="15"/>
      <c r="J52" s="15"/>
      <c r="L52" s="11"/>
      <c r="M52" s="12"/>
      <c r="N52" s="12"/>
      <c r="O52" s="12"/>
      <c r="P52" s="12"/>
      <c r="Q52" s="12"/>
      <c r="R52" s="12"/>
      <c r="S52" s="12"/>
      <c r="T52" s="12"/>
      <c r="U52" s="12"/>
      <c r="V52" s="13"/>
    </row>
    <row r="53" spans="2:22" ht="14" customHeight="1" x14ac:dyDescent="0.3">
      <c r="B53" s="15"/>
      <c r="C53" s="15"/>
      <c r="D53" s="15"/>
      <c r="E53" s="15"/>
      <c r="F53" s="15"/>
      <c r="G53" s="15"/>
      <c r="H53" s="15"/>
      <c r="I53" s="15"/>
      <c r="J53" s="15"/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3"/>
    </row>
    <row r="54" spans="2:22" ht="14" customHeight="1" x14ac:dyDescent="0.3">
      <c r="B54" s="15"/>
      <c r="C54" s="15"/>
      <c r="D54" s="15"/>
      <c r="E54" s="15"/>
      <c r="F54" s="15"/>
      <c r="G54" s="15"/>
      <c r="H54" s="15"/>
      <c r="I54" s="15"/>
      <c r="J54" s="15"/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3"/>
    </row>
    <row r="55" spans="2:22" ht="14" customHeight="1" x14ac:dyDescent="0.3">
      <c r="B55" s="16"/>
      <c r="C55" s="16"/>
      <c r="D55" s="16"/>
      <c r="E55" s="16"/>
      <c r="F55" s="16"/>
      <c r="G55" s="16"/>
      <c r="H55" s="16"/>
      <c r="I55" s="16"/>
      <c r="J55" s="16"/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3"/>
    </row>
    <row r="56" spans="2:22" ht="14" customHeight="1" x14ac:dyDescent="0.3">
      <c r="B56" s="16"/>
      <c r="C56" s="16"/>
      <c r="D56" s="16"/>
      <c r="E56" s="16"/>
      <c r="F56" s="16"/>
      <c r="G56" s="16"/>
      <c r="H56" s="16"/>
      <c r="I56" s="16"/>
      <c r="J56" s="16"/>
      <c r="L56" s="17"/>
      <c r="M56" s="18"/>
      <c r="N56" s="18"/>
      <c r="O56" s="18"/>
      <c r="P56" s="18"/>
      <c r="Q56" s="18"/>
      <c r="R56" s="18"/>
      <c r="S56" s="18"/>
      <c r="T56" s="18"/>
      <c r="U56" s="18"/>
      <c r="V56" s="19"/>
    </row>
  </sheetData>
  <pageMargins left="0.74803149606299213" right="0.74803149606299213" top="0.74803149606299213" bottom="0.74803149606299213" header="0.31496062992125984" footer="0.31496062992125984"/>
  <pageSetup paperSize="9" orientation="portrait"/>
  <headerFooter alignWithMargins="0">
    <oddFooter>&amp;L&amp;"Calibri,Regular"LeongTY&amp;R&amp;"-,Regular"&amp;F/&amp;A</oddFooter>
  </headerFooter>
  <colBreaks count="2" manualBreakCount="2">
    <brk id="11" max="1048575" man="1"/>
    <brk id="22" max="1048575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085F-5741-4D81-8BE7-204C51964D50}">
  <sheetPr>
    <tabColor rgb="FFFFFFAF"/>
  </sheetPr>
  <dimension ref="A1:R33"/>
  <sheetViews>
    <sheetView showGridLines="0" showRuler="0" zoomScaleNormal="100" zoomScalePageLayoutView="110" workbookViewId="0">
      <selection activeCell="V12" sqref="V12"/>
    </sheetView>
  </sheetViews>
  <sheetFormatPr defaultColWidth="8.81640625" defaultRowHeight="13" x14ac:dyDescent="0.3"/>
  <cols>
    <col min="1" max="1" width="2.08984375" style="20" customWidth="1"/>
    <col min="2" max="2" width="9.6328125" style="20" customWidth="1"/>
    <col min="3" max="3" width="12.453125" style="20" customWidth="1"/>
    <col min="4" max="4" width="13.54296875" style="20" customWidth="1"/>
    <col min="5" max="5" width="12.6328125" style="20" customWidth="1"/>
    <col min="6" max="7" width="12.7265625" style="20" customWidth="1"/>
    <col min="8" max="8" width="12" style="20" customWidth="1"/>
    <col min="9" max="9" width="14.81640625" style="20" customWidth="1"/>
    <col min="10" max="10" width="10.08984375" style="20" customWidth="1"/>
    <col min="11" max="11" width="7.453125" style="20" customWidth="1"/>
    <col min="12" max="12" width="1.36328125" style="20" customWidth="1"/>
    <col min="13" max="13" width="6" style="20" customWidth="1"/>
    <col min="14" max="16384" width="8.81640625" style="20"/>
  </cols>
  <sheetData>
    <row r="1" spans="1:18" ht="15.5" x14ac:dyDescent="0.35">
      <c r="A1" s="115" t="s">
        <v>106</v>
      </c>
      <c r="F1" s="104"/>
      <c r="K1" s="35"/>
    </row>
    <row r="3" spans="1:18" ht="40.5" customHeight="1" x14ac:dyDescent="0.35">
      <c r="B3" s="110" t="s">
        <v>209</v>
      </c>
      <c r="C3" s="107" t="s">
        <v>202</v>
      </c>
      <c r="D3" s="107" t="s">
        <v>203</v>
      </c>
      <c r="E3" s="107" t="s">
        <v>204</v>
      </c>
      <c r="F3" s="107" t="s">
        <v>205</v>
      </c>
      <c r="G3" s="107" t="s">
        <v>206</v>
      </c>
      <c r="H3" s="107" t="s">
        <v>207</v>
      </c>
      <c r="I3" s="109" t="s">
        <v>210</v>
      </c>
      <c r="K3" s="57"/>
      <c r="L3" s="57"/>
      <c r="M3" s="57"/>
      <c r="N3" s="114" t="s">
        <v>0</v>
      </c>
      <c r="O3" s="57"/>
      <c r="P3" s="57"/>
    </row>
    <row r="4" spans="1:18" x14ac:dyDescent="0.3">
      <c r="B4" s="111">
        <v>1</v>
      </c>
      <c r="C4" s="54">
        <v>1</v>
      </c>
      <c r="D4" s="55">
        <v>0</v>
      </c>
      <c r="E4" s="55">
        <v>0</v>
      </c>
      <c r="F4" s="55">
        <v>0</v>
      </c>
      <c r="G4" s="56">
        <v>0</v>
      </c>
      <c r="H4" s="56">
        <v>0</v>
      </c>
      <c r="I4" s="105">
        <f>C4+D4+E4+F4+G4+H4</f>
        <v>1</v>
      </c>
    </row>
    <row r="5" spans="1:18" ht="14.5" x14ac:dyDescent="0.35">
      <c r="B5" s="112">
        <v>2</v>
      </c>
      <c r="C5" s="108">
        <f>E4+F4+G4</f>
        <v>0</v>
      </c>
      <c r="D5" s="56">
        <f>C4</f>
        <v>1</v>
      </c>
      <c r="E5" s="56">
        <f>D4</f>
        <v>0</v>
      </c>
      <c r="F5" s="56">
        <f>E4</f>
        <v>0</v>
      </c>
      <c r="G5" s="56">
        <f>F4</f>
        <v>0</v>
      </c>
      <c r="H5" s="56">
        <f>G4+H4</f>
        <v>0</v>
      </c>
      <c r="I5" s="105">
        <f t="shared" ref="I5:I33" si="0">C5+D5+E5+F5+G5+H5</f>
        <v>1</v>
      </c>
      <c r="J5" s="125"/>
      <c r="K5" s="126"/>
      <c r="L5" s="121"/>
      <c r="M5" s="121"/>
      <c r="N5" s="122" t="s">
        <v>212</v>
      </c>
      <c r="O5" s="123" t="s">
        <v>161</v>
      </c>
      <c r="P5" s="124" t="str">
        <f ca="1">_xlfn.FORMULATEXT($C$5)</f>
        <v>=E4+F4+G4</v>
      </c>
      <c r="Q5" s="121"/>
      <c r="R5" s="125"/>
    </row>
    <row r="6" spans="1:18" ht="14.5" x14ac:dyDescent="0.35">
      <c r="B6" s="112">
        <v>3</v>
      </c>
      <c r="C6" s="108">
        <f t="shared" ref="C6:C33" si="1">E5+F5+G5</f>
        <v>0</v>
      </c>
      <c r="D6" s="56">
        <f t="shared" ref="D6:G21" si="2">C5</f>
        <v>0</v>
      </c>
      <c r="E6" s="56">
        <f t="shared" si="2"/>
        <v>1</v>
      </c>
      <c r="F6" s="56">
        <f t="shared" si="2"/>
        <v>0</v>
      </c>
      <c r="G6" s="56">
        <f t="shared" si="2"/>
        <v>0</v>
      </c>
      <c r="H6" s="56">
        <f t="shared" ref="H6:H33" si="3">G5+H5</f>
        <v>0</v>
      </c>
      <c r="I6" s="105">
        <f t="shared" si="0"/>
        <v>1</v>
      </c>
      <c r="J6" s="125"/>
      <c r="K6" s="126"/>
      <c r="L6" s="121"/>
      <c r="M6" s="121"/>
      <c r="N6" s="122" t="s">
        <v>213</v>
      </c>
      <c r="O6" s="123" t="s">
        <v>162</v>
      </c>
      <c r="P6" s="124" t="str">
        <f ca="1">_xlfn.FORMULATEXT($D$5)</f>
        <v>=C4</v>
      </c>
      <c r="Q6" s="121"/>
      <c r="R6" s="125"/>
    </row>
    <row r="7" spans="1:18" ht="14.5" x14ac:dyDescent="0.35">
      <c r="B7" s="112">
        <v>4</v>
      </c>
      <c r="C7" s="108">
        <f t="shared" si="1"/>
        <v>1</v>
      </c>
      <c r="D7" s="56">
        <f t="shared" si="2"/>
        <v>0</v>
      </c>
      <c r="E7" s="56">
        <f t="shared" si="2"/>
        <v>0</v>
      </c>
      <c r="F7" s="56">
        <f t="shared" si="2"/>
        <v>1</v>
      </c>
      <c r="G7" s="56">
        <f t="shared" si="2"/>
        <v>0</v>
      </c>
      <c r="H7" s="56">
        <f t="shared" si="3"/>
        <v>0</v>
      </c>
      <c r="I7" s="105">
        <f t="shared" si="0"/>
        <v>2</v>
      </c>
      <c r="J7" s="125"/>
      <c r="K7" s="126"/>
      <c r="L7" s="121"/>
      <c r="M7" s="121"/>
      <c r="N7" s="122" t="s">
        <v>214</v>
      </c>
      <c r="O7" s="123" t="s">
        <v>164</v>
      </c>
      <c r="P7" s="124" t="str">
        <f ca="1">_xlfn.FORMULATEXT($E$5)</f>
        <v>=D4</v>
      </c>
      <c r="Q7" s="121"/>
      <c r="R7" s="125"/>
    </row>
    <row r="8" spans="1:18" ht="14.5" x14ac:dyDescent="0.35">
      <c r="B8" s="112">
        <v>5</v>
      </c>
      <c r="C8" s="108">
        <f t="shared" si="1"/>
        <v>1</v>
      </c>
      <c r="D8" s="56">
        <f t="shared" si="2"/>
        <v>1</v>
      </c>
      <c r="E8" s="56">
        <f t="shared" si="2"/>
        <v>0</v>
      </c>
      <c r="F8" s="56">
        <f t="shared" si="2"/>
        <v>0</v>
      </c>
      <c r="G8" s="56">
        <f t="shared" si="2"/>
        <v>1</v>
      </c>
      <c r="H8" s="56">
        <f t="shared" si="3"/>
        <v>0</v>
      </c>
      <c r="I8" s="105">
        <f t="shared" si="0"/>
        <v>3</v>
      </c>
      <c r="J8" s="125"/>
      <c r="K8" s="126"/>
      <c r="L8" s="122"/>
      <c r="M8" s="123"/>
      <c r="N8" s="122" t="s">
        <v>215</v>
      </c>
      <c r="O8" s="123" t="s">
        <v>218</v>
      </c>
      <c r="P8" s="121" t="str">
        <f ca="1">_xlfn.FORMULATEXT($F$5)</f>
        <v>=E4</v>
      </c>
      <c r="Q8" s="121"/>
      <c r="R8" s="125"/>
    </row>
    <row r="9" spans="1:18" ht="14.5" x14ac:dyDescent="0.35">
      <c r="B9" s="112">
        <v>6</v>
      </c>
      <c r="C9" s="108">
        <f t="shared" si="1"/>
        <v>1</v>
      </c>
      <c r="D9" s="56">
        <f t="shared" si="2"/>
        <v>1</v>
      </c>
      <c r="E9" s="56">
        <f t="shared" si="2"/>
        <v>1</v>
      </c>
      <c r="F9" s="56">
        <f t="shared" si="2"/>
        <v>0</v>
      </c>
      <c r="G9" s="56">
        <f t="shared" si="2"/>
        <v>0</v>
      </c>
      <c r="H9" s="56">
        <f t="shared" si="3"/>
        <v>1</v>
      </c>
      <c r="I9" s="105">
        <f t="shared" si="0"/>
        <v>4</v>
      </c>
      <c r="J9" s="125"/>
      <c r="K9" s="126"/>
      <c r="L9" s="122"/>
      <c r="M9" s="123"/>
      <c r="N9" s="122" t="s">
        <v>216</v>
      </c>
      <c r="O9" s="123" t="s">
        <v>219</v>
      </c>
      <c r="P9" s="121" t="str">
        <f ca="1">_xlfn.FORMULATEXT($G$5)</f>
        <v>=F4</v>
      </c>
      <c r="Q9" s="121"/>
      <c r="R9" s="125"/>
    </row>
    <row r="10" spans="1:18" ht="14.5" x14ac:dyDescent="0.35">
      <c r="B10" s="111">
        <v>7</v>
      </c>
      <c r="C10" s="108">
        <f t="shared" si="1"/>
        <v>1</v>
      </c>
      <c r="D10" s="56">
        <f t="shared" si="2"/>
        <v>1</v>
      </c>
      <c r="E10" s="56">
        <f t="shared" si="2"/>
        <v>1</v>
      </c>
      <c r="F10" s="56">
        <f t="shared" si="2"/>
        <v>1</v>
      </c>
      <c r="G10" s="56">
        <f t="shared" si="2"/>
        <v>0</v>
      </c>
      <c r="H10" s="56">
        <f t="shared" si="3"/>
        <v>1</v>
      </c>
      <c r="I10" s="105">
        <f t="shared" si="0"/>
        <v>5</v>
      </c>
      <c r="J10" s="125"/>
      <c r="K10" s="126"/>
      <c r="L10" s="122"/>
      <c r="M10" s="123"/>
      <c r="N10" s="122" t="s">
        <v>217</v>
      </c>
      <c r="O10" s="123" t="s">
        <v>220</v>
      </c>
      <c r="P10" s="121" t="str">
        <f ca="1">_xlfn.FORMULATEXT($H$5)</f>
        <v>=G4+H4</v>
      </c>
      <c r="Q10" s="121"/>
      <c r="R10" s="125"/>
    </row>
    <row r="11" spans="1:18" ht="14.5" x14ac:dyDescent="0.35">
      <c r="B11" s="112">
        <v>8</v>
      </c>
      <c r="C11" s="108">
        <f t="shared" si="1"/>
        <v>2</v>
      </c>
      <c r="D11" s="56">
        <f t="shared" si="2"/>
        <v>1</v>
      </c>
      <c r="E11" s="56">
        <f t="shared" si="2"/>
        <v>1</v>
      </c>
      <c r="F11" s="56">
        <f t="shared" si="2"/>
        <v>1</v>
      </c>
      <c r="G11" s="56">
        <f t="shared" si="2"/>
        <v>1</v>
      </c>
      <c r="H11" s="56">
        <f t="shared" si="3"/>
        <v>1</v>
      </c>
      <c r="I11" s="105">
        <f t="shared" si="0"/>
        <v>7</v>
      </c>
      <c r="J11" s="125"/>
      <c r="K11" s="126"/>
      <c r="L11" s="121"/>
      <c r="M11" s="121"/>
      <c r="N11" s="122" t="s">
        <v>208</v>
      </c>
      <c r="O11" s="123" t="s">
        <v>211</v>
      </c>
      <c r="P11" s="124" t="str">
        <f ca="1">_xlfn.FORMULATEXT($I$4)</f>
        <v>=C4+D4+E4+F4+G4+H4</v>
      </c>
      <c r="Q11" s="121"/>
      <c r="R11" s="125"/>
    </row>
    <row r="12" spans="1:18" ht="14.5" x14ac:dyDescent="0.35">
      <c r="B12" s="111">
        <v>9</v>
      </c>
      <c r="C12" s="108">
        <f t="shared" si="1"/>
        <v>3</v>
      </c>
      <c r="D12" s="56">
        <f t="shared" si="2"/>
        <v>2</v>
      </c>
      <c r="E12" s="56">
        <f t="shared" si="2"/>
        <v>1</v>
      </c>
      <c r="F12" s="56">
        <f t="shared" si="2"/>
        <v>1</v>
      </c>
      <c r="G12" s="56">
        <f t="shared" si="2"/>
        <v>1</v>
      </c>
      <c r="H12" s="56">
        <f t="shared" si="3"/>
        <v>2</v>
      </c>
      <c r="I12" s="105">
        <f t="shared" si="0"/>
        <v>10</v>
      </c>
      <c r="J12" s="125"/>
      <c r="K12" s="125"/>
      <c r="L12" s="127"/>
      <c r="M12" s="128"/>
      <c r="N12" s="129"/>
      <c r="O12" s="130"/>
      <c r="P12" s="131"/>
      <c r="Q12" s="131"/>
      <c r="R12" s="125"/>
    </row>
    <row r="13" spans="1:18" x14ac:dyDescent="0.3">
      <c r="B13" s="112">
        <v>10</v>
      </c>
      <c r="C13" s="108">
        <f t="shared" si="1"/>
        <v>3</v>
      </c>
      <c r="D13" s="56">
        <f t="shared" si="2"/>
        <v>3</v>
      </c>
      <c r="E13" s="56">
        <f t="shared" si="2"/>
        <v>2</v>
      </c>
      <c r="F13" s="56">
        <f t="shared" si="2"/>
        <v>1</v>
      </c>
      <c r="G13" s="56">
        <f t="shared" si="2"/>
        <v>1</v>
      </c>
      <c r="H13" s="56">
        <f t="shared" si="3"/>
        <v>3</v>
      </c>
      <c r="I13" s="105">
        <f t="shared" si="0"/>
        <v>13</v>
      </c>
      <c r="L13" s="23"/>
      <c r="M13" s="24"/>
      <c r="N13" s="25"/>
      <c r="O13" s="26"/>
      <c r="P13" s="27"/>
      <c r="Q13" s="27"/>
    </row>
    <row r="14" spans="1:18" x14ac:dyDescent="0.3">
      <c r="B14" s="112">
        <v>11</v>
      </c>
      <c r="C14" s="108">
        <f t="shared" si="1"/>
        <v>4</v>
      </c>
      <c r="D14" s="56">
        <f t="shared" si="2"/>
        <v>3</v>
      </c>
      <c r="E14" s="56">
        <f t="shared" si="2"/>
        <v>3</v>
      </c>
      <c r="F14" s="56">
        <f t="shared" si="2"/>
        <v>2</v>
      </c>
      <c r="G14" s="56">
        <f t="shared" si="2"/>
        <v>1</v>
      </c>
      <c r="H14" s="56">
        <f t="shared" si="3"/>
        <v>4</v>
      </c>
      <c r="I14" s="105">
        <f t="shared" si="0"/>
        <v>17</v>
      </c>
    </row>
    <row r="15" spans="1:18" x14ac:dyDescent="0.3">
      <c r="B15" s="112">
        <v>12</v>
      </c>
      <c r="C15" s="108">
        <f t="shared" si="1"/>
        <v>6</v>
      </c>
      <c r="D15" s="56">
        <f t="shared" si="2"/>
        <v>4</v>
      </c>
      <c r="E15" s="56">
        <f t="shared" si="2"/>
        <v>3</v>
      </c>
      <c r="F15" s="56">
        <f t="shared" si="2"/>
        <v>3</v>
      </c>
      <c r="G15" s="56">
        <f t="shared" si="2"/>
        <v>2</v>
      </c>
      <c r="H15" s="56">
        <f t="shared" si="3"/>
        <v>5</v>
      </c>
      <c r="I15" s="105">
        <f t="shared" si="0"/>
        <v>23</v>
      </c>
    </row>
    <row r="16" spans="1:18" x14ac:dyDescent="0.3">
      <c r="B16" s="112">
        <v>13</v>
      </c>
      <c r="C16" s="108">
        <f t="shared" si="1"/>
        <v>8</v>
      </c>
      <c r="D16" s="56">
        <f t="shared" si="2"/>
        <v>6</v>
      </c>
      <c r="E16" s="56">
        <f t="shared" si="2"/>
        <v>4</v>
      </c>
      <c r="F16" s="56">
        <f t="shared" si="2"/>
        <v>3</v>
      </c>
      <c r="G16" s="56">
        <f t="shared" si="2"/>
        <v>3</v>
      </c>
      <c r="H16" s="56">
        <f t="shared" si="3"/>
        <v>7</v>
      </c>
      <c r="I16" s="105">
        <f t="shared" si="0"/>
        <v>31</v>
      </c>
    </row>
    <row r="17" spans="2:13" x14ac:dyDescent="0.3">
      <c r="B17" s="112">
        <v>14</v>
      </c>
      <c r="C17" s="108">
        <f t="shared" si="1"/>
        <v>10</v>
      </c>
      <c r="D17" s="56">
        <f t="shared" si="2"/>
        <v>8</v>
      </c>
      <c r="E17" s="56">
        <f t="shared" si="2"/>
        <v>6</v>
      </c>
      <c r="F17" s="56">
        <f t="shared" si="2"/>
        <v>4</v>
      </c>
      <c r="G17" s="56">
        <f t="shared" si="2"/>
        <v>3</v>
      </c>
      <c r="H17" s="56">
        <f t="shared" si="3"/>
        <v>10</v>
      </c>
      <c r="I17" s="105">
        <f t="shared" si="0"/>
        <v>41</v>
      </c>
    </row>
    <row r="18" spans="2:13" x14ac:dyDescent="0.3">
      <c r="B18" s="112">
        <v>15</v>
      </c>
      <c r="C18" s="108">
        <f t="shared" si="1"/>
        <v>13</v>
      </c>
      <c r="D18" s="56">
        <f t="shared" si="2"/>
        <v>10</v>
      </c>
      <c r="E18" s="56">
        <f t="shared" si="2"/>
        <v>8</v>
      </c>
      <c r="F18" s="56">
        <f t="shared" si="2"/>
        <v>6</v>
      </c>
      <c r="G18" s="56">
        <f t="shared" si="2"/>
        <v>4</v>
      </c>
      <c r="H18" s="56">
        <f t="shared" si="3"/>
        <v>13</v>
      </c>
      <c r="I18" s="105">
        <f t="shared" si="0"/>
        <v>54</v>
      </c>
    </row>
    <row r="19" spans="2:13" x14ac:dyDescent="0.3">
      <c r="B19" s="112">
        <v>16</v>
      </c>
      <c r="C19" s="108">
        <f t="shared" si="1"/>
        <v>18</v>
      </c>
      <c r="D19" s="56">
        <f t="shared" si="2"/>
        <v>13</v>
      </c>
      <c r="E19" s="56">
        <f t="shared" si="2"/>
        <v>10</v>
      </c>
      <c r="F19" s="56">
        <f t="shared" si="2"/>
        <v>8</v>
      </c>
      <c r="G19" s="56">
        <f t="shared" si="2"/>
        <v>6</v>
      </c>
      <c r="H19" s="56">
        <f t="shared" si="3"/>
        <v>17</v>
      </c>
      <c r="I19" s="105">
        <f t="shared" si="0"/>
        <v>72</v>
      </c>
    </row>
    <row r="20" spans="2:13" x14ac:dyDescent="0.3">
      <c r="B20" s="112">
        <v>17</v>
      </c>
      <c r="C20" s="108">
        <f t="shared" si="1"/>
        <v>24</v>
      </c>
      <c r="D20" s="56">
        <f t="shared" si="2"/>
        <v>18</v>
      </c>
      <c r="E20" s="56">
        <f t="shared" si="2"/>
        <v>13</v>
      </c>
      <c r="F20" s="56">
        <f t="shared" si="2"/>
        <v>10</v>
      </c>
      <c r="G20" s="56">
        <f t="shared" si="2"/>
        <v>8</v>
      </c>
      <c r="H20" s="56">
        <f t="shared" si="3"/>
        <v>23</v>
      </c>
      <c r="I20" s="105">
        <f t="shared" si="0"/>
        <v>96</v>
      </c>
    </row>
    <row r="21" spans="2:13" x14ac:dyDescent="0.3">
      <c r="B21" s="112">
        <v>18</v>
      </c>
      <c r="C21" s="108">
        <f t="shared" si="1"/>
        <v>31</v>
      </c>
      <c r="D21" s="56">
        <f t="shared" si="2"/>
        <v>24</v>
      </c>
      <c r="E21" s="56">
        <f t="shared" si="2"/>
        <v>18</v>
      </c>
      <c r="F21" s="56">
        <f t="shared" si="2"/>
        <v>13</v>
      </c>
      <c r="G21" s="56">
        <f t="shared" si="2"/>
        <v>10</v>
      </c>
      <c r="H21" s="56">
        <f t="shared" si="3"/>
        <v>31</v>
      </c>
      <c r="I21" s="105">
        <f t="shared" si="0"/>
        <v>127</v>
      </c>
    </row>
    <row r="22" spans="2:13" x14ac:dyDescent="0.3">
      <c r="B22" s="111">
        <v>19</v>
      </c>
      <c r="C22" s="108">
        <f t="shared" si="1"/>
        <v>41</v>
      </c>
      <c r="D22" s="56">
        <f t="shared" ref="D22:G33" si="4">C21</f>
        <v>31</v>
      </c>
      <c r="E22" s="56">
        <f t="shared" si="4"/>
        <v>24</v>
      </c>
      <c r="F22" s="56">
        <f t="shared" si="4"/>
        <v>18</v>
      </c>
      <c r="G22" s="56">
        <f t="shared" si="4"/>
        <v>13</v>
      </c>
      <c r="H22" s="56">
        <f t="shared" si="3"/>
        <v>41</v>
      </c>
      <c r="I22" s="105">
        <f t="shared" si="0"/>
        <v>168</v>
      </c>
      <c r="J22" s="25"/>
      <c r="K22" s="26"/>
      <c r="L22" s="27"/>
      <c r="M22" s="27"/>
    </row>
    <row r="23" spans="2:13" x14ac:dyDescent="0.3">
      <c r="B23" s="111">
        <v>20</v>
      </c>
      <c r="C23" s="108">
        <f t="shared" si="1"/>
        <v>55</v>
      </c>
      <c r="D23" s="56">
        <f t="shared" si="4"/>
        <v>41</v>
      </c>
      <c r="E23" s="56">
        <f t="shared" si="4"/>
        <v>31</v>
      </c>
      <c r="F23" s="56">
        <f t="shared" si="4"/>
        <v>24</v>
      </c>
      <c r="G23" s="56">
        <f t="shared" si="4"/>
        <v>18</v>
      </c>
      <c r="H23" s="56">
        <f t="shared" si="3"/>
        <v>54</v>
      </c>
      <c r="I23" s="105">
        <f t="shared" si="0"/>
        <v>223</v>
      </c>
      <c r="J23" s="25"/>
      <c r="K23" s="26"/>
      <c r="L23" s="27"/>
      <c r="M23" s="27"/>
    </row>
    <row r="24" spans="2:13" x14ac:dyDescent="0.3">
      <c r="B24" s="111">
        <v>21</v>
      </c>
      <c r="C24" s="108">
        <f t="shared" si="1"/>
        <v>73</v>
      </c>
      <c r="D24" s="56">
        <f t="shared" si="4"/>
        <v>55</v>
      </c>
      <c r="E24" s="56">
        <f t="shared" si="4"/>
        <v>41</v>
      </c>
      <c r="F24" s="56">
        <f t="shared" si="4"/>
        <v>31</v>
      </c>
      <c r="G24" s="56">
        <f t="shared" si="4"/>
        <v>24</v>
      </c>
      <c r="H24" s="56">
        <f t="shared" si="3"/>
        <v>72</v>
      </c>
      <c r="I24" s="105">
        <f t="shared" si="0"/>
        <v>296</v>
      </c>
      <c r="J24" s="25"/>
      <c r="K24" s="26"/>
      <c r="L24" s="27"/>
      <c r="M24" s="27"/>
    </row>
    <row r="25" spans="2:13" x14ac:dyDescent="0.3">
      <c r="B25" s="111">
        <v>22</v>
      </c>
      <c r="C25" s="108">
        <f t="shared" si="1"/>
        <v>96</v>
      </c>
      <c r="D25" s="56">
        <f t="shared" si="4"/>
        <v>73</v>
      </c>
      <c r="E25" s="56">
        <f t="shared" si="4"/>
        <v>55</v>
      </c>
      <c r="F25" s="56">
        <f t="shared" si="4"/>
        <v>41</v>
      </c>
      <c r="G25" s="56">
        <f t="shared" si="4"/>
        <v>31</v>
      </c>
      <c r="H25" s="56">
        <f t="shared" si="3"/>
        <v>96</v>
      </c>
      <c r="I25" s="105">
        <f t="shared" si="0"/>
        <v>392</v>
      </c>
      <c r="J25" s="25"/>
      <c r="K25" s="26"/>
      <c r="L25" s="27"/>
      <c r="M25" s="27"/>
    </row>
    <row r="26" spans="2:13" x14ac:dyDescent="0.3">
      <c r="B26" s="111">
        <v>23</v>
      </c>
      <c r="C26" s="108">
        <f t="shared" si="1"/>
        <v>127</v>
      </c>
      <c r="D26" s="56">
        <f t="shared" si="4"/>
        <v>96</v>
      </c>
      <c r="E26" s="56">
        <f t="shared" si="4"/>
        <v>73</v>
      </c>
      <c r="F26" s="56">
        <f t="shared" si="4"/>
        <v>55</v>
      </c>
      <c r="G26" s="56">
        <f t="shared" si="4"/>
        <v>41</v>
      </c>
      <c r="H26" s="56">
        <f t="shared" si="3"/>
        <v>127</v>
      </c>
      <c r="I26" s="105">
        <f t="shared" si="0"/>
        <v>519</v>
      </c>
      <c r="J26" s="25"/>
      <c r="K26" s="106"/>
      <c r="L26" s="27"/>
      <c r="M26" s="27"/>
    </row>
    <row r="27" spans="2:13" x14ac:dyDescent="0.3">
      <c r="B27" s="111">
        <v>24</v>
      </c>
      <c r="C27" s="108">
        <f t="shared" si="1"/>
        <v>169</v>
      </c>
      <c r="D27" s="56">
        <f t="shared" si="4"/>
        <v>127</v>
      </c>
      <c r="E27" s="56">
        <f t="shared" si="4"/>
        <v>96</v>
      </c>
      <c r="F27" s="56">
        <f t="shared" si="4"/>
        <v>73</v>
      </c>
      <c r="G27" s="56">
        <f t="shared" si="4"/>
        <v>55</v>
      </c>
      <c r="H27" s="56">
        <f t="shared" si="3"/>
        <v>168</v>
      </c>
      <c r="I27" s="105">
        <f t="shared" si="0"/>
        <v>688</v>
      </c>
      <c r="J27" s="25"/>
      <c r="K27" s="26"/>
      <c r="L27" s="27"/>
      <c r="M27" s="27"/>
    </row>
    <row r="28" spans="2:13" x14ac:dyDescent="0.3">
      <c r="B28" s="111">
        <v>25</v>
      </c>
      <c r="C28" s="108">
        <f t="shared" si="1"/>
        <v>224</v>
      </c>
      <c r="D28" s="56">
        <f t="shared" si="4"/>
        <v>169</v>
      </c>
      <c r="E28" s="56">
        <f t="shared" si="4"/>
        <v>127</v>
      </c>
      <c r="F28" s="56">
        <f t="shared" si="4"/>
        <v>96</v>
      </c>
      <c r="G28" s="56">
        <f t="shared" si="4"/>
        <v>73</v>
      </c>
      <c r="H28" s="56">
        <f t="shared" si="3"/>
        <v>223</v>
      </c>
      <c r="I28" s="105">
        <f t="shared" si="0"/>
        <v>912</v>
      </c>
      <c r="J28" s="25"/>
      <c r="K28" s="26"/>
      <c r="L28" s="27"/>
      <c r="M28" s="27"/>
    </row>
    <row r="29" spans="2:13" x14ac:dyDescent="0.3">
      <c r="B29" s="111">
        <v>26</v>
      </c>
      <c r="C29" s="108">
        <f t="shared" si="1"/>
        <v>296</v>
      </c>
      <c r="D29" s="56">
        <f t="shared" si="4"/>
        <v>224</v>
      </c>
      <c r="E29" s="56">
        <f t="shared" si="4"/>
        <v>169</v>
      </c>
      <c r="F29" s="56">
        <f t="shared" si="4"/>
        <v>127</v>
      </c>
      <c r="G29" s="56">
        <f t="shared" si="4"/>
        <v>96</v>
      </c>
      <c r="H29" s="56">
        <f t="shared" si="3"/>
        <v>296</v>
      </c>
      <c r="I29" s="105">
        <f t="shared" si="0"/>
        <v>1208</v>
      </c>
      <c r="J29" s="25"/>
      <c r="K29" s="26"/>
      <c r="L29" s="27"/>
      <c r="M29" s="27"/>
    </row>
    <row r="30" spans="2:13" x14ac:dyDescent="0.3">
      <c r="B30" s="111">
        <v>27</v>
      </c>
      <c r="C30" s="108">
        <f t="shared" si="1"/>
        <v>392</v>
      </c>
      <c r="D30" s="56">
        <f t="shared" si="4"/>
        <v>296</v>
      </c>
      <c r="E30" s="56">
        <f t="shared" si="4"/>
        <v>224</v>
      </c>
      <c r="F30" s="56">
        <f t="shared" si="4"/>
        <v>169</v>
      </c>
      <c r="G30" s="56">
        <f t="shared" si="4"/>
        <v>127</v>
      </c>
      <c r="H30" s="56">
        <f t="shared" si="3"/>
        <v>392</v>
      </c>
      <c r="I30" s="105">
        <f t="shared" si="0"/>
        <v>1600</v>
      </c>
      <c r="J30" s="25"/>
      <c r="K30" s="26"/>
      <c r="L30" s="27"/>
      <c r="M30" s="27"/>
    </row>
    <row r="31" spans="2:13" x14ac:dyDescent="0.3">
      <c r="B31" s="111">
        <v>28</v>
      </c>
      <c r="C31" s="108">
        <f t="shared" si="1"/>
        <v>520</v>
      </c>
      <c r="D31" s="56">
        <f t="shared" si="4"/>
        <v>392</v>
      </c>
      <c r="E31" s="56">
        <f t="shared" si="4"/>
        <v>296</v>
      </c>
      <c r="F31" s="56">
        <f t="shared" si="4"/>
        <v>224</v>
      </c>
      <c r="G31" s="56">
        <f t="shared" si="4"/>
        <v>169</v>
      </c>
      <c r="H31" s="56">
        <f t="shared" si="3"/>
        <v>519</v>
      </c>
      <c r="I31" s="105">
        <f t="shared" si="0"/>
        <v>2120</v>
      </c>
      <c r="J31" s="25"/>
      <c r="K31" s="26"/>
      <c r="L31" s="27"/>
      <c r="M31" s="27"/>
    </row>
    <row r="32" spans="2:13" x14ac:dyDescent="0.3">
      <c r="B32" s="111">
        <v>29</v>
      </c>
      <c r="C32" s="108">
        <f t="shared" si="1"/>
        <v>689</v>
      </c>
      <c r="D32" s="56">
        <f t="shared" si="4"/>
        <v>520</v>
      </c>
      <c r="E32" s="56">
        <f t="shared" si="4"/>
        <v>392</v>
      </c>
      <c r="F32" s="56">
        <f t="shared" si="4"/>
        <v>296</v>
      </c>
      <c r="G32" s="56">
        <f t="shared" si="4"/>
        <v>224</v>
      </c>
      <c r="H32" s="56">
        <f t="shared" si="3"/>
        <v>688</v>
      </c>
      <c r="I32" s="105">
        <f t="shared" si="0"/>
        <v>2809</v>
      </c>
      <c r="J32" s="30"/>
      <c r="K32" s="31"/>
      <c r="L32" s="27"/>
      <c r="M32" s="27"/>
    </row>
    <row r="33" spans="2:13" x14ac:dyDescent="0.3">
      <c r="B33" s="113">
        <v>30</v>
      </c>
      <c r="C33" s="108">
        <f t="shared" si="1"/>
        <v>912</v>
      </c>
      <c r="D33" s="56">
        <f t="shared" si="4"/>
        <v>689</v>
      </c>
      <c r="E33" s="56">
        <f t="shared" si="4"/>
        <v>520</v>
      </c>
      <c r="F33" s="56">
        <f t="shared" si="4"/>
        <v>392</v>
      </c>
      <c r="G33" s="56">
        <f t="shared" si="4"/>
        <v>296</v>
      </c>
      <c r="H33" s="56">
        <f t="shared" si="3"/>
        <v>912</v>
      </c>
      <c r="I33" s="105">
        <f t="shared" si="0"/>
        <v>3721</v>
      </c>
      <c r="J33" s="34"/>
      <c r="K33" s="27"/>
      <c r="L33" s="27"/>
      <c r="M33" s="27"/>
    </row>
  </sheetData>
  <pageMargins left="0.74803149606299213" right="0.74803149606299213" top="0.74803149606299213" bottom="0.74803149606299213" header="0.51181102362204722" footer="0.51181102362204722"/>
  <pageSetup paperSize="9" orientation="portrait" r:id="rId1"/>
  <headerFooter alignWithMargins="0">
    <oddFooter>&amp;L&amp;"-,Regular"LeongTY&amp;R&amp;"-,Regular"&amp;F/&amp;A</oddFooter>
  </headerFooter>
  <colBreaks count="1" manualBreakCount="1">
    <brk id="1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E414-B717-413F-8F03-DF0CBD5ED4CB}">
  <sheetPr>
    <tabColor theme="4" tint="0.59999389629810485"/>
  </sheetPr>
  <dimension ref="A1:V56"/>
  <sheetViews>
    <sheetView showGridLines="0" showRowColHeaders="0" showRuler="0" zoomScale="120" zoomScaleNormal="120" zoomScalePageLayoutView="120" workbookViewId="0">
      <selection activeCell="H37" sqref="H37"/>
    </sheetView>
  </sheetViews>
  <sheetFormatPr defaultColWidth="8.81640625" defaultRowHeight="13" x14ac:dyDescent="0.3"/>
  <cols>
    <col min="1" max="1" width="0.81640625" style="8" customWidth="1"/>
    <col min="2" max="10" width="8.6328125" style="8" customWidth="1"/>
    <col min="11" max="12" width="0.81640625" style="8" customWidth="1"/>
    <col min="13" max="21" width="8.6328125" style="8" customWidth="1"/>
    <col min="22" max="23" width="0.81640625" style="8" customWidth="1"/>
    <col min="24" max="16384" width="8.81640625" style="8"/>
  </cols>
  <sheetData>
    <row r="1" spans="1:22" ht="15.5" customHeight="1" x14ac:dyDescent="0.3">
      <c r="A1" s="1"/>
      <c r="B1" s="37" t="s">
        <v>143</v>
      </c>
      <c r="C1" s="14"/>
      <c r="D1" s="2"/>
      <c r="E1" s="2"/>
      <c r="F1" s="2"/>
      <c r="G1" s="2"/>
      <c r="H1" s="2"/>
      <c r="I1" s="2"/>
      <c r="J1" s="35"/>
      <c r="K1" s="3"/>
      <c r="L1" s="4"/>
      <c r="M1" s="5" t="s">
        <v>6</v>
      </c>
      <c r="N1" s="6"/>
      <c r="O1" s="6"/>
      <c r="P1" s="6"/>
      <c r="Q1" s="6"/>
      <c r="R1" s="6"/>
      <c r="S1" s="6"/>
      <c r="T1" s="6"/>
      <c r="U1" s="6"/>
      <c r="V1" s="7"/>
    </row>
    <row r="2" spans="1:22" ht="14" customHeight="1" x14ac:dyDescent="0.3">
      <c r="A2" s="9"/>
      <c r="B2" s="10" t="s">
        <v>4</v>
      </c>
      <c r="C2" s="10"/>
      <c r="D2" s="10"/>
      <c r="E2" s="10"/>
      <c r="F2" s="10"/>
      <c r="G2" s="10"/>
      <c r="H2" s="10"/>
      <c r="I2" s="10"/>
      <c r="J2" s="10"/>
      <c r="L2" s="11"/>
      <c r="M2" s="12"/>
      <c r="N2" s="12"/>
      <c r="O2" s="12"/>
      <c r="P2" s="12"/>
      <c r="Q2" s="12"/>
      <c r="R2" s="12"/>
      <c r="S2" s="12"/>
      <c r="T2" s="12"/>
      <c r="U2" s="12"/>
      <c r="V2" s="13"/>
    </row>
    <row r="3" spans="1:22" ht="14" customHeight="1" x14ac:dyDescent="0.3">
      <c r="B3" s="14" t="s">
        <v>107</v>
      </c>
      <c r="C3" s="14"/>
      <c r="D3" s="14"/>
      <c r="E3" s="14"/>
      <c r="F3" s="14"/>
      <c r="G3" s="14"/>
      <c r="H3" s="14"/>
      <c r="I3" s="14"/>
      <c r="J3" s="14"/>
      <c r="L3" s="11"/>
      <c r="M3" s="12"/>
      <c r="N3" s="12"/>
      <c r="O3" s="12"/>
      <c r="P3" s="12"/>
      <c r="Q3" s="12"/>
      <c r="R3" s="12"/>
      <c r="S3" s="12"/>
      <c r="T3" s="12"/>
      <c r="U3" s="12"/>
      <c r="V3" s="13"/>
    </row>
    <row r="4" spans="1:22" ht="14" customHeight="1" x14ac:dyDescent="0.3">
      <c r="B4" s="14" t="s">
        <v>108</v>
      </c>
      <c r="C4" s="14"/>
      <c r="D4" s="14"/>
      <c r="E4" s="14"/>
      <c r="F4" s="14"/>
      <c r="G4" s="14"/>
      <c r="H4" s="14"/>
      <c r="I4" s="14"/>
      <c r="J4" s="14"/>
      <c r="L4" s="11"/>
      <c r="M4" s="12"/>
      <c r="N4" s="12"/>
      <c r="O4" s="12"/>
      <c r="P4" s="12"/>
      <c r="Q4" s="12"/>
      <c r="R4" s="12"/>
      <c r="S4" s="12"/>
      <c r="T4" s="12"/>
      <c r="U4" s="12"/>
      <c r="V4" s="13"/>
    </row>
    <row r="5" spans="1:22" ht="14" customHeight="1" x14ac:dyDescent="0.3">
      <c r="B5" s="14" t="s">
        <v>109</v>
      </c>
      <c r="C5" s="14"/>
      <c r="D5" s="14"/>
      <c r="E5" s="14"/>
      <c r="F5" s="14"/>
      <c r="G5" s="14"/>
      <c r="H5" s="14"/>
      <c r="I5" s="14"/>
      <c r="J5" s="14"/>
      <c r="L5" s="11"/>
      <c r="M5" s="12"/>
      <c r="N5" s="12"/>
      <c r="O5" s="12"/>
      <c r="P5" s="12"/>
      <c r="Q5" s="12"/>
      <c r="R5" s="12"/>
      <c r="S5" s="12"/>
      <c r="T5" s="12"/>
      <c r="U5" s="12"/>
      <c r="V5" s="13"/>
    </row>
    <row r="6" spans="1:22" ht="14" customHeight="1" x14ac:dyDescent="0.3">
      <c r="B6" s="8" t="s">
        <v>110</v>
      </c>
      <c r="C6" s="14"/>
      <c r="D6" s="14"/>
      <c r="E6" s="14"/>
      <c r="F6" s="14"/>
      <c r="G6" s="14"/>
      <c r="H6" s="14"/>
      <c r="I6" s="14"/>
      <c r="J6" s="14"/>
      <c r="L6" s="11"/>
      <c r="M6" s="12"/>
      <c r="N6" s="12"/>
      <c r="O6" s="12"/>
      <c r="P6" s="12"/>
      <c r="Q6" s="12"/>
      <c r="R6" s="12"/>
      <c r="S6" s="12"/>
      <c r="T6" s="12"/>
      <c r="U6" s="12"/>
      <c r="V6" s="13"/>
    </row>
    <row r="7" spans="1:22" ht="14" customHeight="1" x14ac:dyDescent="0.3">
      <c r="B7" s="14" t="s">
        <v>111</v>
      </c>
      <c r="C7" s="14"/>
      <c r="D7" s="14"/>
      <c r="E7" s="14"/>
      <c r="F7" s="14"/>
      <c r="G7" s="14"/>
      <c r="H7" s="14"/>
      <c r="I7" s="14"/>
      <c r="J7" s="14"/>
      <c r="L7" s="11"/>
      <c r="M7" s="12"/>
      <c r="N7" s="12"/>
      <c r="O7" s="12"/>
      <c r="P7" s="12"/>
      <c r="Q7" s="12"/>
      <c r="R7" s="12"/>
      <c r="S7" s="12"/>
      <c r="T7" s="12"/>
      <c r="U7" s="12"/>
      <c r="V7" s="13"/>
    </row>
    <row r="8" spans="1:22" ht="14" customHeight="1" x14ac:dyDescent="0.3">
      <c r="B8" s="15" t="s">
        <v>112</v>
      </c>
      <c r="C8" s="14"/>
      <c r="D8" s="14"/>
      <c r="E8" s="14"/>
      <c r="F8" s="14"/>
      <c r="G8" s="14"/>
      <c r="H8" s="14"/>
      <c r="I8" s="14"/>
      <c r="J8" s="14"/>
      <c r="L8" s="11"/>
      <c r="M8" s="12"/>
      <c r="N8" s="12"/>
      <c r="O8" s="12"/>
      <c r="P8" s="12"/>
      <c r="Q8" s="12"/>
      <c r="R8" s="12"/>
      <c r="S8" s="12"/>
      <c r="T8" s="12"/>
      <c r="U8" s="12"/>
      <c r="V8" s="13"/>
    </row>
    <row r="9" spans="1:22" ht="14" customHeight="1" x14ac:dyDescent="0.3">
      <c r="B9" s="8" t="s">
        <v>113</v>
      </c>
      <c r="C9" s="14"/>
      <c r="D9" s="14"/>
      <c r="E9" s="14"/>
      <c r="F9" s="14"/>
      <c r="G9" s="14"/>
      <c r="H9" s="14"/>
      <c r="I9" s="14"/>
      <c r="J9" s="14"/>
      <c r="L9" s="11"/>
      <c r="M9" s="12"/>
      <c r="N9" s="12"/>
      <c r="O9" s="12"/>
      <c r="P9" s="12"/>
      <c r="Q9" s="12"/>
      <c r="R9" s="12"/>
      <c r="S9" s="12"/>
      <c r="T9" s="12"/>
      <c r="U9" s="12"/>
      <c r="V9" s="13"/>
    </row>
    <row r="10" spans="1:22" ht="14" customHeight="1" x14ac:dyDescent="0.3">
      <c r="B10" s="14" t="s">
        <v>114</v>
      </c>
      <c r="C10" s="14"/>
      <c r="D10" s="14"/>
      <c r="E10" s="14"/>
      <c r="F10" s="14"/>
      <c r="G10" s="14"/>
      <c r="H10" s="14"/>
      <c r="I10" s="14"/>
      <c r="J10" s="14"/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3"/>
    </row>
    <row r="11" spans="1:22" ht="14" customHeight="1" x14ac:dyDescent="0.3">
      <c r="B11" s="14" t="s">
        <v>115</v>
      </c>
      <c r="C11" s="14"/>
      <c r="D11" s="14"/>
      <c r="E11" s="14"/>
      <c r="F11" s="14"/>
      <c r="G11" s="14"/>
      <c r="H11" s="14"/>
      <c r="I11" s="14"/>
      <c r="J11" s="14"/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3"/>
    </row>
    <row r="12" spans="1:22" ht="14" customHeight="1" x14ac:dyDescent="0.3">
      <c r="B12" s="15" t="s">
        <v>116</v>
      </c>
      <c r="C12" s="14"/>
      <c r="D12" s="14"/>
      <c r="E12" s="14"/>
      <c r="F12" s="14"/>
      <c r="G12" s="14"/>
      <c r="H12" s="14"/>
      <c r="I12" s="14"/>
      <c r="J12" s="14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3"/>
    </row>
    <row r="13" spans="1:22" ht="14" customHeight="1" x14ac:dyDescent="0.3">
      <c r="B13" s="14"/>
      <c r="C13" s="14"/>
      <c r="D13" s="14"/>
      <c r="E13" s="14"/>
      <c r="F13" s="14"/>
      <c r="G13" s="14"/>
      <c r="H13" s="14"/>
      <c r="I13" s="14"/>
      <c r="J13" s="14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3"/>
    </row>
    <row r="14" spans="1:22" ht="14" customHeight="1" x14ac:dyDescent="0.3">
      <c r="B14" s="14"/>
      <c r="C14" s="14"/>
      <c r="D14" s="14"/>
      <c r="E14" s="14"/>
      <c r="F14" s="14"/>
      <c r="G14" s="14"/>
      <c r="H14" s="14"/>
      <c r="I14" s="14"/>
      <c r="J14" s="14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3"/>
    </row>
    <row r="15" spans="1:22" ht="14" customHeight="1" x14ac:dyDescent="0.3">
      <c r="B15" s="14"/>
      <c r="C15" s="14"/>
      <c r="D15" s="14"/>
      <c r="E15" s="14"/>
      <c r="F15" s="14"/>
      <c r="G15" s="14"/>
      <c r="H15" s="14"/>
      <c r="I15" s="14"/>
      <c r="J15" s="14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3"/>
    </row>
    <row r="16" spans="1:22" ht="14" customHeight="1" x14ac:dyDescent="0.3">
      <c r="B16" s="14"/>
      <c r="C16" s="14"/>
      <c r="D16" s="14"/>
      <c r="E16" s="14"/>
      <c r="F16" s="14"/>
      <c r="G16" s="14"/>
      <c r="H16" s="14"/>
      <c r="I16" s="14"/>
      <c r="J16" s="14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3"/>
    </row>
    <row r="17" spans="2:22" ht="14" customHeight="1" x14ac:dyDescent="0.3">
      <c r="B17" s="15"/>
      <c r="C17" s="14"/>
      <c r="D17" s="14"/>
      <c r="E17" s="14"/>
      <c r="F17" s="14"/>
      <c r="G17" s="14"/>
      <c r="H17" s="14"/>
      <c r="I17" s="14"/>
      <c r="J17" s="14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3"/>
    </row>
    <row r="18" spans="2:22" ht="14" customHeight="1" x14ac:dyDescent="0.3">
      <c r="B18" s="15"/>
      <c r="C18" s="14"/>
      <c r="D18" s="14"/>
      <c r="E18" s="14"/>
      <c r="F18" s="14"/>
      <c r="G18" s="14"/>
      <c r="H18" s="14"/>
      <c r="I18" s="14"/>
      <c r="J18" s="14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3"/>
    </row>
    <row r="19" spans="2:22" ht="14" customHeight="1" x14ac:dyDescent="0.3">
      <c r="B19" s="15"/>
      <c r="C19" s="14"/>
      <c r="D19" s="14"/>
      <c r="E19" s="14"/>
      <c r="F19" s="14"/>
      <c r="G19" s="14"/>
      <c r="H19" s="14"/>
      <c r="I19" s="14"/>
      <c r="J19" s="14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3"/>
    </row>
    <row r="20" spans="2:22" ht="14" customHeight="1" x14ac:dyDescent="0.3">
      <c r="B20" s="14"/>
      <c r="C20" s="14"/>
      <c r="D20" s="14"/>
      <c r="E20" s="14"/>
      <c r="F20" s="14"/>
      <c r="G20" s="14"/>
      <c r="H20" s="14"/>
      <c r="I20" s="14"/>
      <c r="J20" s="14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2:22" ht="14" customHeight="1" x14ac:dyDescent="0.3">
      <c r="B21" s="14"/>
      <c r="C21" s="15"/>
      <c r="D21" s="15"/>
      <c r="E21" s="15"/>
      <c r="F21" s="15"/>
      <c r="G21" s="15"/>
      <c r="H21" s="15"/>
      <c r="I21" s="15"/>
      <c r="J21" s="15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3"/>
    </row>
    <row r="22" spans="2:22" ht="14" customHeight="1" x14ac:dyDescent="0.3">
      <c r="B22" s="14"/>
      <c r="C22" s="15"/>
      <c r="D22" s="15"/>
      <c r="E22" s="15"/>
      <c r="F22" s="15"/>
      <c r="G22" s="15"/>
      <c r="H22" s="15"/>
      <c r="I22" s="15"/>
      <c r="J22" s="15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3"/>
    </row>
    <row r="23" spans="2:22" ht="14" customHeight="1" x14ac:dyDescent="0.3">
      <c r="B23" s="14"/>
      <c r="C23" s="15"/>
      <c r="D23" s="15"/>
      <c r="E23" s="15"/>
      <c r="F23" s="15"/>
      <c r="G23" s="15"/>
      <c r="H23" s="15"/>
      <c r="I23" s="15"/>
      <c r="J23" s="15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3"/>
    </row>
    <row r="24" spans="2:22" ht="14" customHeight="1" x14ac:dyDescent="0.3">
      <c r="B24" s="14"/>
      <c r="C24" s="15"/>
      <c r="D24" s="15"/>
      <c r="E24" s="15"/>
      <c r="F24" s="15"/>
      <c r="G24" s="15"/>
      <c r="H24" s="15"/>
      <c r="I24" s="15"/>
      <c r="J24" s="15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3"/>
    </row>
    <row r="25" spans="2:22" ht="14" customHeight="1" x14ac:dyDescent="0.3">
      <c r="B25" s="15"/>
      <c r="C25" s="15"/>
      <c r="D25" s="15"/>
      <c r="E25" s="15"/>
      <c r="F25" s="15"/>
      <c r="G25" s="15"/>
      <c r="H25" s="15"/>
      <c r="I25" s="15"/>
      <c r="J25" s="15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3"/>
    </row>
    <row r="26" spans="2:22" ht="14" customHeight="1" x14ac:dyDescent="0.3">
      <c r="B26" s="15"/>
      <c r="C26" s="15"/>
      <c r="D26" s="15"/>
      <c r="E26" s="15"/>
      <c r="F26" s="15"/>
      <c r="G26" s="15"/>
      <c r="H26" s="15"/>
      <c r="I26" s="15"/>
      <c r="J26" s="15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2:22" ht="14" customHeight="1" x14ac:dyDescent="0.3">
      <c r="B27" s="10"/>
      <c r="C27" s="10"/>
      <c r="D27" s="10"/>
      <c r="E27" s="10"/>
      <c r="F27" s="10"/>
      <c r="G27" s="10"/>
      <c r="H27" s="10"/>
      <c r="I27" s="10"/>
      <c r="J27" s="10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3"/>
    </row>
    <row r="28" spans="2:22" ht="14" customHeight="1" x14ac:dyDescent="0.3">
      <c r="B28" s="10"/>
      <c r="C28" s="10"/>
      <c r="D28" s="10"/>
      <c r="E28" s="10"/>
      <c r="F28" s="10"/>
      <c r="G28" s="10"/>
      <c r="H28" s="10"/>
      <c r="I28" s="10"/>
      <c r="J28" s="10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3"/>
    </row>
    <row r="29" spans="2:22" ht="14" customHeight="1" x14ac:dyDescent="0.3">
      <c r="B29" s="10"/>
      <c r="C29" s="10"/>
      <c r="D29" s="10"/>
      <c r="E29" s="10"/>
      <c r="F29" s="10"/>
      <c r="G29" s="10"/>
      <c r="H29" s="10"/>
      <c r="I29" s="10"/>
      <c r="J29" s="10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2:22" ht="14" customHeight="1" x14ac:dyDescent="0.3">
      <c r="B30" s="10"/>
      <c r="C30" s="10"/>
      <c r="D30" s="10"/>
      <c r="E30" s="10"/>
      <c r="F30" s="10"/>
      <c r="G30" s="10"/>
      <c r="H30" s="10"/>
      <c r="I30" s="10"/>
      <c r="J30" s="10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3"/>
    </row>
    <row r="31" spans="2:22" ht="14" customHeight="1" x14ac:dyDescent="0.3">
      <c r="B31" s="10"/>
      <c r="C31" s="10"/>
      <c r="D31" s="10"/>
      <c r="E31" s="10"/>
      <c r="F31" s="10"/>
      <c r="G31" s="10"/>
      <c r="H31" s="10"/>
      <c r="I31" s="10"/>
      <c r="J31" s="10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3"/>
    </row>
    <row r="32" spans="2:22" ht="14" customHeight="1" x14ac:dyDescent="0.3">
      <c r="B32" s="10"/>
      <c r="C32" s="10"/>
      <c r="D32" s="10"/>
      <c r="E32" s="10"/>
      <c r="F32" s="10"/>
      <c r="G32" s="10"/>
      <c r="H32" s="10"/>
      <c r="I32" s="10"/>
      <c r="J32" s="10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3"/>
    </row>
    <row r="33" spans="2:22" ht="14" customHeight="1" x14ac:dyDescent="0.3">
      <c r="B33" s="15"/>
      <c r="C33" s="15"/>
      <c r="D33" s="15"/>
      <c r="E33" s="15"/>
      <c r="F33" s="15"/>
      <c r="G33" s="15"/>
      <c r="H33" s="15"/>
      <c r="I33" s="15"/>
      <c r="J33" s="15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3"/>
    </row>
    <row r="34" spans="2:22" ht="14" customHeight="1" x14ac:dyDescent="0.3">
      <c r="B34" s="15"/>
      <c r="C34" s="15"/>
      <c r="D34" s="15"/>
      <c r="E34" s="15"/>
      <c r="F34" s="15"/>
      <c r="G34" s="15"/>
      <c r="H34" s="15"/>
      <c r="I34" s="15"/>
      <c r="J34" s="15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5" spans="2:22" ht="14" customHeight="1" x14ac:dyDescent="0.3">
      <c r="B35" s="15"/>
      <c r="C35" s="15"/>
      <c r="D35" s="15"/>
      <c r="E35" s="15"/>
      <c r="F35" s="15"/>
      <c r="G35" s="15"/>
      <c r="H35" s="15"/>
      <c r="I35" s="15"/>
      <c r="J35" s="15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3"/>
    </row>
    <row r="36" spans="2:22" ht="14" customHeight="1" x14ac:dyDescent="0.3">
      <c r="B36" s="15"/>
      <c r="C36" s="15"/>
      <c r="D36" s="15"/>
      <c r="E36" s="15"/>
      <c r="F36" s="15"/>
      <c r="G36" s="15"/>
      <c r="H36" s="15"/>
      <c r="I36" s="15"/>
      <c r="J36" s="15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3"/>
    </row>
    <row r="37" spans="2:22" ht="14" customHeight="1" x14ac:dyDescent="0.3">
      <c r="B37" s="15"/>
      <c r="C37" s="15"/>
      <c r="D37" s="15"/>
      <c r="E37" s="15"/>
      <c r="F37" s="15"/>
      <c r="G37" s="15"/>
      <c r="H37" s="15"/>
      <c r="I37" s="15"/>
      <c r="J37" s="15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3"/>
    </row>
    <row r="38" spans="2:22" ht="14" customHeight="1" x14ac:dyDescent="0.3">
      <c r="B38" s="15"/>
      <c r="C38" s="15"/>
      <c r="D38" s="15"/>
      <c r="E38" s="15"/>
      <c r="F38" s="15"/>
      <c r="G38" s="15"/>
      <c r="H38" s="15"/>
      <c r="I38" s="15"/>
      <c r="J38" s="15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3"/>
    </row>
    <row r="39" spans="2:22" ht="14" customHeight="1" x14ac:dyDescent="0.3">
      <c r="B39" s="15"/>
      <c r="C39" s="15"/>
      <c r="D39" s="15"/>
      <c r="E39" s="15"/>
      <c r="F39" s="15"/>
      <c r="G39" s="15"/>
      <c r="H39" s="15"/>
      <c r="I39" s="15"/>
      <c r="J39" s="15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3"/>
    </row>
    <row r="40" spans="2:22" ht="14" customHeight="1" x14ac:dyDescent="0.3">
      <c r="B40" s="15"/>
      <c r="C40" s="15"/>
      <c r="D40" s="15"/>
      <c r="E40" s="15"/>
      <c r="F40" s="15"/>
      <c r="G40" s="15"/>
      <c r="H40" s="15"/>
      <c r="I40" s="15"/>
      <c r="J40" s="15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3"/>
    </row>
    <row r="41" spans="2:22" ht="14" customHeight="1" x14ac:dyDescent="0.3">
      <c r="B41" s="15"/>
      <c r="C41" s="15"/>
      <c r="D41" s="15"/>
      <c r="E41" s="15"/>
      <c r="F41" s="15"/>
      <c r="G41" s="15"/>
      <c r="H41" s="15"/>
      <c r="I41" s="15"/>
      <c r="J41" s="15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3"/>
    </row>
    <row r="42" spans="2:22" ht="14" customHeight="1" x14ac:dyDescent="0.3">
      <c r="B42" s="15"/>
      <c r="C42" s="15"/>
      <c r="D42" s="15"/>
      <c r="E42" s="15"/>
      <c r="F42" s="15"/>
      <c r="G42" s="15"/>
      <c r="H42" s="15"/>
      <c r="I42" s="15"/>
      <c r="J42" s="15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3"/>
    </row>
    <row r="43" spans="2:22" ht="14" customHeight="1" x14ac:dyDescent="0.3">
      <c r="B43" s="15"/>
      <c r="C43" s="15"/>
      <c r="D43" s="15"/>
      <c r="E43" s="15"/>
      <c r="F43" s="15"/>
      <c r="G43" s="15"/>
      <c r="H43" s="15"/>
      <c r="I43" s="15"/>
      <c r="J43" s="15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3"/>
    </row>
    <row r="44" spans="2:22" ht="14" customHeight="1" x14ac:dyDescent="0.3">
      <c r="B44" s="15"/>
      <c r="C44" s="15"/>
      <c r="D44" s="15"/>
      <c r="E44" s="15"/>
      <c r="F44" s="15"/>
      <c r="G44" s="15"/>
      <c r="H44" s="15"/>
      <c r="I44" s="15"/>
      <c r="J44" s="15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3"/>
    </row>
    <row r="45" spans="2:22" ht="14" customHeight="1" x14ac:dyDescent="0.3">
      <c r="B45" s="15"/>
      <c r="C45" s="15"/>
      <c r="D45" s="15"/>
      <c r="E45" s="15"/>
      <c r="F45" s="15"/>
      <c r="G45" s="15"/>
      <c r="H45" s="15"/>
      <c r="I45" s="15"/>
      <c r="J45" s="15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3"/>
    </row>
    <row r="46" spans="2:22" ht="14" customHeight="1" x14ac:dyDescent="0.3">
      <c r="B46" s="15"/>
      <c r="C46" s="15"/>
      <c r="D46" s="15"/>
      <c r="E46" s="15"/>
      <c r="F46" s="15"/>
      <c r="G46" s="15"/>
      <c r="H46" s="15"/>
      <c r="I46" s="15"/>
      <c r="J46" s="15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3"/>
    </row>
    <row r="47" spans="2:22" ht="14" customHeight="1" x14ac:dyDescent="0.3">
      <c r="B47" s="15"/>
      <c r="C47" s="15"/>
      <c r="D47" s="15"/>
      <c r="E47" s="15"/>
      <c r="F47" s="15"/>
      <c r="G47" s="15"/>
      <c r="H47" s="15"/>
      <c r="I47" s="15"/>
      <c r="J47" s="15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3"/>
    </row>
    <row r="48" spans="2:22" ht="14" customHeight="1" x14ac:dyDescent="0.3">
      <c r="B48" s="15"/>
      <c r="C48" s="15"/>
      <c r="D48" s="15"/>
      <c r="E48" s="15"/>
      <c r="F48" s="15"/>
      <c r="G48" s="15"/>
      <c r="H48" s="15"/>
      <c r="I48" s="15"/>
      <c r="J48" s="15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3"/>
    </row>
    <row r="49" spans="2:22" ht="14" customHeight="1" x14ac:dyDescent="0.3">
      <c r="B49" s="15"/>
      <c r="C49" s="15"/>
      <c r="D49" s="15"/>
      <c r="E49" s="15"/>
      <c r="F49" s="15"/>
      <c r="G49" s="15"/>
      <c r="H49" s="15"/>
      <c r="I49" s="15"/>
      <c r="J49" s="15"/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3"/>
    </row>
    <row r="50" spans="2:22" ht="14" customHeight="1" x14ac:dyDescent="0.3">
      <c r="B50" s="15"/>
      <c r="C50" s="15"/>
      <c r="D50" s="15"/>
      <c r="E50" s="15"/>
      <c r="F50" s="15"/>
      <c r="G50" s="15"/>
      <c r="H50" s="15"/>
      <c r="I50" s="15"/>
      <c r="J50" s="15"/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3"/>
    </row>
    <row r="51" spans="2:22" ht="14" customHeight="1" x14ac:dyDescent="0.3">
      <c r="B51" s="15"/>
      <c r="C51" s="15"/>
      <c r="D51" s="15"/>
      <c r="E51" s="15"/>
      <c r="F51" s="15"/>
      <c r="G51" s="15"/>
      <c r="H51" s="15"/>
      <c r="I51" s="15"/>
      <c r="J51" s="15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3"/>
    </row>
    <row r="52" spans="2:22" ht="14" customHeight="1" x14ac:dyDescent="0.3">
      <c r="B52" s="15"/>
      <c r="C52" s="15"/>
      <c r="D52" s="15"/>
      <c r="E52" s="15"/>
      <c r="F52" s="15"/>
      <c r="G52" s="15"/>
      <c r="H52" s="15"/>
      <c r="I52" s="15"/>
      <c r="J52" s="15"/>
      <c r="L52" s="11"/>
      <c r="M52" s="12"/>
      <c r="N52" s="12"/>
      <c r="O52" s="12"/>
      <c r="P52" s="12"/>
      <c r="Q52" s="12"/>
      <c r="R52" s="12"/>
      <c r="S52" s="12"/>
      <c r="T52" s="12"/>
      <c r="U52" s="12"/>
      <c r="V52" s="13"/>
    </row>
    <row r="53" spans="2:22" ht="14" customHeight="1" x14ac:dyDescent="0.3">
      <c r="B53" s="15"/>
      <c r="C53" s="15"/>
      <c r="D53" s="15"/>
      <c r="E53" s="15"/>
      <c r="F53" s="15"/>
      <c r="G53" s="15"/>
      <c r="H53" s="15"/>
      <c r="I53" s="15"/>
      <c r="J53" s="15"/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3"/>
    </row>
    <row r="54" spans="2:22" ht="14" customHeight="1" x14ac:dyDescent="0.3">
      <c r="B54" s="15"/>
      <c r="C54" s="15"/>
      <c r="D54" s="15"/>
      <c r="E54" s="15"/>
      <c r="F54" s="15"/>
      <c r="G54" s="15"/>
      <c r="H54" s="15"/>
      <c r="I54" s="15"/>
      <c r="J54" s="15"/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3"/>
    </row>
    <row r="55" spans="2:22" ht="14" customHeight="1" x14ac:dyDescent="0.3">
      <c r="B55" s="16"/>
      <c r="C55" s="16"/>
      <c r="D55" s="16"/>
      <c r="E55" s="16"/>
      <c r="F55" s="16"/>
      <c r="G55" s="16"/>
      <c r="H55" s="16"/>
      <c r="I55" s="16"/>
      <c r="J55" s="16"/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3"/>
    </row>
    <row r="56" spans="2:22" ht="14" customHeight="1" x14ac:dyDescent="0.3">
      <c r="B56" s="16"/>
      <c r="C56" s="16"/>
      <c r="D56" s="16"/>
      <c r="E56" s="16"/>
      <c r="F56" s="16"/>
      <c r="G56" s="16"/>
      <c r="H56" s="16"/>
      <c r="I56" s="16"/>
      <c r="J56" s="16"/>
      <c r="L56" s="17"/>
      <c r="M56" s="18"/>
      <c r="N56" s="18"/>
      <c r="O56" s="18"/>
      <c r="P56" s="18"/>
      <c r="Q56" s="18"/>
      <c r="R56" s="18"/>
      <c r="S56" s="18"/>
      <c r="T56" s="18"/>
      <c r="U56" s="18"/>
      <c r="V56" s="19"/>
    </row>
  </sheetData>
  <pageMargins left="0.74803149606299213" right="0.74803149606299213" top="0.74803149606299213" bottom="0.74803149606299213" header="0.31496062992125984" footer="0.31496062992125984"/>
  <pageSetup paperSize="9" orientation="portrait"/>
  <headerFooter alignWithMargins="0">
    <oddFooter>&amp;L&amp;"Calibri,Regular"LeongTY&amp;R&amp;"-,Regular"&amp;F/&amp;A</oddFooter>
  </headerFooter>
  <colBreaks count="2" manualBreakCount="2">
    <brk id="11" max="1048575" man="1"/>
    <brk id="22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Q1</vt:lpstr>
      <vt:lpstr>Model</vt:lpstr>
      <vt:lpstr>Q2</vt:lpstr>
      <vt:lpstr>Model (2)</vt:lpstr>
      <vt:lpstr>Q3</vt:lpstr>
      <vt:lpstr>Model (3)</vt:lpstr>
      <vt:lpstr>Q4</vt:lpstr>
      <vt:lpstr>Model (4)</vt:lpstr>
      <vt:lpstr>Q5</vt:lpstr>
      <vt:lpstr>Model (5)</vt:lpstr>
      <vt:lpstr>'Q1'!Print_Area</vt:lpstr>
      <vt:lpstr>'Q2'!Print_Area</vt:lpstr>
      <vt:lpstr>'Q3'!Print_Area</vt:lpstr>
      <vt:lpstr>'Q4'!Print_Area</vt:lpstr>
      <vt:lpstr>'Q5'!Print_Area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Leong Thin Yin</dc:creator>
  <cp:keywords/>
  <dc:description/>
  <cp:lastModifiedBy>Madhumitha D/O Suresh Kumar</cp:lastModifiedBy>
  <cp:lastPrinted>2014-02-07T05:55:04Z</cp:lastPrinted>
  <dcterms:created xsi:type="dcterms:W3CDTF">2005-05-15T12:26:08Z</dcterms:created>
  <dcterms:modified xsi:type="dcterms:W3CDTF">2019-03-03T09:25:09Z</dcterms:modified>
  <cp:category/>
</cp:coreProperties>
</file>