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dhu\Desktop\CAT\Assignment 2\"/>
    </mc:Choice>
  </mc:AlternateContent>
  <xr:revisionPtr revIDLastSave="0" documentId="13_ncr:1_{838F1D18-35ED-4312-B260-DC7BAA71CD98}" xr6:coauthVersionLast="36" xr6:coauthVersionMax="36" xr10:uidLastSave="{00000000-0000-0000-0000-000000000000}"/>
  <bookViews>
    <workbookView xWindow="480" yWindow="100" windowWidth="24520" windowHeight="14300" activeTab="5" xr2:uid="{00000000-000D-0000-FFFF-FFFF00000000}"/>
  </bookViews>
  <sheets>
    <sheet name="Q1" sheetId="6" r:id="rId1"/>
    <sheet name="Model 1" sheetId="16" r:id="rId2"/>
    <sheet name="Q2" sheetId="17" r:id="rId3"/>
    <sheet name="Model 2" sheetId="18" r:id="rId4"/>
    <sheet name="Q3" sheetId="19" r:id="rId5"/>
    <sheet name="Model 3 (2)" sheetId="21" r:id="rId6"/>
  </sheets>
  <definedNames>
    <definedName name="_xlnm.Print_Area" localSheetId="0">'Q1'!$A$1:$K$52</definedName>
    <definedName name="_xlnm.Print_Area" localSheetId="2">'Q2'!$A$1:$K$52</definedName>
    <definedName name="_xlnm.Print_Area" localSheetId="4">'Q3'!$A$1:$K$52</definedName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'Model 2'!$D$17</definedName>
    <definedName name="solver_opt" localSheetId="5" hidden="1">'Model 3 (2)'!#REF!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1" l="1"/>
  <c r="D20" i="21" s="1"/>
  <c r="C19" i="21"/>
  <c r="D19" i="21" s="1"/>
  <c r="C5" i="21"/>
  <c r="D5" i="21" s="1"/>
  <c r="G6" i="21"/>
  <c r="G5" i="21"/>
  <c r="C17" i="18" l="1"/>
  <c r="D17" i="18" s="1"/>
  <c r="E17" i="18" s="1"/>
  <c r="H8" i="18"/>
  <c r="H9" i="18"/>
  <c r="G7" i="16"/>
  <c r="H10" i="18"/>
  <c r="C9" i="18" l="1"/>
  <c r="D9" i="18" s="1"/>
  <c r="E9" i="18" s="1"/>
  <c r="C10" i="18"/>
  <c r="D10" i="18"/>
  <c r="E10" i="18" s="1"/>
  <c r="C8" i="18"/>
  <c r="D8" i="18"/>
  <c r="E8" i="18" s="1"/>
  <c r="D23" i="16"/>
  <c r="D22" i="16"/>
  <c r="D18" i="16"/>
</calcChain>
</file>

<file path=xl/sharedStrings.xml><?xml version="1.0" encoding="utf-8"?>
<sst xmlns="http://schemas.openxmlformats.org/spreadsheetml/2006/main" count="132" uniqueCount="85">
  <si>
    <t xml:space="preserve">   </t>
  </si>
  <si>
    <t>(a)</t>
  </si>
  <si>
    <t>(b)</t>
  </si>
  <si>
    <t>Test Cases</t>
  </si>
  <si>
    <t>Decision Model</t>
  </si>
  <si>
    <t>Concert tickets are priced as follows:</t>
  </si>
  <si>
    <t>22 and under over 22</t>
  </si>
  <si>
    <t>Premier tickets $65 $90</t>
  </si>
  <si>
    <t>Floor tickets $50 $70</t>
  </si>
  <si>
    <t>Balcony tickets $30 $30</t>
  </si>
  <si>
    <t>Standing Room $15 $20</t>
  </si>
  <si>
    <t>(a) Create a model that allows a person to enter his/her age and the preferred ticket</t>
  </si>
  <si>
    <t>location (Premier, Floor, Balcony, Standing Room) and automatically gives the price</t>
  </si>
  <si>
    <t>of the ticket. Use a lookup table. You may use data validation for ticket location.</t>
  </si>
  <si>
    <t>(b) Create 2 test cases to demonstrate the solution.</t>
  </si>
  <si>
    <t>Age</t>
  </si>
  <si>
    <t>Preferred ticket location</t>
  </si>
  <si>
    <t>Premier tickets</t>
  </si>
  <si>
    <t>Floor tickets</t>
  </si>
  <si>
    <t>Balcony tickets</t>
  </si>
  <si>
    <t>Standing Room</t>
  </si>
  <si>
    <t>22 and under</t>
  </si>
  <si>
    <t>over 22</t>
  </si>
  <si>
    <t>Price</t>
  </si>
  <si>
    <t>Revised Table</t>
  </si>
  <si>
    <t>The Friendly Mortgage Company offers you choice of 10-year, 20-year, and 30-year</t>
  </si>
  <si>
    <t>home mortgages all at the same interest rate of 6% for a loan amount of $500,000.</t>
  </si>
  <si>
    <t>(a) Create a worksheet that will allow you to enter the amount of the mortgage and the</t>
  </si>
  <si>
    <t>annual interest rate. For each type of loan the worksheet should calculate:</t>
  </si>
  <si>
    <t>i) the monthly payment,</t>
  </si>
  <si>
    <t>ii) the total amount paid back to the mortgage company, and</t>
  </si>
  <si>
    <t>iii) the total amount of interest paid.</t>
  </si>
  <si>
    <t>(b) For the 30-year loan, and assuming the same loan amount of $500,000, at what</t>
  </si>
  <si>
    <t>interest rate, would your total amount paid be twice the loan amount?</t>
  </si>
  <si>
    <t>Q2</t>
  </si>
  <si>
    <t>Q1</t>
  </si>
  <si>
    <t>Mortage Amount</t>
  </si>
  <si>
    <t>Annual Interest rate</t>
  </si>
  <si>
    <t>Monthly payment</t>
  </si>
  <si>
    <t>Total amount paid back</t>
  </si>
  <si>
    <t>Total interest paid</t>
  </si>
  <si>
    <t>Plan Type (Years)</t>
  </si>
  <si>
    <t>You have been hired by Club 2010 to design and implement a worksheet for the</t>
  </si>
  <si>
    <t>greeter at the door to use to determine whether people are old enough to enter.</t>
  </si>
  <si>
    <t>Create a model that allows the user to enter his/her birth date. The model should</t>
  </si>
  <si>
    <t>compute the user’s age and in another cell, it should appear either "Welcome" if the</t>
  </si>
  <si>
    <t>person is at least 21 years old as of today, or "Sorry, you are underage" otherwise.</t>
  </si>
  <si>
    <t>Create at least 2 test cases to obtain different results.</t>
  </si>
  <si>
    <t>Birthdate</t>
  </si>
  <si>
    <t>Age as of today</t>
  </si>
  <si>
    <t>Result</t>
  </si>
  <si>
    <t>Documentation</t>
  </si>
  <si>
    <t xml:space="preserve"> &lt;Input&gt;</t>
  </si>
  <si>
    <t>C8</t>
  </si>
  <si>
    <t>C11:D14</t>
  </si>
  <si>
    <t>Revised Pricing Table</t>
  </si>
  <si>
    <t>Preferred Ticket Location</t>
  </si>
  <si>
    <t>B18</t>
  </si>
  <si>
    <t>C18</t>
  </si>
  <si>
    <t>D18</t>
  </si>
  <si>
    <t>Annual Interest Rate</t>
  </si>
  <si>
    <t>Monthly Payment</t>
  </si>
  <si>
    <t>B5</t>
  </si>
  <si>
    <t>C5</t>
  </si>
  <si>
    <t>B8</t>
  </si>
  <si>
    <t>D8</t>
  </si>
  <si>
    <t>E8</t>
  </si>
  <si>
    <t>Parameter specified in question</t>
  </si>
  <si>
    <t>(i)</t>
  </si>
  <si>
    <t>(ii)</t>
  </si>
  <si>
    <t>(iii)</t>
  </si>
  <si>
    <t>D5</t>
  </si>
  <si>
    <t xml:space="preserve">       a)</t>
  </si>
  <si>
    <t>$D$17</t>
  </si>
  <si>
    <t>$C$14</t>
  </si>
  <si>
    <t>Set cell:</t>
  </si>
  <si>
    <t>To Value:</t>
  </si>
  <si>
    <t>By changing:</t>
  </si>
  <si>
    <t xml:space="preserve">      b) Goal seek was used with the following inputs:</t>
  </si>
  <si>
    <t xml:space="preserve">Question 1 </t>
  </si>
  <si>
    <t>Question 2</t>
  </si>
  <si>
    <t xml:space="preserve">Question 2 </t>
  </si>
  <si>
    <t>Madhumitha</t>
  </si>
  <si>
    <t>Adapted from original table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</si>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</sst>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;;;&quot;© 2005 Leong Thin Yin. All rights reserved.&quot;"/>
    <numFmt numFmtId="165" formatCode="&quot;$&quot;#,##0.00"/>
    <numFmt numFmtId="166" formatCode="[$-F800]dddd\,\ mmmm\ dd\,\ yyyy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indexed="9"/>
      <name val="Calibri"/>
      <family val="2"/>
    </font>
    <font>
      <sz val="10"/>
      <color indexed="63"/>
      <name val="Calibri"/>
      <family val="2"/>
    </font>
    <font>
      <sz val="10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6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55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name val="Calibri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i/>
      <sz val="10"/>
      <color indexed="16"/>
      <name val="Arial"/>
      <family val="2"/>
    </font>
    <font>
      <sz val="10"/>
      <color indexed="9"/>
      <name val="Arial"/>
      <family val="2"/>
    </font>
    <font>
      <sz val="10"/>
      <color rgb="FF008000"/>
      <name val="Arial"/>
      <family val="2"/>
    </font>
    <font>
      <sz val="10"/>
      <color theme="0"/>
      <name val="Arial"/>
      <family val="2"/>
    </font>
    <font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1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vertical="top" wrapText="1"/>
    </xf>
    <xf numFmtId="0" fontId="5" fillId="0" borderId="0" xfId="1" applyFont="1" applyProtection="1"/>
    <xf numFmtId="0" fontId="3" fillId="2" borderId="3" xfId="1" applyFont="1" applyFill="1" applyBorder="1" applyProtection="1"/>
    <xf numFmtId="0" fontId="6" fillId="2" borderId="2" xfId="1" applyFont="1" applyFill="1" applyBorder="1" applyAlignment="1" applyProtection="1">
      <alignment horizontal="left" vertical="top"/>
    </xf>
    <xf numFmtId="0" fontId="3" fillId="2" borderId="2" xfId="1" applyFont="1" applyFill="1" applyBorder="1" applyProtection="1"/>
    <xf numFmtId="0" fontId="3" fillId="2" borderId="4" xfId="1" applyFont="1" applyFill="1" applyBorder="1" applyProtection="1"/>
    <xf numFmtId="0" fontId="3" fillId="0" borderId="0" xfId="1" applyFont="1" applyProtection="1"/>
    <xf numFmtId="0" fontId="5" fillId="0" borderId="0" xfId="1" applyFont="1" applyAlignment="1" applyProtection="1">
      <alignment horizontal="right"/>
    </xf>
    <xf numFmtId="0" fontId="3" fillId="0" borderId="0" xfId="1" applyFont="1" applyAlignment="1" applyProtection="1">
      <alignment vertical="top"/>
    </xf>
    <xf numFmtId="0" fontId="3" fillId="2" borderId="5" xfId="1" applyFont="1" applyFill="1" applyBorder="1" applyProtection="1"/>
    <xf numFmtId="0" fontId="3" fillId="2" borderId="0" xfId="1" applyFont="1" applyFill="1" applyBorder="1" applyProtection="1"/>
    <xf numFmtId="0" fontId="3" fillId="2" borderId="6" xfId="1" applyFont="1" applyFill="1" applyBorder="1" applyProtection="1"/>
    <xf numFmtId="0" fontId="3" fillId="0" borderId="0" xfId="1" applyFont="1" applyAlignment="1" applyProtection="1">
      <alignment horizontal="left" vertical="top"/>
    </xf>
    <xf numFmtId="0" fontId="3" fillId="0" borderId="0" xfId="1" applyFont="1" applyAlignment="1" applyProtection="1"/>
    <xf numFmtId="0" fontId="4" fillId="0" borderId="0" xfId="1" applyFont="1" applyAlignment="1" applyProtection="1">
      <alignment vertical="top"/>
    </xf>
    <xf numFmtId="0" fontId="3" fillId="2" borderId="7" xfId="1" applyFont="1" applyFill="1" applyBorder="1" applyProtection="1"/>
    <xf numFmtId="0" fontId="3" fillId="2" borderId="8" xfId="1" applyFont="1" applyFill="1" applyBorder="1" applyProtection="1"/>
    <xf numFmtId="0" fontId="3" fillId="2" borderId="9" xfId="1" applyFont="1" applyFill="1" applyBorder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4" fontId="4" fillId="0" borderId="0" xfId="1" applyNumberFormat="1" applyFont="1" applyAlignment="1">
      <alignment horizontal="right"/>
    </xf>
    <xf numFmtId="0" fontId="16" fillId="0" borderId="0" xfId="1" applyFont="1" applyAlignment="1" applyProtection="1">
      <alignment horizontal="left" vertical="top"/>
    </xf>
    <xf numFmtId="1" fontId="10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3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5" fontId="21" fillId="0" borderId="1" xfId="0" applyNumberFormat="1" applyFont="1" applyBorder="1" applyAlignment="1" applyProtection="1">
      <alignment horizontal="center"/>
      <protection locked="0"/>
    </xf>
    <xf numFmtId="0" fontId="21" fillId="0" borderId="1" xfId="10" applyNumberFormat="1" applyFont="1" applyBorder="1" applyAlignment="1" applyProtection="1">
      <alignment horizontal="center"/>
      <protection locked="0"/>
    </xf>
    <xf numFmtId="0" fontId="20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65" fontId="23" fillId="0" borderId="1" xfId="0" applyNumberFormat="1" applyFont="1" applyFill="1" applyBorder="1" applyAlignment="1">
      <alignment horizontal="center"/>
    </xf>
    <xf numFmtId="8" fontId="10" fillId="0" borderId="0" xfId="0" applyNumberFormat="1" applyFont="1"/>
    <xf numFmtId="14" fontId="10" fillId="0" borderId="0" xfId="0" applyNumberFormat="1" applyFont="1"/>
    <xf numFmtId="166" fontId="23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0" fillId="0" borderId="0" xfId="0" applyFont="1" applyAlignment="1">
      <alignment horizontal="left"/>
    </xf>
    <xf numFmtId="0" fontId="20" fillId="7" borderId="1" xfId="0" applyFont="1" applyFill="1" applyBorder="1" applyAlignment="1">
      <alignment horizontal="center"/>
    </xf>
    <xf numFmtId="10" fontId="23" fillId="0" borderId="1" xfId="0" applyNumberFormat="1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10" fillId="0" borderId="0" xfId="0" applyNumberFormat="1" applyFont="1" applyAlignment="1">
      <alignment horizontal="left"/>
    </xf>
    <xf numFmtId="165" fontId="23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</cellXfs>
  <cellStyles count="11">
    <cellStyle name="Currency 2" xfId="2" xr:uid="{00000000-0005-0000-0000-000000000000}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8000000}"/>
    <cellStyle name="Normal 3" xfId="3" xr:uid="{00000000-0005-0000-0000-000009000000}"/>
    <cellStyle name="Percent" xfId="10" builtinId="5"/>
  </cellStyles>
  <dxfs count="1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FFFF99"/>
      <color rgb="FFFFFFCC"/>
      <color rgb="FF0000FF"/>
      <color rgb="FF00008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1" fmlaLink="$C$18" max="30000" page="10" val="17"/>
</file>

<file path=xl/ctrlProps/ctrlProp2.xml><?xml version="1.0" encoding="utf-8"?>
<formControlPr xmlns="http://schemas.microsoft.com/office/spreadsheetml/2009/9/main" objectType="Spin" dx="31" fmlaLink="$C$22" max="30000" page="10" val="22"/>
</file>

<file path=xl/ctrlProps/ctrlProp3.xml><?xml version="1.0" encoding="utf-8"?>
<formControlPr xmlns="http://schemas.microsoft.com/office/spreadsheetml/2009/9/main" objectType="Spin" dx="31" fmlaLink="$C$23" max="30000" page="10" val="2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0" y="190500"/>
          <a:ext cx="1312333" cy="1259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946727</xdr:colOff>
          <xdr:row>17</xdr:row>
          <xdr:rowOff>5773</xdr:rowOff>
        </xdr:from>
        <xdr:to>
          <xdr:col>3</xdr:col>
          <xdr:colOff>5773</xdr:colOff>
          <xdr:row>18</xdr:row>
          <xdr:rowOff>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6F5B881-24F2-4C2D-9413-3E27A9772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917863</xdr:colOff>
          <xdr:row>20</xdr:row>
          <xdr:rowOff>161636</xdr:rowOff>
        </xdr:from>
        <xdr:to>
          <xdr:col>2</xdr:col>
          <xdr:colOff>1130300</xdr:colOff>
          <xdr:row>22</xdr:row>
          <xdr:rowOff>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F2CFB709-C13D-4C97-B00C-159DEF49A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917287</xdr:colOff>
          <xdr:row>22</xdr:row>
          <xdr:rowOff>19051</xdr:rowOff>
        </xdr:from>
        <xdr:to>
          <xdr:col>2</xdr:col>
          <xdr:colOff>1127414</xdr:colOff>
          <xdr:row>22</xdr:row>
          <xdr:rowOff>331355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A0AADE40-9B1E-484B-808A-BA00D0EF0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AFDCE6AE-7326-4C66-987D-5EF83127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CA2291-C3B6-4AE6-AAE2-69968CAB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340591</xdr:colOff>
      <xdr:row>5</xdr:row>
      <xdr:rowOff>34635</xdr:rowOff>
    </xdr:from>
    <xdr:to>
      <xdr:col>2</xdr:col>
      <xdr:colOff>248228</xdr:colOff>
      <xdr:row>15</xdr:row>
      <xdr:rowOff>138545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417EB386-308E-4D13-AD1E-163AA8CEF88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417EB386-308E-4D13-AD1E-163AA8CEF8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417EB386-308E-4D13-AD1E-163AA8CEF881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08-05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M1" sqref="M1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6" t="s">
        <v>79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82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0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5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6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7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8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9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10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11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12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 t="s">
        <v>13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 t="s">
        <v>14</v>
      </c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/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/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/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/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/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/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/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honeticPr fontId="1" type="noConversion"/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71EF-9B1A-4D5F-A3C2-3492C62B036F}">
  <sheetPr>
    <tabColor rgb="FFFFFFAF"/>
  </sheetPr>
  <dimension ref="A1:L38"/>
  <sheetViews>
    <sheetView showGridLines="0" showRuler="0" zoomScale="110" zoomScaleNormal="110" zoomScalePageLayoutView="110" workbookViewId="0">
      <selection activeCell="E26" sqref="E26"/>
    </sheetView>
  </sheetViews>
  <sheetFormatPr defaultColWidth="8.81640625" defaultRowHeight="13" x14ac:dyDescent="0.3"/>
  <cols>
    <col min="1" max="1" width="5.81640625" style="20" customWidth="1"/>
    <col min="2" max="2" width="19.7265625" style="20" customWidth="1"/>
    <col min="3" max="3" width="16.26953125" style="20" customWidth="1"/>
    <col min="4" max="4" width="15.26953125" style="20" customWidth="1"/>
    <col min="5" max="5" width="20.26953125" style="20" customWidth="1"/>
    <col min="6" max="6" width="12" style="20" customWidth="1"/>
    <col min="7" max="7" width="43.54296875" style="20" customWidth="1"/>
    <col min="8" max="10" width="7.453125" style="20" customWidth="1"/>
    <col min="11" max="12" width="0.81640625" style="20" customWidth="1"/>
    <col min="13" max="16384" width="8.81640625" style="20"/>
  </cols>
  <sheetData>
    <row r="1" spans="1:12" ht="15.5" x14ac:dyDescent="0.35">
      <c r="A1" s="21" t="s">
        <v>35</v>
      </c>
      <c r="B1" s="21"/>
      <c r="J1" s="35"/>
    </row>
    <row r="2" spans="1:12" x14ac:dyDescent="0.3">
      <c r="A2" s="43"/>
      <c r="B2" s="39"/>
      <c r="C2" s="26"/>
      <c r="H2" s="42"/>
    </row>
    <row r="3" spans="1:12" x14ac:dyDescent="0.3">
      <c r="A3" s="43"/>
      <c r="B3" s="46"/>
      <c r="C3" s="46" t="s">
        <v>21</v>
      </c>
      <c r="D3" s="46" t="s">
        <v>22</v>
      </c>
      <c r="F3" s="42" t="s">
        <v>51</v>
      </c>
      <c r="H3" s="26"/>
      <c r="I3" s="27"/>
      <c r="J3" s="27"/>
    </row>
    <row r="4" spans="1:12" x14ac:dyDescent="0.3">
      <c r="B4" s="44" t="s">
        <v>17</v>
      </c>
      <c r="C4" s="45">
        <v>65</v>
      </c>
      <c r="D4" s="45">
        <v>90</v>
      </c>
      <c r="E4" s="23" t="s">
        <v>55</v>
      </c>
      <c r="F4" s="55" t="s">
        <v>54</v>
      </c>
      <c r="G4" s="25" t="s">
        <v>83</v>
      </c>
      <c r="H4" s="24"/>
      <c r="I4" s="27"/>
      <c r="J4" s="27"/>
    </row>
    <row r="5" spans="1:12" x14ac:dyDescent="0.3">
      <c r="B5" s="44" t="s">
        <v>18</v>
      </c>
      <c r="C5" s="45">
        <v>50</v>
      </c>
      <c r="D5" s="45">
        <v>70</v>
      </c>
      <c r="E5" s="23" t="s">
        <v>56</v>
      </c>
      <c r="F5" s="24" t="s">
        <v>57</v>
      </c>
      <c r="G5" s="25" t="s">
        <v>52</v>
      </c>
      <c r="H5" s="24"/>
      <c r="I5" s="25"/>
      <c r="J5" s="26"/>
      <c r="K5" s="27"/>
      <c r="L5" s="27"/>
    </row>
    <row r="6" spans="1:12" x14ac:dyDescent="0.3">
      <c r="B6" s="44" t="s">
        <v>19</v>
      </c>
      <c r="C6" s="45">
        <v>30</v>
      </c>
      <c r="D6" s="45">
        <v>30</v>
      </c>
      <c r="E6" s="23" t="s">
        <v>15</v>
      </c>
      <c r="F6" s="24" t="s">
        <v>58</v>
      </c>
      <c r="G6" s="25" t="s">
        <v>52</v>
      </c>
      <c r="H6" s="26"/>
      <c r="I6" s="25"/>
      <c r="J6" s="26"/>
      <c r="K6" s="27"/>
      <c r="L6" s="27"/>
    </row>
    <row r="7" spans="1:12" x14ac:dyDescent="0.3">
      <c r="B7" s="44" t="s">
        <v>20</v>
      </c>
      <c r="C7" s="45">
        <v>15</v>
      </c>
      <c r="D7" s="45">
        <v>20</v>
      </c>
      <c r="E7" s="23" t="s">
        <v>23</v>
      </c>
      <c r="F7" s="24" t="s">
        <v>59</v>
      </c>
      <c r="G7" s="25" t="str">
        <f ca="1">_xlfn.FORMULATEXT(D18)</f>
        <v>=INDEX($C$11:$D$14, MATCH(B18,$B$11:$B$14,0),MATCH(C18,$C$10:$D$10,1))</v>
      </c>
      <c r="H7" s="26"/>
      <c r="I7" s="27"/>
      <c r="J7" s="27"/>
    </row>
    <row r="8" spans="1:12" ht="15.5" x14ac:dyDescent="0.35">
      <c r="B8" s="21"/>
      <c r="C8" s="37"/>
      <c r="E8" s="23"/>
      <c r="F8" s="24"/>
      <c r="G8" s="25"/>
      <c r="H8" s="26"/>
      <c r="I8" s="27"/>
      <c r="J8" s="27"/>
    </row>
    <row r="9" spans="1:12" x14ac:dyDescent="0.3">
      <c r="A9" s="43"/>
      <c r="B9" s="39" t="s">
        <v>24</v>
      </c>
      <c r="C9" s="26"/>
      <c r="E9" s="23"/>
      <c r="F9" s="24"/>
      <c r="G9" s="25"/>
      <c r="H9" s="26"/>
      <c r="I9" s="27"/>
      <c r="J9" s="27"/>
    </row>
    <row r="10" spans="1:12" x14ac:dyDescent="0.3">
      <c r="A10" s="43"/>
      <c r="B10" s="47"/>
      <c r="C10" s="47">
        <v>0</v>
      </c>
      <c r="D10" s="47">
        <v>23</v>
      </c>
      <c r="E10" s="53"/>
      <c r="F10" s="43"/>
      <c r="H10" s="26"/>
      <c r="I10" s="27"/>
      <c r="J10" s="27"/>
    </row>
    <row r="11" spans="1:12" x14ac:dyDescent="0.3">
      <c r="B11" s="44" t="s">
        <v>17</v>
      </c>
      <c r="C11" s="45">
        <v>65</v>
      </c>
      <c r="D11" s="45">
        <v>90</v>
      </c>
      <c r="E11" s="53"/>
      <c r="H11" s="26"/>
      <c r="I11" s="27"/>
      <c r="J11" s="27"/>
    </row>
    <row r="12" spans="1:12" x14ac:dyDescent="0.3">
      <c r="B12" s="44" t="s">
        <v>18</v>
      </c>
      <c r="C12" s="45">
        <v>50</v>
      </c>
      <c r="D12" s="45">
        <v>70</v>
      </c>
      <c r="H12" s="26"/>
      <c r="I12" s="27"/>
      <c r="J12" s="27"/>
    </row>
    <row r="13" spans="1:12" x14ac:dyDescent="0.3">
      <c r="B13" s="44" t="s">
        <v>19</v>
      </c>
      <c r="C13" s="45">
        <v>30</v>
      </c>
      <c r="D13" s="45">
        <v>30</v>
      </c>
      <c r="E13" s="54"/>
      <c r="H13" s="26"/>
      <c r="I13" s="27"/>
      <c r="J13" s="27"/>
    </row>
    <row r="14" spans="1:12" x14ac:dyDescent="0.3">
      <c r="B14" s="44" t="s">
        <v>20</v>
      </c>
      <c r="C14" s="45">
        <v>15</v>
      </c>
      <c r="D14" s="45">
        <v>20</v>
      </c>
      <c r="E14" s="43"/>
      <c r="H14" s="26"/>
      <c r="I14" s="27"/>
      <c r="J14" s="27"/>
    </row>
    <row r="15" spans="1:12" ht="15.5" x14ac:dyDescent="0.35">
      <c r="B15" s="21"/>
      <c r="C15" s="37"/>
      <c r="G15" s="23"/>
      <c r="H15" s="26"/>
      <c r="I15" s="27"/>
      <c r="J15" s="27"/>
    </row>
    <row r="16" spans="1:12" x14ac:dyDescent="0.3">
      <c r="B16" s="39" t="s">
        <v>4</v>
      </c>
      <c r="C16" s="37"/>
      <c r="H16" s="26"/>
      <c r="I16" s="27"/>
      <c r="J16" s="27"/>
    </row>
    <row r="17" spans="1:12" x14ac:dyDescent="0.3">
      <c r="A17" s="43" t="s">
        <v>1</v>
      </c>
      <c r="B17" s="48" t="s">
        <v>16</v>
      </c>
      <c r="C17" s="48" t="s">
        <v>15</v>
      </c>
      <c r="D17" s="40" t="s">
        <v>23</v>
      </c>
      <c r="G17" s="23"/>
      <c r="H17" s="24"/>
      <c r="I17" s="27"/>
      <c r="J17" s="27"/>
    </row>
    <row r="18" spans="1:12" ht="30" customHeight="1" x14ac:dyDescent="0.3">
      <c r="A18" s="43"/>
      <c r="B18" s="63" t="s">
        <v>17</v>
      </c>
      <c r="C18" s="64">
        <v>17</v>
      </c>
      <c r="D18" s="65">
        <f>INDEX($C$11:$D$14, MATCH(B18,$B$11:$B$14,0),MATCH(C18,$C$10:$D$10,1))</f>
        <v>65</v>
      </c>
      <c r="G18" s="23"/>
      <c r="H18" s="24"/>
      <c r="I18" s="25"/>
      <c r="J18" s="26"/>
      <c r="K18" s="27"/>
      <c r="L18" s="27"/>
    </row>
    <row r="19" spans="1:12" x14ac:dyDescent="0.3">
      <c r="A19" s="43"/>
      <c r="B19" s="38"/>
      <c r="G19" s="23"/>
      <c r="I19" s="25"/>
      <c r="J19" s="26"/>
      <c r="K19" s="27"/>
      <c r="L19" s="27"/>
    </row>
    <row r="20" spans="1:12" x14ac:dyDescent="0.3">
      <c r="B20" s="39" t="s">
        <v>3</v>
      </c>
      <c r="C20" s="37"/>
      <c r="G20" s="23"/>
      <c r="H20" s="24"/>
    </row>
    <row r="21" spans="1:12" x14ac:dyDescent="0.3">
      <c r="A21" s="43" t="s">
        <v>2</v>
      </c>
      <c r="B21" s="48" t="s">
        <v>16</v>
      </c>
      <c r="C21" s="48" t="s">
        <v>15</v>
      </c>
      <c r="D21" s="40" t="s">
        <v>23</v>
      </c>
      <c r="G21" s="23"/>
      <c r="H21" s="24"/>
      <c r="I21" s="25"/>
      <c r="J21" s="26"/>
      <c r="K21" s="27"/>
      <c r="L21" s="27"/>
    </row>
    <row r="22" spans="1:12" ht="24" customHeight="1" x14ac:dyDescent="0.3">
      <c r="A22" s="43"/>
      <c r="B22" s="63" t="s">
        <v>18</v>
      </c>
      <c r="C22" s="64">
        <v>22</v>
      </c>
      <c r="D22" s="65">
        <f>INDEX($C$11:$D$14, MATCH(B22,$B$11:$B$14,0),MATCH(C22,$C$10:$D$10,1))</f>
        <v>50</v>
      </c>
      <c r="G22" s="28"/>
      <c r="H22" s="24"/>
      <c r="I22" s="25"/>
      <c r="J22" s="26"/>
      <c r="K22" s="27"/>
      <c r="L22" s="27"/>
    </row>
    <row r="23" spans="1:12" ht="27" customHeight="1" x14ac:dyDescent="0.3">
      <c r="B23" s="63" t="s">
        <v>20</v>
      </c>
      <c r="C23" s="64">
        <v>23</v>
      </c>
      <c r="D23" s="65">
        <f>INDEX($C$11:$D$14, MATCH(B23,$B$11:$B$14,0),MATCH(C23,$C$10:$D$10,1))</f>
        <v>20</v>
      </c>
      <c r="G23" s="32"/>
      <c r="H23" s="24"/>
      <c r="I23" s="25"/>
      <c r="J23" s="26"/>
      <c r="K23" s="27"/>
      <c r="L23" s="27"/>
    </row>
    <row r="24" spans="1:12" x14ac:dyDescent="0.3">
      <c r="G24" s="22"/>
      <c r="H24" s="24"/>
      <c r="I24" s="25"/>
      <c r="J24" s="26"/>
      <c r="K24" s="27"/>
      <c r="L24" s="27"/>
    </row>
    <row r="25" spans="1:12" x14ac:dyDescent="0.3">
      <c r="A25" s="43"/>
      <c r="G25" s="23"/>
      <c r="H25" s="29"/>
      <c r="I25" s="25"/>
      <c r="J25" s="26"/>
      <c r="K25" s="27"/>
      <c r="L25" s="27"/>
    </row>
    <row r="26" spans="1:12" x14ac:dyDescent="0.3">
      <c r="A26" s="43"/>
      <c r="G26" s="23"/>
      <c r="H26" s="33"/>
      <c r="I26" s="30"/>
      <c r="J26" s="31"/>
      <c r="K26" s="27"/>
      <c r="L26" s="27"/>
    </row>
    <row r="27" spans="1:12" x14ac:dyDescent="0.3">
      <c r="G27" s="23"/>
      <c r="I27" s="34"/>
      <c r="J27" s="27"/>
      <c r="K27" s="27"/>
      <c r="L27" s="27"/>
    </row>
    <row r="28" spans="1:12" x14ac:dyDescent="0.3">
      <c r="G28" s="23"/>
      <c r="H28" s="24"/>
    </row>
    <row r="29" spans="1:12" x14ac:dyDescent="0.3">
      <c r="G29" s="23"/>
      <c r="H29" s="24"/>
      <c r="I29" s="25"/>
      <c r="J29" s="26"/>
      <c r="K29" s="27"/>
      <c r="L29" s="27"/>
    </row>
    <row r="30" spans="1:12" x14ac:dyDescent="0.3">
      <c r="G30" s="23"/>
      <c r="H30" s="24"/>
      <c r="I30" s="25"/>
      <c r="J30" s="26"/>
      <c r="K30" s="27"/>
      <c r="L30" s="27"/>
    </row>
    <row r="31" spans="1:12" x14ac:dyDescent="0.3">
      <c r="G31" s="23"/>
      <c r="H31" s="24"/>
      <c r="I31" s="25"/>
      <c r="J31" s="26"/>
      <c r="K31" s="27"/>
      <c r="L31" s="27"/>
    </row>
    <row r="32" spans="1:12" x14ac:dyDescent="0.3">
      <c r="G32" s="23"/>
      <c r="H32" s="24"/>
      <c r="I32" s="25"/>
      <c r="J32" s="26"/>
      <c r="K32" s="27"/>
      <c r="L32" s="27"/>
    </row>
    <row r="33" spans="7:12" x14ac:dyDescent="0.3">
      <c r="G33" s="23"/>
      <c r="H33" s="24"/>
      <c r="I33" s="25"/>
      <c r="J33" s="26"/>
      <c r="K33" s="27"/>
      <c r="L33" s="27"/>
    </row>
    <row r="34" spans="7:12" x14ac:dyDescent="0.3">
      <c r="G34" s="23"/>
      <c r="H34" s="24"/>
      <c r="I34" s="25"/>
      <c r="J34" s="26"/>
      <c r="K34" s="27"/>
      <c r="L34" s="27"/>
    </row>
    <row r="35" spans="7:12" x14ac:dyDescent="0.3">
      <c r="H35" s="24"/>
      <c r="I35" s="25"/>
      <c r="J35" s="26"/>
      <c r="K35" s="27"/>
      <c r="L35" s="27"/>
    </row>
    <row r="36" spans="7:12" x14ac:dyDescent="0.3">
      <c r="H36" s="24"/>
      <c r="I36" s="25"/>
      <c r="J36" s="26"/>
      <c r="K36" s="27"/>
      <c r="L36" s="27"/>
    </row>
    <row r="37" spans="7:12" x14ac:dyDescent="0.3">
      <c r="H37" s="24"/>
      <c r="I37" s="25"/>
      <c r="J37" s="26"/>
      <c r="K37" s="27"/>
      <c r="L37" s="27"/>
    </row>
    <row r="38" spans="7:12" x14ac:dyDescent="0.3">
      <c r="I38" s="25"/>
      <c r="J38" s="26"/>
      <c r="K38" s="27"/>
      <c r="L38" s="27"/>
    </row>
  </sheetData>
  <conditionalFormatting sqref="B4:C4">
    <cfRule type="cellIs" dxfId="15" priority="16" stopIfTrue="1" operator="equal">
      <formula>""</formula>
    </cfRule>
  </conditionalFormatting>
  <conditionalFormatting sqref="B5:C5">
    <cfRule type="cellIs" dxfId="14" priority="15" stopIfTrue="1" operator="equal">
      <formula>""</formula>
    </cfRule>
  </conditionalFormatting>
  <conditionalFormatting sqref="B6:C6">
    <cfRule type="cellIs" dxfId="13" priority="14" stopIfTrue="1" operator="equal">
      <formula>""</formula>
    </cfRule>
  </conditionalFormatting>
  <conditionalFormatting sqref="B7:C7">
    <cfRule type="cellIs" dxfId="12" priority="13" stopIfTrue="1" operator="equal">
      <formula>""</formula>
    </cfRule>
  </conditionalFormatting>
  <conditionalFormatting sqref="D4">
    <cfRule type="cellIs" dxfId="11" priority="12" stopIfTrue="1" operator="equal">
      <formula>""</formula>
    </cfRule>
  </conditionalFormatting>
  <conditionalFormatting sqref="D5">
    <cfRule type="cellIs" dxfId="10" priority="11" stopIfTrue="1" operator="equal">
      <formula>""</formula>
    </cfRule>
  </conditionalFormatting>
  <conditionalFormatting sqref="D6">
    <cfRule type="cellIs" dxfId="9" priority="10" stopIfTrue="1" operator="equal">
      <formula>""</formula>
    </cfRule>
  </conditionalFormatting>
  <conditionalFormatting sqref="D7">
    <cfRule type="cellIs" dxfId="8" priority="9" stopIfTrue="1" operator="equal">
      <formula>""</formula>
    </cfRule>
  </conditionalFormatting>
  <conditionalFormatting sqref="B11:C11">
    <cfRule type="cellIs" dxfId="7" priority="8" stopIfTrue="1" operator="equal">
      <formula>""</formula>
    </cfRule>
  </conditionalFormatting>
  <conditionalFormatting sqref="B12:C12">
    <cfRule type="cellIs" dxfId="6" priority="7" stopIfTrue="1" operator="equal">
      <formula>""</formula>
    </cfRule>
  </conditionalFormatting>
  <conditionalFormatting sqref="B13:C13">
    <cfRule type="cellIs" dxfId="5" priority="6" stopIfTrue="1" operator="equal">
      <formula>""</formula>
    </cfRule>
  </conditionalFormatting>
  <conditionalFormatting sqref="B14:C14">
    <cfRule type="cellIs" dxfId="4" priority="5" stopIfTrue="1" operator="equal">
      <formula>""</formula>
    </cfRule>
  </conditionalFormatting>
  <conditionalFormatting sqref="D11">
    <cfRule type="cellIs" dxfId="3" priority="4" stopIfTrue="1" operator="equal">
      <formula>""</formula>
    </cfRule>
  </conditionalFormatting>
  <conditionalFormatting sqref="D12">
    <cfRule type="cellIs" dxfId="2" priority="3" stopIfTrue="1" operator="equal">
      <formula>""</formula>
    </cfRule>
  </conditionalFormatting>
  <conditionalFormatting sqref="D13">
    <cfRule type="cellIs" dxfId="1" priority="2" stopIfTrue="1" operator="equal">
      <formula>""</formula>
    </cfRule>
  </conditionalFormatting>
  <conditionalFormatting sqref="D14">
    <cfRule type="cellIs" dxfId="0" priority="1" stopIfTrue="1" operator="equal">
      <formula>""</formula>
    </cfRule>
  </conditionalFormatting>
  <dataValidations count="1">
    <dataValidation type="list" allowBlank="1" showInputMessage="1" showErrorMessage="1" prompt="Select option from dropdown" sqref="B18 B22:B23" xr:uid="{3C99EF72-3AAA-4644-BB04-A7ED5289212C}">
      <formula1>$B$4:$B$7</formula1>
    </dataValidation>
  </dataValidations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1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autoPict="0">
                <anchor moveWithCells="1" sizeWithCells="1">
                  <from>
                    <xdr:col>2</xdr:col>
                    <xdr:colOff>946150</xdr:colOff>
                    <xdr:row>17</xdr:row>
                    <xdr:rowOff>6350</xdr:rowOff>
                  </from>
                  <to>
                    <xdr:col>3</xdr:col>
                    <xdr:colOff>6350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pinner 3">
              <controlPr defaultSize="0" autoPict="0">
                <anchor moveWithCells="1" sizeWithCells="1">
                  <from>
                    <xdr:col>2</xdr:col>
                    <xdr:colOff>920750</xdr:colOff>
                    <xdr:row>20</xdr:row>
                    <xdr:rowOff>158750</xdr:rowOff>
                  </from>
                  <to>
                    <xdr:col>2</xdr:col>
                    <xdr:colOff>1130300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Spinner 4">
              <controlPr defaultSize="0" autoPict="0">
                <anchor moveWithCells="1" sizeWithCells="1">
                  <from>
                    <xdr:col>2</xdr:col>
                    <xdr:colOff>914400</xdr:colOff>
                    <xdr:row>22</xdr:row>
                    <xdr:rowOff>19050</xdr:rowOff>
                  </from>
                  <to>
                    <xdr:col>2</xdr:col>
                    <xdr:colOff>1130300</xdr:colOff>
                    <xdr:row>22</xdr:row>
                    <xdr:rowOff>330200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79BD-D3E6-4715-BC30-AD0FAAA000ED}">
  <sheetPr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M1" sqref="M1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6" t="s">
        <v>80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82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0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25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26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27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28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29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30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31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32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 t="s">
        <v>33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/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/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/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/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/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/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/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/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1F-06B0-4B5A-B014-B5337A40F6D8}">
  <sheetPr>
    <tabColor rgb="FFFFFFAF"/>
  </sheetPr>
  <dimension ref="A1:M20"/>
  <sheetViews>
    <sheetView showGridLines="0" showRuler="0" zoomScale="110" zoomScaleNormal="110" zoomScalePageLayoutView="110" workbookViewId="0">
      <selection activeCell="E21" sqref="E21"/>
    </sheetView>
  </sheetViews>
  <sheetFormatPr defaultColWidth="8.81640625" defaultRowHeight="13" x14ac:dyDescent="0.3"/>
  <cols>
    <col min="1" max="1" width="5.81640625" style="20" customWidth="1"/>
    <col min="2" max="2" width="17.08984375" style="20" customWidth="1"/>
    <col min="3" max="3" width="17.453125" style="20" customWidth="1"/>
    <col min="4" max="4" width="18.90625" style="20" customWidth="1"/>
    <col min="5" max="5" width="23.26953125" style="20" customWidth="1"/>
    <col min="6" max="6" width="23" style="20" customWidth="1"/>
    <col min="7" max="7" width="12" style="20" customWidth="1"/>
    <col min="8" max="8" width="10.54296875" style="20" customWidth="1"/>
    <col min="9" max="11" width="7.453125" style="20" customWidth="1"/>
    <col min="12" max="13" width="0.81640625" style="20" customWidth="1"/>
    <col min="14" max="16384" width="8.81640625" style="20"/>
  </cols>
  <sheetData>
    <row r="1" spans="1:13" ht="15.5" x14ac:dyDescent="0.35">
      <c r="A1" s="21" t="s">
        <v>34</v>
      </c>
      <c r="B1" s="21"/>
      <c r="K1" s="35"/>
    </row>
    <row r="2" spans="1:13" x14ac:dyDescent="0.3">
      <c r="A2" s="43"/>
      <c r="B2" s="39"/>
      <c r="C2" s="26"/>
      <c r="I2" s="42"/>
    </row>
    <row r="3" spans="1:13" x14ac:dyDescent="0.3">
      <c r="B3" s="39" t="s">
        <v>4</v>
      </c>
      <c r="C3" s="37"/>
      <c r="G3" s="42" t="s">
        <v>51</v>
      </c>
      <c r="I3" s="26"/>
      <c r="J3" s="27"/>
      <c r="K3" s="27"/>
    </row>
    <row r="4" spans="1:13" x14ac:dyDescent="0.3">
      <c r="A4" s="43" t="s">
        <v>1</v>
      </c>
      <c r="B4" s="48" t="s">
        <v>36</v>
      </c>
      <c r="C4" s="48" t="s">
        <v>37</v>
      </c>
      <c r="F4" s="42" t="s">
        <v>72</v>
      </c>
      <c r="K4" s="27"/>
    </row>
    <row r="5" spans="1:13" x14ac:dyDescent="0.3">
      <c r="A5" s="43"/>
      <c r="B5" s="49">
        <v>500000</v>
      </c>
      <c r="C5" s="58">
        <v>0.06</v>
      </c>
      <c r="E5" s="27"/>
      <c r="F5" s="23" t="s">
        <v>36</v>
      </c>
      <c r="G5" s="55" t="s">
        <v>62</v>
      </c>
      <c r="H5" s="56" t="s">
        <v>52</v>
      </c>
      <c r="I5" s="26"/>
      <c r="J5" s="27"/>
      <c r="K5" s="26"/>
      <c r="L5" s="27"/>
      <c r="M5" s="27"/>
    </row>
    <row r="6" spans="1:13" x14ac:dyDescent="0.3">
      <c r="A6" s="43"/>
      <c r="B6" s="38"/>
      <c r="C6" s="20" t="s">
        <v>68</v>
      </c>
      <c r="D6" s="20" t="s">
        <v>69</v>
      </c>
      <c r="E6" s="20" t="s">
        <v>70</v>
      </c>
      <c r="F6" s="23" t="s">
        <v>60</v>
      </c>
      <c r="G6" s="24" t="s">
        <v>63</v>
      </c>
      <c r="H6" s="56" t="s">
        <v>52</v>
      </c>
      <c r="I6" s="24"/>
      <c r="J6" s="25"/>
      <c r="K6" s="26"/>
      <c r="L6" s="27"/>
      <c r="M6" s="27"/>
    </row>
    <row r="7" spans="1:13" x14ac:dyDescent="0.3">
      <c r="A7" s="43"/>
      <c r="B7" s="20" t="s">
        <v>41</v>
      </c>
      <c r="C7" s="40" t="s">
        <v>38</v>
      </c>
      <c r="D7" s="40" t="s">
        <v>39</v>
      </c>
      <c r="E7" s="40" t="s">
        <v>40</v>
      </c>
      <c r="F7" s="23" t="s">
        <v>41</v>
      </c>
      <c r="G7" s="24" t="s">
        <v>64</v>
      </c>
      <c r="H7" s="56" t="s">
        <v>67</v>
      </c>
      <c r="I7" s="24"/>
      <c r="J7" s="25"/>
      <c r="K7" s="26"/>
      <c r="L7" s="27"/>
      <c r="M7" s="27"/>
    </row>
    <row r="8" spans="1:13" x14ac:dyDescent="0.3">
      <c r="A8" s="43"/>
      <c r="B8" s="40">
        <v>10</v>
      </c>
      <c r="C8" s="41">
        <f>-PMT($C$5/12,B8*12,$B$5)</f>
        <v>5551.0250970824718</v>
      </c>
      <c r="D8" s="41">
        <f>C8*B8*12</f>
        <v>666123.01164989662</v>
      </c>
      <c r="E8" s="41">
        <f>D8-$B$5</f>
        <v>166123.01164989662</v>
      </c>
      <c r="F8" s="23" t="s">
        <v>61</v>
      </c>
      <c r="G8" s="24" t="s">
        <v>53</v>
      </c>
      <c r="H8" s="56" t="str">
        <f ca="1">_xlfn.FORMULATEXT(C8)</f>
        <v>=-PMT($C$5/12,B8*12,$B$5)</v>
      </c>
      <c r="I8" s="24"/>
      <c r="J8" s="25"/>
      <c r="K8" s="31"/>
      <c r="L8" s="27"/>
      <c r="M8" s="27"/>
    </row>
    <row r="9" spans="1:13" x14ac:dyDescent="0.3">
      <c r="B9" s="40">
        <v>20</v>
      </c>
      <c r="C9" s="41">
        <f t="shared" ref="C9:C10" si="0">-PMT($C$5/12,B9*12,$B$5)</f>
        <v>3582.1552923908243</v>
      </c>
      <c r="D9" s="41">
        <f>C9*B9*12</f>
        <v>859717.27017379785</v>
      </c>
      <c r="E9" s="41">
        <f t="shared" ref="E9:E10" si="1">D9-$B$5</f>
        <v>359717.27017379785</v>
      </c>
      <c r="F9" s="53" t="s">
        <v>39</v>
      </c>
      <c r="G9" s="43" t="s">
        <v>65</v>
      </c>
      <c r="H9" s="56" t="str">
        <f ca="1">_xlfn.FORMULATEXT(D8)</f>
        <v>=C8*B8*12</v>
      </c>
      <c r="I9" s="29"/>
      <c r="J9" s="30"/>
      <c r="K9" s="27"/>
      <c r="L9" s="27"/>
      <c r="M9" s="27"/>
    </row>
    <row r="10" spans="1:13" x14ac:dyDescent="0.3">
      <c r="B10" s="40">
        <v>30</v>
      </c>
      <c r="C10" s="41">
        <f t="shared" si="0"/>
        <v>2997.7526257637614</v>
      </c>
      <c r="D10" s="41">
        <f t="shared" ref="D10" si="2">C10*B10*12</f>
        <v>1079190.9452749542</v>
      </c>
      <c r="E10" s="41">
        <f t="shared" si="1"/>
        <v>579190.9452749542</v>
      </c>
      <c r="F10" s="53" t="s">
        <v>40</v>
      </c>
      <c r="G10" s="43" t="s">
        <v>66</v>
      </c>
      <c r="H10" s="56" t="str">
        <f ca="1">_xlfn.FORMULATEXT(E8)</f>
        <v>=D8-$B$5</v>
      </c>
      <c r="I10" s="33"/>
      <c r="J10" s="34"/>
    </row>
    <row r="11" spans="1:13" x14ac:dyDescent="0.3">
      <c r="H11" s="23"/>
      <c r="I11" s="24"/>
      <c r="J11" s="25"/>
      <c r="K11" s="26"/>
      <c r="L11" s="27"/>
      <c r="M11" s="27"/>
    </row>
    <row r="12" spans="1:13" x14ac:dyDescent="0.3">
      <c r="H12" s="23"/>
      <c r="I12" s="24"/>
      <c r="J12" s="25"/>
      <c r="K12" s="26"/>
      <c r="L12" s="27"/>
      <c r="M12" s="27"/>
    </row>
    <row r="13" spans="1:13" x14ac:dyDescent="0.3">
      <c r="A13" s="43" t="s">
        <v>2</v>
      </c>
      <c r="B13" s="48" t="s">
        <v>36</v>
      </c>
      <c r="C13" s="57" t="s">
        <v>37</v>
      </c>
      <c r="F13" s="42" t="s">
        <v>78</v>
      </c>
      <c r="J13" s="25"/>
      <c r="K13" s="26"/>
      <c r="L13" s="27"/>
      <c r="M13" s="27"/>
    </row>
    <row r="14" spans="1:13" x14ac:dyDescent="0.3">
      <c r="A14" s="43"/>
      <c r="B14" s="49">
        <v>500000</v>
      </c>
      <c r="C14" s="60">
        <v>5.3040398800152613E-2</v>
      </c>
      <c r="E14" s="27"/>
      <c r="F14" s="23" t="s">
        <v>75</v>
      </c>
      <c r="G14" s="55" t="s">
        <v>73</v>
      </c>
      <c r="H14" s="56"/>
      <c r="I14" s="26"/>
      <c r="J14" s="25"/>
      <c r="K14" s="26"/>
      <c r="L14" s="27"/>
      <c r="M14" s="27"/>
    </row>
    <row r="15" spans="1:13" x14ac:dyDescent="0.3">
      <c r="A15" s="43"/>
      <c r="B15" s="38"/>
      <c r="F15" s="23" t="s">
        <v>76</v>
      </c>
      <c r="G15" s="24">
        <v>1000000</v>
      </c>
      <c r="H15" s="56"/>
      <c r="I15" s="24"/>
      <c r="J15" s="25"/>
      <c r="K15" s="26"/>
      <c r="L15" s="27"/>
      <c r="M15" s="27"/>
    </row>
    <row r="16" spans="1:13" x14ac:dyDescent="0.3">
      <c r="A16" s="43"/>
      <c r="B16" s="20" t="s">
        <v>41</v>
      </c>
      <c r="C16" s="40" t="s">
        <v>38</v>
      </c>
      <c r="D16" s="40" t="s">
        <v>39</v>
      </c>
      <c r="E16" s="40" t="s">
        <v>40</v>
      </c>
      <c r="F16" s="23" t="s">
        <v>77</v>
      </c>
      <c r="G16" s="24" t="s">
        <v>74</v>
      </c>
      <c r="H16" s="56"/>
      <c r="I16" s="24"/>
      <c r="J16" s="25"/>
      <c r="K16" s="26"/>
      <c r="L16" s="27"/>
      <c r="M16" s="27"/>
    </row>
    <row r="17" spans="1:13" x14ac:dyDescent="0.3">
      <c r="A17" s="43"/>
      <c r="B17" s="40">
        <v>30</v>
      </c>
      <c r="C17" s="61">
        <f>-PMT($C$14/12,B17*12,$B$14)</f>
        <v>2777.7777777802635</v>
      </c>
      <c r="D17" s="61">
        <f>C17*B17*12</f>
        <v>1000000.0000008949</v>
      </c>
      <c r="E17" s="61">
        <f>D17-$B$14</f>
        <v>500000.00000089488</v>
      </c>
      <c r="F17" s="23"/>
      <c r="G17" s="24"/>
      <c r="H17" s="56"/>
      <c r="I17" s="24"/>
      <c r="J17" s="25"/>
      <c r="K17" s="26"/>
      <c r="L17" s="27"/>
      <c r="M17" s="27"/>
    </row>
    <row r="18" spans="1:13" x14ac:dyDescent="0.3">
      <c r="D18" s="50"/>
      <c r="F18" s="53"/>
      <c r="G18" s="43"/>
      <c r="H18" s="56"/>
      <c r="I18" s="29"/>
      <c r="J18" s="25"/>
      <c r="K18" s="26"/>
      <c r="L18" s="27"/>
      <c r="M18" s="27"/>
    </row>
    <row r="19" spans="1:13" x14ac:dyDescent="0.3">
      <c r="F19" s="53"/>
      <c r="G19" s="43"/>
      <c r="H19" s="56"/>
      <c r="I19" s="33"/>
      <c r="J19" s="25"/>
      <c r="K19" s="26"/>
      <c r="L19" s="27"/>
      <c r="M19" s="27"/>
    </row>
    <row r="20" spans="1:13" x14ac:dyDescent="0.3">
      <c r="H20" s="23"/>
      <c r="I20" s="24"/>
      <c r="J20" s="25"/>
      <c r="K20" s="26"/>
      <c r="L20" s="27"/>
      <c r="M20" s="27"/>
    </row>
  </sheetData>
  <conditionalFormatting sqref="E8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BA3-D010-42A8-B701-B7A34FD1D486}">
  <sheetPr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F9" sqref="F9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6" t="s">
        <v>81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82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0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42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43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44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45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46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47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/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/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/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/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/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/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/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/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/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/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FEFC-F0D7-4C7A-9955-D765BBEB4905}">
  <sheetPr codeName="Sheet1">
    <tabColor rgb="FFFFFFAF"/>
  </sheetPr>
  <dimension ref="A1:M29"/>
  <sheetViews>
    <sheetView showGridLines="0" tabSelected="1" showRuler="0" zoomScale="110" zoomScaleNormal="110" zoomScalePageLayoutView="110" workbookViewId="0">
      <selection activeCell="B5" sqref="B5"/>
    </sheetView>
  </sheetViews>
  <sheetFormatPr defaultColWidth="8.81640625" defaultRowHeight="13" x14ac:dyDescent="0.3"/>
  <cols>
    <col min="1" max="1" width="5.81640625" style="20" customWidth="1"/>
    <col min="2" max="2" width="29.54296875" style="20" customWidth="1"/>
    <col min="3" max="3" width="20.90625" style="20" customWidth="1"/>
    <col min="4" max="4" width="23.08984375" style="20" customWidth="1"/>
    <col min="5" max="5" width="16" style="20" customWidth="1"/>
    <col min="6" max="6" width="11.90625" style="20" customWidth="1"/>
    <col min="7" max="7" width="12" style="20" customWidth="1"/>
    <col min="8" max="11" width="7.453125" style="20" customWidth="1"/>
    <col min="12" max="13" width="0.81640625" style="20" customWidth="1"/>
    <col min="14" max="16384" width="8.81640625" style="20"/>
  </cols>
  <sheetData>
    <row r="1" spans="1:13" ht="15.5" x14ac:dyDescent="0.35">
      <c r="A1" s="21" t="s">
        <v>84</v>
      </c>
      <c r="B1" s="21"/>
      <c r="K1" s="35"/>
    </row>
    <row r="2" spans="1:13" x14ac:dyDescent="0.3">
      <c r="A2" s="43"/>
      <c r="B2" s="39"/>
      <c r="C2" s="26"/>
      <c r="E2" s="51"/>
      <c r="I2" s="42"/>
    </row>
    <row r="3" spans="1:13" x14ac:dyDescent="0.3">
      <c r="B3" s="39" t="s">
        <v>4</v>
      </c>
      <c r="C3" s="37"/>
      <c r="F3" s="42" t="s">
        <v>51</v>
      </c>
      <c r="H3" s="26"/>
      <c r="I3" s="26"/>
      <c r="J3" s="27"/>
      <c r="K3" s="27"/>
    </row>
    <row r="4" spans="1:13" x14ac:dyDescent="0.3">
      <c r="A4" s="43" t="s">
        <v>1</v>
      </c>
      <c r="B4" s="48" t="s">
        <v>48</v>
      </c>
      <c r="C4" s="57" t="s">
        <v>49</v>
      </c>
      <c r="D4" s="57" t="s">
        <v>50</v>
      </c>
      <c r="E4" s="23" t="s">
        <v>48</v>
      </c>
      <c r="F4" s="55" t="s">
        <v>62</v>
      </c>
      <c r="G4" s="56" t="s">
        <v>52</v>
      </c>
      <c r="H4" s="26"/>
      <c r="I4" s="26"/>
      <c r="J4" s="27"/>
      <c r="K4" s="27"/>
    </row>
    <row r="5" spans="1:13" x14ac:dyDescent="0.3">
      <c r="A5" s="43"/>
      <c r="B5" s="52">
        <v>39577</v>
      </c>
      <c r="C5" s="59">
        <f ca="1">DATEDIF(B5,TODAY(),"Y")</f>
        <v>10</v>
      </c>
      <c r="D5" s="59" t="str">
        <f ca="1">IF(C5&gt;=21,"Welcome","Sorry, you are underage")</f>
        <v>Sorry, you are underage</v>
      </c>
      <c r="E5" s="23" t="s">
        <v>49</v>
      </c>
      <c r="F5" s="24" t="s">
        <v>63</v>
      </c>
      <c r="G5" s="56" t="str">
        <f ca="1">_xlfn.FORMULATEXT(C5)</f>
        <v>=DATEDIF(B5,TODAY(),"Y")</v>
      </c>
      <c r="H5" s="24"/>
      <c r="I5" s="24"/>
      <c r="J5" s="25"/>
      <c r="K5" s="26"/>
      <c r="L5" s="27"/>
      <c r="M5" s="27"/>
    </row>
    <row r="6" spans="1:13" x14ac:dyDescent="0.3">
      <c r="A6" s="43"/>
      <c r="B6" s="38"/>
      <c r="E6" s="23" t="s">
        <v>50</v>
      </c>
      <c r="F6" s="24" t="s">
        <v>71</v>
      </c>
      <c r="G6" s="56" t="str">
        <f ca="1">_xlfn.FORMULATEXT(D5)</f>
        <v>=IF(C5&gt;=21,"Welcome","Sorry, you are underage")</v>
      </c>
      <c r="H6" s="24"/>
      <c r="I6" s="24"/>
      <c r="J6" s="25"/>
      <c r="K6" s="26"/>
      <c r="L6" s="27"/>
      <c r="M6" s="27"/>
    </row>
    <row r="7" spans="1:13" x14ac:dyDescent="0.3">
      <c r="A7" s="43"/>
      <c r="B7" s="38"/>
      <c r="E7" s="23"/>
      <c r="F7" s="24"/>
      <c r="G7" s="56"/>
      <c r="H7" s="24"/>
      <c r="I7" s="24"/>
      <c r="J7" s="25"/>
      <c r="K7" s="26"/>
      <c r="L7" s="27"/>
      <c r="M7" s="27"/>
    </row>
    <row r="8" spans="1:13" x14ac:dyDescent="0.3">
      <c r="A8" s="43"/>
      <c r="B8" s="38"/>
      <c r="E8" s="23"/>
      <c r="F8" s="24"/>
      <c r="G8" s="56"/>
      <c r="H8" s="24"/>
      <c r="I8" s="24"/>
      <c r="J8" s="25"/>
      <c r="K8" s="26"/>
      <c r="L8" s="27"/>
      <c r="M8" s="27"/>
    </row>
    <row r="9" spans="1:13" x14ac:dyDescent="0.3">
      <c r="A9" s="43"/>
      <c r="B9" s="38"/>
      <c r="C9" s="51"/>
      <c r="E9" s="23"/>
      <c r="F9" s="24"/>
      <c r="G9" s="56"/>
      <c r="H9" s="24"/>
      <c r="I9" s="24"/>
      <c r="J9" s="25"/>
      <c r="K9" s="26"/>
      <c r="L9" s="27"/>
      <c r="M9" s="27"/>
    </row>
    <row r="10" spans="1:13" x14ac:dyDescent="0.3">
      <c r="A10" s="43"/>
      <c r="B10" s="38"/>
      <c r="E10" s="23"/>
      <c r="F10" s="24"/>
      <c r="G10" s="56"/>
      <c r="H10" s="24"/>
      <c r="I10" s="24"/>
      <c r="J10" s="25"/>
      <c r="K10" s="26"/>
      <c r="L10" s="27"/>
      <c r="M10" s="27"/>
    </row>
    <row r="11" spans="1:13" x14ac:dyDescent="0.3">
      <c r="A11" s="43"/>
      <c r="B11" s="38"/>
      <c r="E11" s="23"/>
      <c r="F11" s="24"/>
      <c r="G11" s="56"/>
      <c r="H11" s="24"/>
      <c r="I11" s="24"/>
      <c r="J11" s="25"/>
      <c r="K11" s="26"/>
      <c r="L11" s="27"/>
      <c r="M11" s="27"/>
    </row>
    <row r="12" spans="1:13" x14ac:dyDescent="0.3">
      <c r="A12" s="43"/>
      <c r="B12" s="38"/>
      <c r="E12" s="23"/>
      <c r="F12" s="24"/>
      <c r="G12" s="56"/>
      <c r="H12" s="24"/>
      <c r="I12" s="24"/>
      <c r="J12" s="25"/>
      <c r="K12" s="26"/>
      <c r="L12" s="27"/>
      <c r="M12" s="27"/>
    </row>
    <row r="13" spans="1:13" x14ac:dyDescent="0.3">
      <c r="A13" s="43"/>
      <c r="B13" s="38"/>
      <c r="E13" s="23"/>
      <c r="F13" s="24"/>
      <c r="G13" s="56"/>
      <c r="H13" s="24"/>
      <c r="I13" s="24"/>
      <c r="J13" s="25"/>
      <c r="K13" s="26"/>
      <c r="L13" s="27"/>
      <c r="M13" s="27"/>
    </row>
    <row r="14" spans="1:13" x14ac:dyDescent="0.3">
      <c r="A14" s="43"/>
      <c r="B14" s="38"/>
      <c r="E14" s="23"/>
      <c r="F14" s="24"/>
      <c r="G14" s="56"/>
      <c r="H14" s="24"/>
      <c r="I14" s="24"/>
      <c r="J14" s="25"/>
      <c r="K14" s="26"/>
      <c r="L14" s="27"/>
      <c r="M14" s="27"/>
    </row>
    <row r="15" spans="1:13" x14ac:dyDescent="0.3">
      <c r="A15" s="43"/>
      <c r="B15" s="38"/>
      <c r="E15" s="23"/>
      <c r="F15" s="24"/>
      <c r="G15" s="56"/>
      <c r="H15" s="24"/>
      <c r="I15" s="24"/>
      <c r="J15" s="25"/>
      <c r="K15" s="26"/>
      <c r="L15" s="27"/>
      <c r="M15" s="27"/>
    </row>
    <row r="16" spans="1:13" x14ac:dyDescent="0.3">
      <c r="A16" s="43"/>
      <c r="B16" s="38"/>
      <c r="E16" s="23"/>
      <c r="F16" s="24"/>
      <c r="G16" s="62"/>
      <c r="H16" s="24"/>
      <c r="I16" s="24"/>
      <c r="J16" s="25"/>
      <c r="K16" s="26"/>
      <c r="L16" s="27"/>
      <c r="M16" s="27"/>
    </row>
    <row r="17" spans="1:13" x14ac:dyDescent="0.3">
      <c r="B17" s="39" t="s">
        <v>3</v>
      </c>
      <c r="C17" s="37"/>
      <c r="E17" s="23"/>
      <c r="F17" s="24"/>
      <c r="G17" s="56"/>
      <c r="H17" s="24"/>
      <c r="I17" s="24"/>
      <c r="J17" s="25"/>
      <c r="K17" s="26"/>
      <c r="L17" s="27"/>
      <c r="M17" s="27"/>
    </row>
    <row r="18" spans="1:13" x14ac:dyDescent="0.3">
      <c r="A18" s="43" t="s">
        <v>1</v>
      </c>
      <c r="B18" s="48" t="s">
        <v>48</v>
      </c>
      <c r="C18" s="57" t="s">
        <v>49</v>
      </c>
      <c r="D18" s="57" t="s">
        <v>50</v>
      </c>
      <c r="E18" s="51"/>
      <c r="H18" s="28"/>
      <c r="I18" s="29"/>
      <c r="J18" s="30"/>
      <c r="K18" s="31"/>
      <c r="L18" s="27"/>
      <c r="M18" s="27"/>
    </row>
    <row r="19" spans="1:13" x14ac:dyDescent="0.3">
      <c r="A19" s="43"/>
      <c r="B19" s="52">
        <v>35655</v>
      </c>
      <c r="C19" s="59">
        <f ca="1">DATEDIF(B19,TODAY(),"Y")</f>
        <v>21</v>
      </c>
      <c r="D19" s="59" t="str">
        <f ca="1">IF(C19&gt;=21,"Welcome","Sorry, you are underage")</f>
        <v>Welcome</v>
      </c>
      <c r="H19" s="32"/>
      <c r="I19" s="33"/>
      <c r="J19" s="34"/>
      <c r="K19" s="27"/>
      <c r="L19" s="27"/>
      <c r="M19" s="27"/>
    </row>
    <row r="20" spans="1:13" x14ac:dyDescent="0.3">
      <c r="B20" s="52">
        <v>11183</v>
      </c>
      <c r="C20" s="59">
        <f ca="1">DATEDIF(B20,TODAY(),"Y")</f>
        <v>88</v>
      </c>
      <c r="D20" s="59" t="str">
        <f ca="1">IF(C20&gt;=21,"Welcome","Sorry, you are underage")</f>
        <v>Welcome</v>
      </c>
      <c r="H20" s="22"/>
    </row>
    <row r="21" spans="1:13" x14ac:dyDescent="0.3">
      <c r="H21" s="23"/>
      <c r="I21" s="24"/>
      <c r="J21" s="25"/>
      <c r="K21" s="26"/>
      <c r="L21" s="27"/>
      <c r="M21" s="27"/>
    </row>
    <row r="22" spans="1:13" x14ac:dyDescent="0.3">
      <c r="H22" s="23"/>
      <c r="I22" s="24"/>
      <c r="J22" s="25"/>
      <c r="K22" s="26"/>
      <c r="L22" s="27"/>
      <c r="M22" s="27"/>
    </row>
    <row r="23" spans="1:13" x14ac:dyDescent="0.3">
      <c r="H23" s="23"/>
      <c r="I23" s="24"/>
      <c r="J23" s="25"/>
      <c r="K23" s="26"/>
      <c r="L23" s="27"/>
      <c r="M23" s="27"/>
    </row>
    <row r="24" spans="1:13" x14ac:dyDescent="0.3">
      <c r="B24" s="51"/>
      <c r="H24" s="23"/>
      <c r="I24" s="24"/>
      <c r="J24" s="25"/>
      <c r="K24" s="26"/>
      <c r="L24" s="27"/>
      <c r="M24" s="27"/>
    </row>
    <row r="25" spans="1:13" x14ac:dyDescent="0.3">
      <c r="H25" s="23"/>
      <c r="I25" s="24"/>
      <c r="J25" s="25"/>
      <c r="K25" s="26"/>
      <c r="L25" s="27"/>
      <c r="M25" s="27"/>
    </row>
    <row r="26" spans="1:13" x14ac:dyDescent="0.3">
      <c r="H26" s="23"/>
      <c r="I26" s="24"/>
      <c r="J26" s="25"/>
      <c r="K26" s="26"/>
      <c r="L26" s="27"/>
      <c r="M26" s="27"/>
    </row>
    <row r="27" spans="1:13" x14ac:dyDescent="0.3">
      <c r="H27" s="23"/>
      <c r="I27" s="24"/>
      <c r="J27" s="25"/>
      <c r="K27" s="26"/>
      <c r="L27" s="27"/>
      <c r="M27" s="27"/>
    </row>
    <row r="28" spans="1:13" x14ac:dyDescent="0.3">
      <c r="H28" s="23"/>
      <c r="I28" s="24"/>
      <c r="J28" s="25"/>
      <c r="K28" s="26"/>
      <c r="L28" s="27"/>
      <c r="M28" s="27"/>
    </row>
    <row r="29" spans="1:13" x14ac:dyDescent="0.3">
      <c r="H29" s="23"/>
      <c r="I29" s="24"/>
      <c r="J29" s="25"/>
      <c r="K29" s="26"/>
      <c r="L29" s="27"/>
      <c r="M29" s="27"/>
    </row>
  </sheetData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Q1</vt:lpstr>
      <vt:lpstr>Model 1</vt:lpstr>
      <vt:lpstr>Q2</vt:lpstr>
      <vt:lpstr>Model 2</vt:lpstr>
      <vt:lpstr>Q3</vt:lpstr>
      <vt:lpstr>Model 3 (2)</vt:lpstr>
      <vt:lpstr>'Q1'!Print_Area</vt:lpstr>
      <vt:lpstr>'Q2'!Print_Area</vt:lpstr>
      <vt:lpstr>'Q3'!Print_Area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Leong Thin Yin</dc:creator>
  <cp:keywords/>
  <dc:description/>
  <cp:lastModifiedBy>Madhumitha D/O Suresh Kumar</cp:lastModifiedBy>
  <cp:lastPrinted>2014-02-07T05:55:04Z</cp:lastPrinted>
  <dcterms:created xsi:type="dcterms:W3CDTF">2005-05-15T12:26:08Z</dcterms:created>
  <dcterms:modified xsi:type="dcterms:W3CDTF">2019-03-03T11:00:28Z</dcterms:modified>
  <cp:category/>
</cp:coreProperties>
</file>